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ate1904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Dropbox (PETAL)\PETAL\Schoenberg_op19\_Tempo+Durations_data\"/>
    </mc:Choice>
  </mc:AlternateContent>
  <xr:revisionPtr revIDLastSave="0" documentId="13_ncr:1_{EE170DBC-6E02-4599-8B39-01DDCB0F13F5}" xr6:coauthVersionLast="45" xr6:coauthVersionMax="45" xr10:uidLastSave="{00000000-0000-0000-0000-000000000000}"/>
  <bookViews>
    <workbookView xWindow="-108" yWindow="-108" windowWidth="23256" windowHeight="12576" tabRatio="652" xr2:uid="{00000000-000D-0000-FFFF-FFFF00000000}"/>
  </bookViews>
  <sheets>
    <sheet name="discography" sheetId="244" r:id="rId1"/>
    <sheet name="dur+perc 55-46-41-40" sheetId="205" r:id="rId2"/>
    <sheet name="tpo+rel stdv 55-46-41-40" sheetId="230" r:id="rId3"/>
    <sheet name="Steuermann vs 46-40" sheetId="147" r:id="rId4"/>
    <sheet name="Workshop-Pianists_complete" sheetId="202" r:id="rId5"/>
    <sheet name="op. 19,1 (55)" sheetId="1" r:id="rId6"/>
    <sheet name="op. 19,1 (41)_S57a" sheetId="148" r:id="rId7"/>
    <sheet name="op. 19,1 (41)_S63" sheetId="209" r:id="rId8"/>
    <sheet name="op. 19,2 (55)" sheetId="6" r:id="rId9"/>
    <sheet name="op. 19,2 (41)_S57a" sheetId="149" r:id="rId10"/>
    <sheet name="op. 19,2 (41)_S63" sheetId="210" r:id="rId11"/>
    <sheet name="op. 19,3 (55)" sheetId="9" r:id="rId12"/>
    <sheet name="op. 19,3 (41)_S57a" sheetId="150" r:id="rId13"/>
    <sheet name="op. 19,3 (41)_S63" sheetId="211" r:id="rId14"/>
    <sheet name="op. 19,4 (55)" sheetId="10" r:id="rId15"/>
    <sheet name="op. 19,4 (41)_S57a" sheetId="151" r:id="rId16"/>
    <sheet name="op. 19,4 (41)_S63" sheetId="212" r:id="rId17"/>
    <sheet name="op. 19,5 (55)" sheetId="12" r:id="rId18"/>
    <sheet name="op. 19,5 (41)_S57a" sheetId="152" r:id="rId19"/>
    <sheet name="op. 19,5 (41)_S63" sheetId="214" r:id="rId20"/>
    <sheet name="op. 19,6 (55)" sheetId="14" r:id="rId21"/>
    <sheet name="op. 19,6 (41)_S57a" sheetId="153" r:id="rId22"/>
    <sheet name="op. 19,6 (41)_S63" sheetId="215" r:id="rId23"/>
  </sheets>
  <definedNames>
    <definedName name="Barenboim1994_time_values_1" localSheetId="6">'op. 19,1 (41)_S57a'!#REF!</definedName>
    <definedName name="Barenboim1994_time_values_1" localSheetId="7">'op. 19,1 (41)_S63'!#REF!</definedName>
    <definedName name="Barenboim1994_time_values_1" localSheetId="5">'op. 19,1 (55)'!#REF!</definedName>
    <definedName name="Barenboim1994_time_values_2" localSheetId="9">'op. 19,2 (41)_S57a'!#REF!</definedName>
    <definedName name="Barenboim1994_time_values_2" localSheetId="10">'op. 19,2 (41)_S63'!#REF!</definedName>
    <definedName name="Barenboim1994_time_values_2" localSheetId="8">'op. 19,2 (55)'!#REF!</definedName>
    <definedName name="Barenboim1994_time_values_3" localSheetId="12">'op. 19,3 (41)_S57a'!#REF!</definedName>
    <definedName name="Barenboim1994_time_values_3" localSheetId="13">'op. 19,3 (41)_S63'!#REF!</definedName>
    <definedName name="Barenboim1994_time_values_3" localSheetId="11">'op. 19,3 (55)'!$BD$1:$BD$34</definedName>
    <definedName name="Barenboim1994_time_values_4" localSheetId="15">'op. 19,4 (41)_S57a'!#REF!</definedName>
    <definedName name="Barenboim1994_time_values_4" localSheetId="16">'op. 19,4 (41)_S63'!#REF!</definedName>
    <definedName name="Barenboim1994_time_values_4" localSheetId="14">'op. 19,4 (55)'!#REF!</definedName>
    <definedName name="Barenboim1994_time_values_5" localSheetId="18">'op. 19,5 (41)_S57a'!#REF!</definedName>
    <definedName name="Barenboim1994_time_values_5" localSheetId="19">'op. 19,5 (41)_S63'!#REF!</definedName>
    <definedName name="Barenboim1994_time_values_5" localSheetId="17">'op. 19,5 (55)'!#REF!</definedName>
    <definedName name="Barenboim1994_time_values_6" localSheetId="21">'op. 19,6 (41)_S57a'!#REF!</definedName>
    <definedName name="Barenboim1994_time_values_6" localSheetId="22">'op. 19,6 (41)_S63'!#REF!</definedName>
    <definedName name="Barenboim1994_time_values_6" localSheetId="20">'op. 19,6 (55)'!#REF!</definedName>
    <definedName name="Barenboim1994_time_values_7" localSheetId="21">'op. 19,6 (41)_S57a'!#REF!</definedName>
    <definedName name="Barenboim1994_time_values_7" localSheetId="22">'op. 19,6 (41)_S63'!#REF!</definedName>
    <definedName name="Barenboim1994_time_values_7" localSheetId="20">'op. 19,6 (55)'!#REF!</definedName>
    <definedName name="BM2894710002GM" localSheetId="0">discography!#REF!</definedName>
    <definedName name="Boffard2013_time_values_1" localSheetId="6">'op. 19,1 (41)_S57a'!#REF!</definedName>
    <definedName name="Boffard2013_time_values_1" localSheetId="7">'op. 19,1 (41)_S63'!#REF!</definedName>
    <definedName name="Boffard2013_time_values_1" localSheetId="5">'op. 19,1 (55)'!#REF!</definedName>
    <definedName name="Boffard2013_time_values_2" localSheetId="6">'op. 19,1 (41)_S57a'!#REF!</definedName>
    <definedName name="Boffard2013_time_values_2" localSheetId="7">'op. 19,1 (41)_S63'!#REF!</definedName>
    <definedName name="Boffard2013_time_values_2" localSheetId="5">'op. 19,1 (55)'!#REF!</definedName>
    <definedName name="Eschenbach2000_time_values_1" localSheetId="6">'op. 19,1 (41)_S57a'!#REF!</definedName>
    <definedName name="Eschenbach2000_time_values_1" localSheetId="7">'op. 19,1 (41)_S63'!#REF!</definedName>
    <definedName name="Eschenbach2000_time_values_1" localSheetId="5">'op. 19,1 (55)'!#REF!</definedName>
    <definedName name="Eschenbach2000_time_values_2" localSheetId="9">'op. 19,2 (41)_S57a'!#REF!</definedName>
    <definedName name="Eschenbach2000_time_values_2" localSheetId="10">'op. 19,2 (41)_S63'!#REF!</definedName>
    <definedName name="Eschenbach2000_time_values_2" localSheetId="8">'op. 19,2 (55)'!$BD$1:$BD$68</definedName>
    <definedName name="Eschenbach2000_time_values_3" localSheetId="12">'op. 19,3 (41)_S57a'!#REF!</definedName>
    <definedName name="Eschenbach2000_time_values_3" localSheetId="13">'op. 19,3 (41)_S63'!#REF!</definedName>
    <definedName name="Eschenbach2000_time_values_3" localSheetId="11">'op. 19,3 (55)'!#REF!</definedName>
    <definedName name="Eschenbach2000_time_values_4" localSheetId="15">'op. 19,4 (41)_S57a'!#REF!</definedName>
    <definedName name="Eschenbach2000_time_values_4" localSheetId="16">'op. 19,4 (41)_S63'!#REF!</definedName>
    <definedName name="Eschenbach2000_time_values_4" localSheetId="14">'op. 19,4 (55)'!#REF!</definedName>
    <definedName name="Eschenbach2000_time_values_5" localSheetId="18">'op. 19,5 (41)_S57a'!#REF!</definedName>
    <definedName name="Eschenbach2000_time_values_5" localSheetId="19">'op. 19,5 (41)_S63'!#REF!</definedName>
    <definedName name="Eschenbach2000_time_values_5" localSheetId="17">'op. 19,5 (55)'!#REF!</definedName>
    <definedName name="Eschenbach2000_time_values_6" localSheetId="18">'op. 19,5 (41)_S57a'!#REF!</definedName>
    <definedName name="Eschenbach2000_time_values_6" localSheetId="19">'op. 19,5 (41)_S63'!#REF!</definedName>
    <definedName name="Eschenbach2000_time_values_6" localSheetId="17">'op. 19,5 (55)'!#REF!</definedName>
    <definedName name="Eschenbach2000_time_values_6" localSheetId="21">'op. 19,6 (41)_S57a'!#REF!</definedName>
    <definedName name="Eschenbach2000_time_values_6" localSheetId="22">'op. 19,6 (41)_S63'!#REF!</definedName>
    <definedName name="Eschenbach2000_time_values_6" localSheetId="20">'op. 19,6 (55)'!#REF!</definedName>
    <definedName name="Gieseking1925_time_values_1" localSheetId="6">'op. 19,1 (41)_S57a'!#REF!</definedName>
    <definedName name="Gieseking1925_time_values_1" localSheetId="7">'op. 19,1 (41)_S63'!#REF!</definedName>
    <definedName name="Gieseking1925_time_values_1" localSheetId="5">'op. 19,1 (55)'!#REF!</definedName>
    <definedName name="Gieseking1925_time_values_2" localSheetId="9">'op. 19,2 (41)_S57a'!#REF!</definedName>
    <definedName name="Gieseking1925_time_values_2" localSheetId="10">'op. 19,2 (41)_S63'!#REF!</definedName>
    <definedName name="Gieseking1925_time_values_2" localSheetId="8">'op. 19,2 (55)'!#REF!</definedName>
    <definedName name="Gould1965_time_values_1" localSheetId="6">'op. 19,1 (41)_S57a'!#REF!</definedName>
    <definedName name="Gould1965_time_values_1" localSheetId="7">'op. 19,1 (41)_S63'!#REF!</definedName>
    <definedName name="Gould1965_time_values_1" localSheetId="5">'op. 19,1 (55)'!#REF!</definedName>
    <definedName name="Groh2002_time_values_1" localSheetId="6">'op. 19,1 (41)_S57a'!#REF!</definedName>
    <definedName name="Groh2002_time_values_1" localSheetId="7">'op. 19,1 (41)_S63'!#REF!</definedName>
    <definedName name="Groh2002_time_values_1" localSheetId="5">'op. 19,1 (55)'!#REF!</definedName>
    <definedName name="Harris51_1_tpo" localSheetId="6">'op. 19,1 (41)_S57a'!$D$2:$D$87</definedName>
    <definedName name="Harris51_1_tpo" localSheetId="7">'op. 19,1 (41)_S63'!$D$2:$D$87</definedName>
    <definedName name="Harris51_1_tpo" localSheetId="5">'op. 19,1 (55)'!$E$2:$E$87</definedName>
    <definedName name="Harris51_2_tpo" localSheetId="9">'op. 19,2 (41)_S57a'!$D$2:$D$72</definedName>
    <definedName name="Harris51_2_tpo" localSheetId="10">'op. 19,2 (41)_S63'!$D$2:$D$72</definedName>
    <definedName name="Harris51_2_tpo" localSheetId="8">'op. 19,2 (55)'!$E$2:$E$72</definedName>
    <definedName name="Harris51_3_tpo" localSheetId="12">'op. 19,3 (41)_S57a'!$D$2:$D$38</definedName>
    <definedName name="Harris51_3_tpo" localSheetId="13">'op. 19,3 (41)_S63'!$D$2:$D$38</definedName>
    <definedName name="Harris51_3_tpo" localSheetId="11">'op. 19,3 (55)'!$E$2:$E$38</definedName>
    <definedName name="Harris51_4_tpo" localSheetId="15">'op. 19,4 (41)_S57a'!$D$2:$D$27</definedName>
    <definedName name="Harris51_4_tpo" localSheetId="16">'op. 19,4 (41)_S63'!$D$2:$D$27</definedName>
    <definedName name="Harris51_4_tpo" localSheetId="14">'op. 19,4 (55)'!$E$2:$E$27</definedName>
    <definedName name="Harris51_5_tpo" localSheetId="18">'op. 19,5 (41)_S57a'!$D$2:$D$47</definedName>
    <definedName name="Harris51_5_tpo" localSheetId="19">'op. 19,5 (41)_S63'!$D$2:$D$47</definedName>
    <definedName name="Harris51_5_tpo" localSheetId="17">'op. 19,5 (55)'!$E$2:$E$47</definedName>
    <definedName name="Harris51_6_tpo" localSheetId="21">'op. 19,6 (41)_S57a'!$D$2:$D$39</definedName>
    <definedName name="Harris51_6_tpo" localSheetId="22">'op. 19,6 (41)_S63'!$D$2:$D$39</definedName>
    <definedName name="Harris51_6_tpo" localSheetId="20">'op. 19,6 (55)'!$E$2:$E$39</definedName>
    <definedName name="Henck1994_times_values_1" localSheetId="6">'op. 19,1 (41)_S57a'!#REF!</definedName>
    <definedName name="Henck1994_times_values_1" localSheetId="7">'op. 19,1 (41)_S63'!#REF!</definedName>
    <definedName name="Henck1994_times_values_1" localSheetId="5">'op. 19,1 (55)'!#REF!</definedName>
    <definedName name="Hill1996_time_values_1" localSheetId="6">'op. 19,1 (41)_S57a'!#REF!</definedName>
    <definedName name="Hill1996_time_values_1" localSheetId="7">'op. 19,1 (41)_S63'!#REF!</definedName>
    <definedName name="Hill1996_time_values_1" localSheetId="5">'op. 19,1 (55)'!#REF!</definedName>
    <definedName name="Hinterhäuser1991_time_values_1" localSheetId="6">'op. 19,1 (41)_S57a'!#REF!</definedName>
    <definedName name="Hinterhäuser1991_time_values_1" localSheetId="7">'op. 19,1 (41)_S63'!#REF!</definedName>
    <definedName name="Hinterhäuser1991_time_values_1" localSheetId="5">'op. 19,1 (55)'!#REF!</definedName>
    <definedName name="Jacobs1958_1_tpo" localSheetId="6">'op. 19,1 (41)_S57a'!$E$2:$E$88</definedName>
    <definedName name="Jacobs1958_1_tpo" localSheetId="7">'op. 19,1 (41)_S63'!$E$2:$E$88</definedName>
    <definedName name="Jacobs1958_1_tpo" localSheetId="5">'op. 19,1 (55)'!$I$2:$I$88</definedName>
    <definedName name="Jacobs1958_2_tpo" localSheetId="9">'op. 19,2 (41)_S57a'!$E$2:$E$72</definedName>
    <definedName name="Jacobs1958_2_tpo" localSheetId="10">'op. 19,2 (41)_S63'!$E$2:$E$72</definedName>
    <definedName name="Jacobs1958_2_tpo" localSheetId="8">'op. 19,2 (55)'!$I$2:$I$72</definedName>
    <definedName name="Jacobs1958_3_tpo" localSheetId="12">'op. 19,3 (41)_S57a'!$E$2:$E$38</definedName>
    <definedName name="Jacobs1958_3_tpo" localSheetId="13">'op. 19,3 (41)_S63'!$E$2:$E$38</definedName>
    <definedName name="Jacobs1958_3_tpo" localSheetId="11">'op. 19,3 (55)'!$I$2:$I$38</definedName>
    <definedName name="Jacobs1958_4_tpo" localSheetId="15">'op. 19,4 (41)_S57a'!$E$2:$E$27</definedName>
    <definedName name="Jacobs1958_4_tpo" localSheetId="16">'op. 19,4 (41)_S63'!$E$2:$E$27</definedName>
    <definedName name="Jacobs1958_4_tpo" localSheetId="14">'op. 19,4 (55)'!$I$2:$I$27</definedName>
    <definedName name="Jacobs1958_5_tpo" localSheetId="18">'op. 19,5 (41)_S57a'!$E$2:$E$44</definedName>
    <definedName name="Jacobs1958_5_tpo" localSheetId="19">'op. 19,5 (41)_S63'!$E$2:$E$44</definedName>
    <definedName name="Jacobs1958_5_tpo" localSheetId="17">'op. 19,5 (55)'!$I$2:$I$44</definedName>
    <definedName name="Jacobs1958_6_tpo" localSheetId="21">'op. 19,6 (41)_S57a'!$E$2:$E$38</definedName>
    <definedName name="Jacobs1958_6_tpo" localSheetId="22">'op. 19,6 (41)_S63'!$E$2:$E$38</definedName>
    <definedName name="Jacobs1958_6_tpo" localSheetId="20">'op. 19,6 (55)'!$I$2:$I$38</definedName>
    <definedName name="Körber2018_Schoenberg_op._19_1_workshop_concert_time_values" localSheetId="6">'op. 19,1 (41)_S57a'!#REF!</definedName>
    <definedName name="Körber2018_Schoenberg_op._19_1_workshop_concert_time_values" localSheetId="7">'op. 19,1 (41)_S63'!#REF!</definedName>
    <definedName name="Körber2018_Schoenberg_op._19_1_workshop_concert_time_values" localSheetId="5">'op. 19,1 (55)'!#REF!</definedName>
    <definedName name="Körber2018_Schoenberg_op._19_2_workshop_concert_time_values" localSheetId="9">'op. 19,2 (41)_S57a'!#REF!</definedName>
    <definedName name="Körber2018_Schoenberg_op._19_2_workshop_concert_time_values" localSheetId="10">'op. 19,2 (41)_S63'!#REF!</definedName>
    <definedName name="Körber2018_Schoenberg_op._19_2_workshop_concert_time_values" localSheetId="8">'op. 19,2 (55)'!#REF!</definedName>
    <definedName name="Körber2018_Schoenberg_op._19_3_workshop_concert_time_values" localSheetId="12">'op. 19,3 (41)_S57a'!#REF!</definedName>
    <definedName name="Körber2018_Schoenberg_op._19_3_workshop_concert_time_values" localSheetId="13">'op. 19,3 (41)_S63'!#REF!</definedName>
    <definedName name="Körber2018_Schoenberg_op._19_3_workshop_concert_time_values" localSheetId="11">'op. 19,3 (55)'!#REF!</definedName>
    <definedName name="Körber2018_Schoenberg_op._19_4_workshop_concert_time_values" localSheetId="15">'op. 19,4 (41)_S57a'!#REF!</definedName>
    <definedName name="Körber2018_Schoenberg_op._19_4_workshop_concert_time_values" localSheetId="16">'op. 19,4 (41)_S63'!#REF!</definedName>
    <definedName name="Körber2018_Schoenberg_op._19_4_workshop_concert_time_values" localSheetId="14">'op. 19,4 (55)'!#REF!</definedName>
    <definedName name="Körber2018_Schoenberg_op._19_5_workshop_concert_time_values" localSheetId="18">'op. 19,5 (41)_S57a'!#REF!</definedName>
    <definedName name="Körber2018_Schoenberg_op._19_5_workshop_concert_time_values" localSheetId="19">'op. 19,5 (41)_S63'!#REF!</definedName>
    <definedName name="Körber2018_Schoenberg_op._19_5_workshop_concert_time_values" localSheetId="17">'op. 19,5 (55)'!#REF!</definedName>
    <definedName name="Körber2018_Schoenberg_op._19_6_workshop_concert_time_values" localSheetId="21">'op. 19,6 (41)_S57a'!#REF!</definedName>
    <definedName name="Körber2018_Schoenberg_op._19_6_workshop_concert_time_values" localSheetId="22">'op. 19,6 (41)_S63'!#REF!</definedName>
    <definedName name="Körber2018_Schoenberg_op._19_6_workshop_concert_time_values" localSheetId="20">'op. 19,6 (55)'!#REF!</definedName>
    <definedName name="Körber2018_time_values_1" localSheetId="6">'op. 19,1 (41)_S57a'!#REF!</definedName>
    <definedName name="Körber2018_time_values_1" localSheetId="7">'op. 19,1 (41)_S63'!#REF!</definedName>
    <definedName name="Körber2018_time_values_1" localSheetId="5">'op. 19,1 (55)'!#REF!</definedName>
    <definedName name="Körber2018_time_values_2" localSheetId="9">'op. 19,2 (41)_S57a'!#REF!</definedName>
    <definedName name="Körber2018_time_values_2" localSheetId="10">'op. 19,2 (41)_S63'!#REF!</definedName>
    <definedName name="Körber2018_time_values_2" localSheetId="8">'op. 19,2 (55)'!#REF!</definedName>
    <definedName name="Körber2018_time_values_3" localSheetId="12">'op. 19,3 (41)_S57a'!#REF!</definedName>
    <definedName name="Körber2018_time_values_3" localSheetId="13">'op. 19,3 (41)_S63'!#REF!</definedName>
    <definedName name="Körber2018_time_values_3" localSheetId="11">'op. 19,3 (55)'!#REF!</definedName>
    <definedName name="Körber2018_time_values_4" localSheetId="15">'op. 19,4 (41)_S57a'!#REF!</definedName>
    <definedName name="Körber2018_time_values_4" localSheetId="16">'op. 19,4 (41)_S63'!#REF!</definedName>
    <definedName name="Körber2018_time_values_4" localSheetId="14">'op. 19,4 (55)'!#REF!</definedName>
    <definedName name="Körber2018_time_values_5" localSheetId="18">'op. 19,5 (41)_S57a'!#REF!</definedName>
    <definedName name="Körber2018_time_values_5" localSheetId="19">'op. 19,5 (41)_S63'!#REF!</definedName>
    <definedName name="Körber2018_time_values_5" localSheetId="17">'op. 19,5 (55)'!#REF!</definedName>
    <definedName name="Körber2018_time_values_6" localSheetId="21">'op. 19,6 (41)_S57a'!#REF!</definedName>
    <definedName name="Körber2018_time_values_6" localSheetId="22">'op. 19,6 (41)_S63'!#REF!</definedName>
    <definedName name="Körber2018_time_values_6" localSheetId="20">'op. 19,6 (55)'!#REF!</definedName>
    <definedName name="Kraus1960_time_values_1" localSheetId="6">'op. 19,1 (41)_S57a'!#REF!</definedName>
    <definedName name="Kraus1960_time_values_1" localSheetId="7">'op. 19,1 (41)_S63'!#REF!</definedName>
    <definedName name="Kraus1960_time_values_1" localSheetId="5">'op. 19,1 (55)'!#REF!</definedName>
    <definedName name="Larcher1998_time_values_1" localSheetId="6">'op. 19,1 (41)_S57a'!#REF!</definedName>
    <definedName name="Larcher1998_time_values_1" localSheetId="7">'op. 19,1 (41)_S63'!#REF!</definedName>
    <definedName name="Larcher1998_time_values_1" localSheetId="5">'op. 19,1 (55)'!#REF!</definedName>
    <definedName name="Larcher1998_time_values_2" localSheetId="6">'op. 19,1 (41)_S57a'!#REF!</definedName>
    <definedName name="Larcher1998_time_values_2" localSheetId="7">'op. 19,1 (41)_S63'!#REF!</definedName>
    <definedName name="Larcher1998_time_values_2" localSheetId="5">'op. 19,1 (55)'!#REF!</definedName>
    <definedName name="Larcher1998_time_values_4" localSheetId="15">'op. 19,4 (41)_S57a'!$AE$2:$AG$27</definedName>
    <definedName name="Larcher1998_time_values_4" localSheetId="16">'op. 19,4 (41)_S63'!$AE$2:$AG$27</definedName>
    <definedName name="Larcher1998_time_values_4" localSheetId="14">'op. 19,4 (55)'!$AJ$2:$AL$27</definedName>
    <definedName name="Lie2018_Schoenberg_op._19_1_workshop_concert_time_values" localSheetId="6">'op. 19,1 (41)_S57a'!#REF!</definedName>
    <definedName name="Lie2018_Schoenberg_op._19_1_workshop_concert_time_values" localSheetId="7">'op. 19,1 (41)_S63'!#REF!</definedName>
    <definedName name="Lie2018_Schoenberg_op._19_1_workshop_concert_time_values" localSheetId="5">'op. 19,1 (55)'!#REF!</definedName>
    <definedName name="Lie2018_Schoenberg_op._19_2_workshop_concert_time_values" localSheetId="9">'op. 19,2 (41)_S57a'!$AQ$1:$AQ$68</definedName>
    <definedName name="Lie2018_Schoenberg_op._19_2_workshop_concert_time_values" localSheetId="10">'op. 19,2 (41)_S63'!$AQ$1:$AQ$68</definedName>
    <definedName name="Lie2018_Schoenberg_op._19_3_workshop_concert_time_values" localSheetId="12">'op. 19,3 (41)_S57a'!#REF!</definedName>
    <definedName name="Lie2018_Schoenberg_op._19_3_workshop_concert_time_values" localSheetId="13">'op. 19,3 (41)_S63'!#REF!</definedName>
    <definedName name="Lie2018_Schoenberg_op._19_3_workshop_concert_time_values" localSheetId="11">'op. 19,3 (55)'!#REF!</definedName>
    <definedName name="Lie2018_Schoenberg_op._19_5_workshop_concert_time_values" localSheetId="18">'op. 19,5 (41)_S57a'!#REF!</definedName>
    <definedName name="Lie2018_Schoenberg_op._19_5_workshop_concert_time_values" localSheetId="19">'op. 19,5 (41)_S63'!#REF!</definedName>
    <definedName name="Lie2018_Schoenberg_op._19_5_workshop_concert_time_values" localSheetId="17">'op. 19,5 (55)'!#REF!</definedName>
    <definedName name="Lie2018_Schoenberg_op._19_6_workshop_concert_time_values" localSheetId="21">'op. 19,6 (41)_S57a'!#REF!</definedName>
    <definedName name="Lie2018_Schoenberg_op._19_6_workshop_concert_time_values" localSheetId="22">'op. 19,6 (41)_S63'!#REF!</definedName>
    <definedName name="Lie2018_Schoenberg_op._19_6_workshop_concert_time_values" localSheetId="20">'op. 19,6 (55)'!#REF!</definedName>
    <definedName name="Lie2018_time_values_1" localSheetId="6">'op. 19,1 (41)_S57a'!#REF!</definedName>
    <definedName name="Lie2018_time_values_1" localSheetId="7">'op. 19,1 (41)_S63'!#REF!</definedName>
    <definedName name="Lie2018_time_values_1" localSheetId="5">'op. 19,1 (55)'!#REF!</definedName>
    <definedName name="Lie2018_time_values_2" localSheetId="9">'op. 19,2 (41)_S57a'!#REF!</definedName>
    <definedName name="Lie2018_time_values_2" localSheetId="10">'op. 19,2 (41)_S63'!#REF!</definedName>
    <definedName name="Lie2018_time_values_2" localSheetId="8">'op. 19,2 (55)'!#REF!</definedName>
    <definedName name="Lie2018_time_values_3" localSheetId="12">'op. 19,3 (41)_S57a'!#REF!</definedName>
    <definedName name="Lie2018_time_values_3" localSheetId="13">'op. 19,3 (41)_S63'!#REF!</definedName>
    <definedName name="Lie2018_time_values_3" localSheetId="11">'op. 19,3 (55)'!#REF!</definedName>
    <definedName name="Lie2018_time_values_4" localSheetId="15">'op. 19,4 (41)_S57a'!#REF!</definedName>
    <definedName name="Lie2018_time_values_4" localSheetId="16">'op. 19,4 (41)_S63'!#REF!</definedName>
    <definedName name="Lie2018_time_values_4" localSheetId="14">'op. 19,4 (55)'!#REF!</definedName>
    <definedName name="Lie2018_time_values_5" localSheetId="18">'op. 19,5 (41)_S57a'!#REF!</definedName>
    <definedName name="Lie2018_time_values_5" localSheetId="19">'op. 19,5 (41)_S63'!#REF!</definedName>
    <definedName name="Lie2018_time_values_5" localSheetId="17">'op. 19,5 (55)'!#REF!</definedName>
    <definedName name="Lie2018_time_values_6" localSheetId="21">'op. 19,6 (41)_S57a'!#REF!</definedName>
    <definedName name="Lie2018_time_values_6" localSheetId="22">'op. 19,6 (41)_S63'!#REF!</definedName>
    <definedName name="Lie2018_time_values_6" localSheetId="20">'op. 19,6 (55)'!#REF!</definedName>
    <definedName name="Liubimov1971_time_values_1" localSheetId="6">'op. 19,1 (41)_S57a'!#REF!</definedName>
    <definedName name="Liubimov1971_time_values_1" localSheetId="7">'op. 19,1 (41)_S63'!#REF!</definedName>
    <definedName name="Liubimov1971_time_values_1" localSheetId="5">'op. 19,1 (55)'!#REF!</definedName>
    <definedName name="Liubimov1971_time_values_2" localSheetId="9">'op. 19,2 (41)_S57a'!#REF!</definedName>
    <definedName name="Liubimov1971_time_values_2" localSheetId="10">'op. 19,2 (41)_S63'!#REF!</definedName>
    <definedName name="Liubimov1971_time_values_2" localSheetId="8">'op. 19,2 (55)'!#REF!</definedName>
    <definedName name="Liubimov1971_time_values_3" localSheetId="12">'op. 19,3 (41)_S57a'!#REF!</definedName>
    <definedName name="Liubimov1971_time_values_3" localSheetId="13">'op. 19,3 (41)_S63'!#REF!</definedName>
    <definedName name="Liubimov1971_time_values_3" localSheetId="11">'op. 19,3 (55)'!#REF!</definedName>
    <definedName name="Liubimov1971_time_values_4" localSheetId="12">'op. 19,3 (41)_S57a'!#REF!</definedName>
    <definedName name="Liubimov1971_time_values_4" localSheetId="13">'op. 19,3 (41)_S63'!#REF!</definedName>
    <definedName name="Liubimov1971_time_values_4" localSheetId="11">'op. 19,3 (55)'!#REF!</definedName>
    <definedName name="Liubimov1971_time_values_4" localSheetId="15">'op. 19,4 (41)_S57a'!#REF!</definedName>
    <definedName name="Liubimov1971_time_values_4" localSheetId="16">'op. 19,4 (41)_S63'!#REF!</definedName>
    <definedName name="Liubimov1971_time_values_4" localSheetId="14">'op. 19,4 (55)'!#REF!</definedName>
    <definedName name="Liubimov1971_time_values_5" localSheetId="15">'op. 19,4 (41)_S57a'!#REF!</definedName>
    <definedName name="Liubimov1971_time_values_5" localSheetId="16">'op. 19,4 (41)_S63'!#REF!</definedName>
    <definedName name="Liubimov1971_time_values_5" localSheetId="14">'op. 19,4 (55)'!#REF!</definedName>
    <definedName name="Liubimov1971_time_values_5" localSheetId="18">'op. 19,5 (41)_S57a'!#REF!</definedName>
    <definedName name="Liubimov1971_time_values_5" localSheetId="19">'op. 19,5 (41)_S63'!#REF!</definedName>
    <definedName name="Liubimov1971_time_values_5" localSheetId="17">'op. 19,5 (55)'!#REF!</definedName>
    <definedName name="Liubimov1971_time_values_6" localSheetId="21">'op. 19,6 (41)_S57a'!#REF!</definedName>
    <definedName name="Liubimov1971_time_values_6" localSheetId="22">'op. 19,6 (41)_S63'!#REF!</definedName>
    <definedName name="Liubimov1971_time_values_6" localSheetId="20">'op. 19,6 (55)'!#REF!</definedName>
    <definedName name="Polyzoides1999_time_values_1" localSheetId="6">'op. 19,1 (41)_S57a'!#REF!</definedName>
    <definedName name="Polyzoides1999_time_values_1" localSheetId="7">'op. 19,1 (41)_S63'!#REF!</definedName>
    <definedName name="Polyzoides1999_time_values_1" localSheetId="5">'op. 19,1 (55)'!#REF!</definedName>
    <definedName name="Reimann1984_time_values_1" localSheetId="6">'op. 19,1 (41)_S57a'!#REF!</definedName>
    <definedName name="Reimann1984_time_values_1" localSheetId="7">'op. 19,1 (41)_S63'!#REF!</definedName>
    <definedName name="Reimann1984_time_values_1" localSheetId="5">'op. 19,1 (55)'!#REF!</definedName>
    <definedName name="Reimann1984_time_values_2" localSheetId="6">'op. 19,1 (41)_S57a'!#REF!</definedName>
    <definedName name="Reimann1984_time_values_2" localSheetId="7">'op. 19,1 (41)_S63'!#REF!</definedName>
    <definedName name="Reimann1984_time_values_2" localSheetId="5">'op. 19,1 (55)'!#REF!</definedName>
    <definedName name="Sanromá1937_time_values_1" localSheetId="6">'op. 19,1 (41)_S57a'!#REF!</definedName>
    <definedName name="Sanromá1937_time_values_1" localSheetId="7">'op. 19,1 (41)_S63'!#REF!</definedName>
    <definedName name="Sanromá1937_time_values_1" localSheetId="5">'op. 19,1 (55)'!#REF!</definedName>
    <definedName name="Sanromá1937_time_values_2" localSheetId="6">'op. 19,1 (41)_S57a'!#REF!</definedName>
    <definedName name="Sanromá1937_time_values_2" localSheetId="7">'op. 19,1 (41)_S63'!#REF!</definedName>
    <definedName name="Sanromá1937_time_values_2" localSheetId="5">'op. 19,1 (55)'!#REF!</definedName>
    <definedName name="Sanromá1937_time_values_2" localSheetId="9">'op. 19,2 (41)_S57a'!#REF!</definedName>
    <definedName name="Sanromá1937_time_values_2" localSheetId="10">'op. 19,2 (41)_S63'!#REF!</definedName>
    <definedName name="Sanromá1937_time_values_2" localSheetId="8">'op. 19,2 (55)'!#REF!</definedName>
    <definedName name="Schleiermacher1994_time_values_1" localSheetId="6">'op. 19,1 (41)_S57a'!#REF!</definedName>
    <definedName name="Schleiermacher1994_time_values_1" localSheetId="7">'op. 19,1 (41)_S63'!#REF!</definedName>
    <definedName name="Schleiermacher1994_time_values_1" localSheetId="5">'op. 19,1 (55)'!#REF!</definedName>
    <definedName name="Schleiermacher1994_time_values_2" localSheetId="9">'op. 19,2 (41)_S57a'!#REF!</definedName>
    <definedName name="Schleiermacher1994_time_values_2" localSheetId="10">'op. 19,2 (41)_S63'!#REF!</definedName>
    <definedName name="Schleiermacher1994_time_values_2" localSheetId="8">'op. 19,2 (55)'!#REF!</definedName>
    <definedName name="Schleiermacher1994_time_values_3" localSheetId="12">'op. 19,3 (41)_S57a'!#REF!</definedName>
    <definedName name="Schleiermacher1994_time_values_3" localSheetId="13">'op. 19,3 (41)_S63'!#REF!</definedName>
    <definedName name="Schleiermacher1994_time_values_3" localSheetId="11">'op. 19,3 (55)'!#REF!</definedName>
    <definedName name="Schleiermacher1994_time_values_4" localSheetId="15">'op. 19,4 (41)_S57a'!#REF!</definedName>
    <definedName name="Schleiermacher1994_time_values_4" localSheetId="16">'op. 19,4 (41)_S63'!#REF!</definedName>
    <definedName name="Schleiermacher1994_time_values_4" localSheetId="14">'op. 19,4 (55)'!#REF!</definedName>
    <definedName name="Schleiermacher1994_time_values_5" localSheetId="15">'op. 19,4 (41)_S57a'!#REF!</definedName>
    <definedName name="Schleiermacher1994_time_values_5" localSheetId="16">'op. 19,4 (41)_S63'!#REF!</definedName>
    <definedName name="Schleiermacher1994_time_values_5" localSheetId="14">'op. 19,4 (55)'!#REF!</definedName>
    <definedName name="Schleiermacher1994_time_values_5" localSheetId="18">'op. 19,5 (41)_S57a'!#REF!</definedName>
    <definedName name="Schleiermacher1994_time_values_5" localSheetId="19">'op. 19,5 (41)_S63'!#REF!</definedName>
    <definedName name="Schleiermacher1994_time_values_5" localSheetId="17">'op. 19,5 (55)'!#REF!</definedName>
    <definedName name="Schleiermacher1994_time_values_6" localSheetId="21">'op. 19,6 (41)_S57a'!#REF!</definedName>
    <definedName name="Schleiermacher1994_time_values_6" localSheetId="22">'op. 19,6 (41)_S63'!#REF!</definedName>
    <definedName name="Schleiermacher1994_time_values_6" localSheetId="20">'op. 19,6 (55)'!#REF!</definedName>
    <definedName name="Serkin2009_time_values_1" localSheetId="6">'op. 19,1 (41)_S57a'!#REF!</definedName>
    <definedName name="Serkin2009_time_values_1" localSheetId="7">'op. 19,1 (41)_S63'!#REF!</definedName>
    <definedName name="Serkin2009_time_values_1" localSheetId="5">'op. 19,1 (55)'!#REF!</definedName>
    <definedName name="Sherman1999_time_values_1" localSheetId="6">'op. 19,1 (41)_S57a'!#REF!</definedName>
    <definedName name="Sherman1999_time_values_1" localSheetId="7">'op. 19,1 (41)_S63'!#REF!</definedName>
    <definedName name="Sherman1999_time_values_1" localSheetId="5">'op. 19,1 (55)'!#REF!</definedName>
    <definedName name="Skogstad2018_Schoenberg_op._19_1_workshop_concert_time_values" localSheetId="6">'op. 19,1 (41)_S57a'!#REF!</definedName>
    <definedName name="Skogstad2018_Schoenberg_op._19_1_workshop_concert_time_values" localSheetId="7">'op. 19,1 (41)_S63'!#REF!</definedName>
    <definedName name="Skogstad2018_Schoenberg_op._19_1_workshop_concert_time_values" localSheetId="5">'op. 19,1 (55)'!#REF!</definedName>
    <definedName name="Skogstad2018_Schoenberg_op._19_2_workshop_concert_time_values" localSheetId="9">'op. 19,2 (41)_S57a'!$AQ$1:$AQ$68</definedName>
    <definedName name="Skogstad2018_Schoenberg_op._19_2_workshop_concert_time_values" localSheetId="10">'op. 19,2 (41)_S63'!$AQ$1:$AQ$68</definedName>
    <definedName name="Skogstad2018_Schoenberg_op._19_3_workshop_concert_time_values" localSheetId="12">'op. 19,3 (41)_S57a'!#REF!</definedName>
    <definedName name="Skogstad2018_Schoenberg_op._19_3_workshop_concert_time_values" localSheetId="13">'op. 19,3 (41)_S63'!#REF!</definedName>
    <definedName name="Skogstad2018_Schoenberg_op._19_3_workshop_concert_time_values" localSheetId="11">'op. 19,3 (55)'!#REF!</definedName>
    <definedName name="Skogstad2018_Schoenberg_op._19_5_workshop_concert_time_values" localSheetId="18">'op. 19,5 (41)_S57a'!#REF!</definedName>
    <definedName name="Skogstad2018_Schoenberg_op._19_5_workshop_concert_time_values" localSheetId="19">'op. 19,5 (41)_S63'!$AQ$1:$AS$44</definedName>
    <definedName name="Skogstad2018_Schoenberg_op._19_6_workshop_concert_time_values" localSheetId="21">'op. 19,6 (41)_S57a'!$AQ$1:$AQ$38</definedName>
    <definedName name="Skogstad2018_Schoenberg_op._19_6_workshop_concert_time_values" localSheetId="22">'op. 19,6 (41)_S63'!$AQ$1:$AQ$38</definedName>
    <definedName name="Skogstad2018_Schoenberg_op._19_6_workshop_concert_time_values" localSheetId="20">'op. 19,6 (55)'!$BE$1:$BE$38</definedName>
    <definedName name="Skogstad2018_time_values_1" localSheetId="6">'op. 19,1 (41)_S57a'!#REF!</definedName>
    <definedName name="Skogstad2018_time_values_1" localSheetId="7">'op. 19,1 (41)_S63'!#REF!</definedName>
    <definedName name="Skogstad2018_time_values_1" localSheetId="5">'op. 19,1 (55)'!#REF!</definedName>
    <definedName name="Skogstad2018_time_values_2" localSheetId="9">'op. 19,2 (41)_S57a'!#REF!</definedName>
    <definedName name="Skogstad2018_time_values_2" localSheetId="10">'op. 19,2 (41)_S63'!#REF!</definedName>
    <definedName name="Skogstad2018_time_values_2" localSheetId="8">'op. 19,2 (55)'!#REF!</definedName>
    <definedName name="Skogstad2018_time_values_3" localSheetId="12">'op. 19,3 (41)_S57a'!#REF!</definedName>
    <definedName name="Skogstad2018_time_values_3" localSheetId="13">'op. 19,3 (41)_S63'!#REF!</definedName>
    <definedName name="Skogstad2018_time_values_3" localSheetId="11">'op. 19,3 (55)'!#REF!</definedName>
    <definedName name="Skogstad2018_time_values_4" localSheetId="12">'op. 19,3 (41)_S57a'!#REF!</definedName>
    <definedName name="Skogstad2018_time_values_4" localSheetId="13">'op. 19,3 (41)_S63'!#REF!</definedName>
    <definedName name="Skogstad2018_time_values_4" localSheetId="11">'op. 19,3 (55)'!#REF!</definedName>
    <definedName name="Skogstad2018_time_values_4" localSheetId="15">'op. 19,4 (41)_S57a'!#REF!</definedName>
    <definedName name="Skogstad2018_time_values_4" localSheetId="16">'op. 19,4 (41)_S63'!#REF!</definedName>
    <definedName name="Skogstad2018_time_values_4" localSheetId="14">'op. 19,4 (55)'!#REF!</definedName>
    <definedName name="Skogstad2018_time_values_5" localSheetId="18">'op. 19,5 (41)_S57a'!#REF!</definedName>
    <definedName name="Skogstad2018_time_values_5" localSheetId="19">'op. 19,5 (41)_S63'!#REF!</definedName>
    <definedName name="Skogstad2018_time_values_5" localSheetId="17">'op. 19,5 (55)'!#REF!</definedName>
    <definedName name="Skogstad2018_time_values_6" localSheetId="21">'op. 19,6 (41)_S57a'!#REF!</definedName>
    <definedName name="Skogstad2018_time_values_6" localSheetId="22">'op. 19,6 (41)_S63'!#REF!</definedName>
    <definedName name="Skogstad2018_time_values_6" localSheetId="20">'op. 19,6 (55)'!#REF!</definedName>
    <definedName name="Steuermann_Salzburg_time_values_1" localSheetId="6">'op. 19,1 (41)_S57a'!#REF!</definedName>
    <definedName name="Steuermann_Salzburg_time_values_1" localSheetId="7">'op. 19,1 (41)_S63'!#REF!</definedName>
    <definedName name="Steuermann_Salzburg_time_values_1" localSheetId="5">'op. 19,1 (55)'!#REF!</definedName>
    <definedName name="Steuermann_Salzburg_time_values_2" localSheetId="9">'op. 19,2 (41)_S57a'!#REF!</definedName>
    <definedName name="Steuermann_Salzburg_time_values_2" localSheetId="10">'op. 19,2 (41)_S63'!#REF!</definedName>
    <definedName name="Steuermann_Salzburg_time_values_2" localSheetId="8">'op. 19,2 (55)'!#REF!</definedName>
    <definedName name="Steuermann_Salzburg_time_values_3" localSheetId="12">'op. 19,3 (41)_S57a'!#REF!</definedName>
    <definedName name="Steuermann_Salzburg_time_values_3" localSheetId="13">'op. 19,3 (41)_S63'!#REF!</definedName>
    <definedName name="Steuermann_Salzburg_time_values_3" localSheetId="11">'op. 19,3 (55)'!#REF!</definedName>
    <definedName name="Steuermann_Salzburg_time_values_4" localSheetId="15">'op. 19,4 (41)_S57a'!#REF!</definedName>
    <definedName name="Steuermann_Salzburg_time_values_4" localSheetId="16">'op. 19,4 (41)_S63'!#REF!</definedName>
    <definedName name="Steuermann_Salzburg_time_values_4" localSheetId="14">'op. 19,4 (55)'!#REF!</definedName>
    <definedName name="Steuermann_Salzburg_time_values_5" localSheetId="18">'op. 19,5 (41)_S57a'!#REF!</definedName>
    <definedName name="Steuermann_Salzburg_time_values_5" localSheetId="19">'op. 19,5 (41)_S63'!#REF!</definedName>
    <definedName name="Steuermann_Salzburg_time_values_5" localSheetId="17">'op. 19,5 (55)'!#REF!</definedName>
    <definedName name="Steuermann_Salzburg_time_values_6" localSheetId="21">'op. 19,6 (41)_S57a'!#REF!</definedName>
    <definedName name="Steuermann_Salzburg_time_values_6" localSheetId="22">'op. 19,6 (41)_S63'!#REF!</definedName>
    <definedName name="Steuermann_Salzburg_time_values_6" localSheetId="20">'op. 19,6 (55)'!#REF!</definedName>
    <definedName name="Steuermann_Salzburg_time_values_7" localSheetId="21">'op. 19,6 (41)_S57a'!#REF!</definedName>
    <definedName name="Steuermann_Salzburg_time_values_7" localSheetId="22">'op. 19,6 (41)_S63'!#REF!</definedName>
    <definedName name="Steuermann_Salzburg_time_values_7" localSheetId="20">'op. 19,6 (55)'!#REF!</definedName>
    <definedName name="Steuermann_Salzburg_time_values_8" localSheetId="21">'op. 19,6 (41)_S57a'!#REF!</definedName>
    <definedName name="Steuermann_Salzburg_time_values_8" localSheetId="22">'op. 19,6 (41)_S63'!#REF!</definedName>
    <definedName name="Steuermann_Salzburg_time_values_8" localSheetId="20">'op. 19,6 (55)'!#REF!</definedName>
    <definedName name="Steuermann1949_times_values_2" localSheetId="9">'op. 19,2 (41)_S57a'!#REF!</definedName>
    <definedName name="Steuermann1949_times_values_2" localSheetId="10">'op. 19,2 (41)_S63'!#REF!</definedName>
    <definedName name="Steuermann1949_times_values_2" localSheetId="8">'op. 19,2 (55)'!#REF!</definedName>
    <definedName name="Takahashi1977_time_values_1" localSheetId="6">'op. 19,1 (41)_S57a'!#REF!</definedName>
    <definedName name="Takahashi1977_time_values_1" localSheetId="7">'op. 19,1 (41)_S63'!#REF!</definedName>
    <definedName name="Takahashi1977_time_values_1" localSheetId="5">'op. 19,1 (55)'!#REF!</definedName>
    <definedName name="Uchida2000_time_values_1" localSheetId="6">'op. 19,1 (41)_S57a'!#REF!</definedName>
    <definedName name="Uchida2000_time_values_1" localSheetId="7">'op. 19,1 (41)_S63'!#REF!</definedName>
    <definedName name="Uchida2000_time_values_1" localSheetId="5">'op. 19,1 (55)'!#REF!</definedName>
    <definedName name="Wolpe1991_time_values_1" localSheetId="6">'op. 19,1 (41)_S57a'!#REF!</definedName>
    <definedName name="Wolpe1991_time_values_1" localSheetId="7">'op. 19,1 (41)_S63'!#REF!</definedName>
    <definedName name="Wolpe1991_time_values_1" localSheetId="5">'op. 19,1 (55)'!#REF!</definedName>
    <definedName name="Wyttenbach1989_time_values_1" localSheetId="6">'op. 19,1 (41)_S57a'!#REF!</definedName>
    <definedName name="Wyttenbach1989_time_values_1" localSheetId="7">'op. 19,1 (41)_S63'!#REF!</definedName>
    <definedName name="Wyttenbach1989_time_values_1" localSheetId="5">'op. 19,1 (55)'!#REF!</definedName>
  </definedNames>
  <calcPr calcId="181029" concurrentCalc="0"/>
</workbook>
</file>

<file path=xl/calcChain.xml><?xml version="1.0" encoding="utf-8"?>
<calcChain xmlns="http://schemas.openxmlformats.org/spreadsheetml/2006/main">
  <c r="B90" i="1" l="1"/>
  <c r="B91" i="1"/>
  <c r="C90" i="1"/>
  <c r="C91" i="1"/>
  <c r="D90" i="1"/>
  <c r="D91" i="1"/>
  <c r="E90" i="1"/>
  <c r="E91" i="1"/>
  <c r="F90" i="1"/>
  <c r="F91" i="1"/>
  <c r="G90" i="1"/>
  <c r="G91" i="1"/>
  <c r="H90" i="1"/>
  <c r="H91" i="1"/>
  <c r="I90" i="1"/>
  <c r="I91" i="1"/>
  <c r="J90" i="1"/>
  <c r="J91" i="1"/>
  <c r="K90" i="1"/>
  <c r="K91" i="1"/>
  <c r="L90" i="1"/>
  <c r="L91" i="1"/>
  <c r="M90" i="1"/>
  <c r="M91" i="1"/>
  <c r="N90" i="1"/>
  <c r="N91" i="1"/>
  <c r="O90" i="1"/>
  <c r="O91" i="1"/>
  <c r="P90" i="1"/>
  <c r="P91" i="1"/>
  <c r="Q90" i="1"/>
  <c r="Q91" i="1"/>
  <c r="R90" i="1"/>
  <c r="R91" i="1"/>
  <c r="S90" i="1"/>
  <c r="S91" i="1"/>
  <c r="T90" i="1"/>
  <c r="T91" i="1"/>
  <c r="U90" i="1"/>
  <c r="U91" i="1"/>
  <c r="V90" i="1"/>
  <c r="V91" i="1"/>
  <c r="W90" i="1"/>
  <c r="W91" i="1"/>
  <c r="X90" i="1"/>
  <c r="X91" i="1"/>
  <c r="Y90" i="1"/>
  <c r="Y91" i="1"/>
  <c r="Z90" i="1"/>
  <c r="Z91" i="1"/>
  <c r="AA90" i="1"/>
  <c r="AA91" i="1"/>
  <c r="AB90" i="1"/>
  <c r="AB91" i="1"/>
  <c r="AC90" i="1"/>
  <c r="AC91" i="1"/>
  <c r="AD90" i="1"/>
  <c r="AD91" i="1"/>
  <c r="AE90" i="1"/>
  <c r="AE91" i="1"/>
  <c r="AF90" i="1"/>
  <c r="AF91" i="1"/>
  <c r="AG90" i="1"/>
  <c r="AG91" i="1"/>
  <c r="AH90" i="1"/>
  <c r="AH91" i="1"/>
  <c r="AI90" i="1"/>
  <c r="AI91" i="1"/>
  <c r="AJ90" i="1"/>
  <c r="AJ91" i="1"/>
  <c r="AK90" i="1"/>
  <c r="AK91" i="1"/>
  <c r="AL90" i="1"/>
  <c r="AL91" i="1"/>
  <c r="AM90" i="1"/>
  <c r="AM91" i="1"/>
  <c r="AN90" i="1"/>
  <c r="AN91" i="1"/>
  <c r="AO90" i="1"/>
  <c r="AO91" i="1"/>
  <c r="AP90" i="1"/>
  <c r="AP91" i="1"/>
  <c r="AQ90" i="1"/>
  <c r="AQ91" i="1"/>
  <c r="AR90" i="1"/>
  <c r="AR91" i="1"/>
  <c r="AS90" i="1"/>
  <c r="AS91" i="1"/>
  <c r="AT90" i="1"/>
  <c r="AT91" i="1"/>
  <c r="AU90" i="1"/>
  <c r="AU91" i="1"/>
  <c r="AV90" i="1"/>
  <c r="AV91" i="1"/>
  <c r="AW90" i="1"/>
  <c r="AW91" i="1"/>
  <c r="AX90" i="1"/>
  <c r="AX91" i="1"/>
  <c r="AY90" i="1"/>
  <c r="AY91" i="1"/>
  <c r="AZ90" i="1"/>
  <c r="AZ91" i="1"/>
  <c r="BA90" i="1"/>
  <c r="BA91" i="1"/>
  <c r="BB90" i="1"/>
  <c r="BB91" i="1"/>
  <c r="BC90" i="1"/>
  <c r="BC91" i="1"/>
  <c r="BD90" i="1"/>
  <c r="BD91" i="1"/>
  <c r="B100" i="148"/>
  <c r="B93" i="148"/>
  <c r="B92" i="148"/>
  <c r="B91" i="148"/>
  <c r="B60" i="205"/>
  <c r="C60" i="205"/>
  <c r="D60" i="205"/>
  <c r="E60" i="205"/>
  <c r="F60" i="205"/>
  <c r="G60" i="205"/>
  <c r="H60" i="205"/>
  <c r="K60" i="205"/>
  <c r="L60" i="205"/>
  <c r="M60" i="205"/>
  <c r="N60" i="205"/>
  <c r="O60" i="205"/>
  <c r="P60" i="205"/>
  <c r="B112" i="205"/>
  <c r="C112" i="205"/>
  <c r="D112" i="205"/>
  <c r="E112" i="205"/>
  <c r="F112" i="205"/>
  <c r="G112" i="205"/>
  <c r="H112" i="205"/>
  <c r="K112" i="205"/>
  <c r="L112" i="205"/>
  <c r="M112" i="205"/>
  <c r="N112" i="205"/>
  <c r="O112" i="205"/>
  <c r="P112" i="205"/>
  <c r="B159" i="205"/>
  <c r="C159" i="205"/>
  <c r="D159" i="205"/>
  <c r="E159" i="205"/>
  <c r="F159" i="205"/>
  <c r="G159" i="205"/>
  <c r="H159" i="205"/>
  <c r="K159" i="205"/>
  <c r="L159" i="205"/>
  <c r="M159" i="205"/>
  <c r="N159" i="205"/>
  <c r="O159" i="205"/>
  <c r="P159" i="205"/>
  <c r="B207" i="205"/>
  <c r="C207" i="205"/>
  <c r="D207" i="205"/>
  <c r="E207" i="205"/>
  <c r="F207" i="205"/>
  <c r="G207" i="205"/>
  <c r="H207" i="205"/>
  <c r="K207" i="205"/>
  <c r="L207" i="205"/>
  <c r="M207" i="205"/>
  <c r="N207" i="205"/>
  <c r="O207" i="205"/>
  <c r="P207" i="205"/>
  <c r="B254" i="205"/>
  <c r="C254" i="205"/>
  <c r="D254" i="205"/>
  <c r="E254" i="205"/>
  <c r="F254" i="205"/>
  <c r="G254" i="205"/>
  <c r="H254" i="205"/>
  <c r="K254" i="205"/>
  <c r="L254" i="205"/>
  <c r="M254" i="205"/>
  <c r="N254" i="205"/>
  <c r="O254" i="205"/>
  <c r="P254" i="205"/>
  <c r="B60" i="230"/>
  <c r="C60" i="230"/>
  <c r="D60" i="230"/>
  <c r="E60" i="230"/>
  <c r="F60" i="230"/>
  <c r="G60" i="230"/>
  <c r="I60" i="230"/>
  <c r="J60" i="230"/>
  <c r="K60" i="230"/>
  <c r="L60" i="230"/>
  <c r="M60" i="230"/>
  <c r="N60" i="230"/>
  <c r="P60" i="230"/>
  <c r="B112" i="230"/>
  <c r="C112" i="230"/>
  <c r="D112" i="230"/>
  <c r="E112" i="230"/>
  <c r="F112" i="230"/>
  <c r="G112" i="230"/>
  <c r="I112" i="230"/>
  <c r="J112" i="230"/>
  <c r="K112" i="230"/>
  <c r="L112" i="230"/>
  <c r="M112" i="230"/>
  <c r="N112" i="230"/>
  <c r="P112" i="230"/>
  <c r="B168" i="230"/>
  <c r="C168" i="230"/>
  <c r="D168" i="230"/>
  <c r="E168" i="230"/>
  <c r="F168" i="230"/>
  <c r="G168" i="230"/>
  <c r="I168" i="230"/>
  <c r="J168" i="230"/>
  <c r="K168" i="230"/>
  <c r="L168" i="230"/>
  <c r="M168" i="230"/>
  <c r="N168" i="230"/>
  <c r="P168" i="230"/>
  <c r="B215" i="230"/>
  <c r="C215" i="230"/>
  <c r="D215" i="230"/>
  <c r="E215" i="230"/>
  <c r="F215" i="230"/>
  <c r="G215" i="230"/>
  <c r="I215" i="230"/>
  <c r="J215" i="230"/>
  <c r="K215" i="230"/>
  <c r="L215" i="230"/>
  <c r="M215" i="230"/>
  <c r="N215" i="230"/>
  <c r="P215" i="230"/>
  <c r="B261" i="230"/>
  <c r="C261" i="230"/>
  <c r="D261" i="230"/>
  <c r="E261" i="230"/>
  <c r="F261" i="230"/>
  <c r="G261" i="230"/>
  <c r="I261" i="230"/>
  <c r="J261" i="230"/>
  <c r="K261" i="230"/>
  <c r="L261" i="230"/>
  <c r="M261" i="230"/>
  <c r="N261" i="230"/>
  <c r="P261" i="230"/>
  <c r="B12" i="147"/>
  <c r="C12" i="147"/>
  <c r="D12" i="147"/>
  <c r="E12" i="147"/>
  <c r="F12" i="147"/>
  <c r="G12" i="147"/>
  <c r="H12" i="147"/>
  <c r="K12" i="147"/>
  <c r="L12" i="147"/>
  <c r="M12" i="147"/>
  <c r="N12" i="147"/>
  <c r="O12" i="147"/>
  <c r="P12" i="147"/>
  <c r="B54" i="147"/>
  <c r="C54" i="147"/>
  <c r="D54" i="147"/>
  <c r="E54" i="147"/>
  <c r="F54" i="147"/>
  <c r="G54" i="147"/>
  <c r="K54" i="147"/>
  <c r="L54" i="147"/>
  <c r="M54" i="147"/>
  <c r="N54" i="147"/>
  <c r="O54" i="147"/>
  <c r="P54" i="147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95" i="1"/>
  <c r="B96" i="1"/>
  <c r="C95" i="1"/>
  <c r="C96" i="1"/>
  <c r="D95" i="1"/>
  <c r="D96" i="1"/>
  <c r="E95" i="1"/>
  <c r="E96" i="1"/>
  <c r="F95" i="1"/>
  <c r="F96" i="1"/>
  <c r="G95" i="1"/>
  <c r="G96" i="1"/>
  <c r="H95" i="1"/>
  <c r="H96" i="1"/>
  <c r="I95" i="1"/>
  <c r="I96" i="1"/>
  <c r="J95" i="1"/>
  <c r="J96" i="1"/>
  <c r="K95" i="1"/>
  <c r="K96" i="1"/>
  <c r="L95" i="1"/>
  <c r="L96" i="1"/>
  <c r="M95" i="1"/>
  <c r="M96" i="1"/>
  <c r="N95" i="1"/>
  <c r="N96" i="1"/>
  <c r="O95" i="1"/>
  <c r="O96" i="1"/>
  <c r="P95" i="1"/>
  <c r="P96" i="1"/>
  <c r="Q95" i="1"/>
  <c r="Q96" i="1"/>
  <c r="R95" i="1"/>
  <c r="R96" i="1"/>
  <c r="S95" i="1"/>
  <c r="S96" i="1"/>
  <c r="T95" i="1"/>
  <c r="T96" i="1"/>
  <c r="U95" i="1"/>
  <c r="U96" i="1"/>
  <c r="V95" i="1"/>
  <c r="V96" i="1"/>
  <c r="W95" i="1"/>
  <c r="W96" i="1"/>
  <c r="X95" i="1"/>
  <c r="X96" i="1"/>
  <c r="Y95" i="1"/>
  <c r="Y96" i="1"/>
  <c r="Z95" i="1"/>
  <c r="Z96" i="1"/>
  <c r="AA95" i="1"/>
  <c r="AA96" i="1"/>
  <c r="AB95" i="1"/>
  <c r="AB96" i="1"/>
  <c r="AC95" i="1"/>
  <c r="AC96" i="1"/>
  <c r="AD95" i="1"/>
  <c r="AD96" i="1"/>
  <c r="AE95" i="1"/>
  <c r="AE96" i="1"/>
  <c r="AF95" i="1"/>
  <c r="AF96" i="1"/>
  <c r="AG95" i="1"/>
  <c r="AG96" i="1"/>
  <c r="AH95" i="1"/>
  <c r="AH96" i="1"/>
  <c r="AI95" i="1"/>
  <c r="AI96" i="1"/>
  <c r="AJ95" i="1"/>
  <c r="AJ96" i="1"/>
  <c r="AK95" i="1"/>
  <c r="AK96" i="1"/>
  <c r="AL95" i="1"/>
  <c r="AL96" i="1"/>
  <c r="AM95" i="1"/>
  <c r="AM96" i="1"/>
  <c r="AN95" i="1"/>
  <c r="AN96" i="1"/>
  <c r="AO95" i="1"/>
  <c r="AO96" i="1"/>
  <c r="AP95" i="1"/>
  <c r="AP96" i="1"/>
  <c r="AQ95" i="1"/>
  <c r="AQ96" i="1"/>
  <c r="AR95" i="1"/>
  <c r="AR96" i="1"/>
  <c r="AS95" i="1"/>
  <c r="AS96" i="1"/>
  <c r="AT95" i="1"/>
  <c r="AT96" i="1"/>
  <c r="AU95" i="1"/>
  <c r="AU96" i="1"/>
  <c r="AV95" i="1"/>
  <c r="AV96" i="1"/>
  <c r="AW95" i="1"/>
  <c r="AW96" i="1"/>
  <c r="AX95" i="1"/>
  <c r="AX96" i="1"/>
  <c r="AY95" i="1"/>
  <c r="AY96" i="1"/>
  <c r="AZ95" i="1"/>
  <c r="AZ96" i="1"/>
  <c r="BA95" i="1"/>
  <c r="BA96" i="1"/>
  <c r="BB95" i="1"/>
  <c r="BB96" i="1"/>
  <c r="BC95" i="1"/>
  <c r="BC96" i="1"/>
  <c r="BD95" i="1"/>
  <c r="BD96" i="1"/>
  <c r="B90" i="148"/>
  <c r="C90" i="148"/>
  <c r="D90" i="148"/>
  <c r="E90" i="148"/>
  <c r="F90" i="148"/>
  <c r="G90" i="148"/>
  <c r="H90" i="148"/>
  <c r="I90" i="148"/>
  <c r="J90" i="148"/>
  <c r="K90" i="148"/>
  <c r="L90" i="148"/>
  <c r="M90" i="148"/>
  <c r="N90" i="148"/>
  <c r="O90" i="148"/>
  <c r="P90" i="148"/>
  <c r="Q90" i="148"/>
  <c r="R90" i="148"/>
  <c r="S90" i="148"/>
  <c r="T90" i="148"/>
  <c r="U90" i="148"/>
  <c r="V90" i="148"/>
  <c r="W90" i="148"/>
  <c r="X90" i="148"/>
  <c r="Y90" i="148"/>
  <c r="Z90" i="148"/>
  <c r="AA90" i="148"/>
  <c r="AB90" i="148"/>
  <c r="AC90" i="148"/>
  <c r="AD90" i="148"/>
  <c r="AE90" i="148"/>
  <c r="AF90" i="148"/>
  <c r="AG90" i="148"/>
  <c r="AH90" i="148"/>
  <c r="AI90" i="148"/>
  <c r="AJ90" i="148"/>
  <c r="AK90" i="148"/>
  <c r="AL90" i="148"/>
  <c r="AM90" i="148"/>
  <c r="AN90" i="148"/>
  <c r="AO90" i="148"/>
  <c r="AP90" i="148"/>
  <c r="C92" i="148"/>
  <c r="D92" i="148"/>
  <c r="E92" i="148"/>
  <c r="F92" i="148"/>
  <c r="G92" i="148"/>
  <c r="H92" i="148"/>
  <c r="I92" i="148"/>
  <c r="J92" i="148"/>
  <c r="K92" i="148"/>
  <c r="L92" i="148"/>
  <c r="M92" i="148"/>
  <c r="N92" i="148"/>
  <c r="O92" i="148"/>
  <c r="P92" i="148"/>
  <c r="Q92" i="148"/>
  <c r="R92" i="148"/>
  <c r="S92" i="148"/>
  <c r="T92" i="148"/>
  <c r="U92" i="148"/>
  <c r="V92" i="148"/>
  <c r="W92" i="148"/>
  <c r="X92" i="148"/>
  <c r="Y92" i="148"/>
  <c r="Z92" i="148"/>
  <c r="AA92" i="148"/>
  <c r="AB92" i="148"/>
  <c r="AC92" i="148"/>
  <c r="AD92" i="148"/>
  <c r="AE92" i="148"/>
  <c r="AF92" i="148"/>
  <c r="AG92" i="148"/>
  <c r="AH92" i="148"/>
  <c r="AI92" i="148"/>
  <c r="AJ92" i="148"/>
  <c r="AK92" i="148"/>
  <c r="AL92" i="148"/>
  <c r="AM92" i="148"/>
  <c r="AN92" i="148"/>
  <c r="AO92" i="148"/>
  <c r="AP92" i="148"/>
  <c r="B96" i="148"/>
  <c r="C96" i="148"/>
  <c r="D96" i="148"/>
  <c r="E96" i="148"/>
  <c r="F96" i="148"/>
  <c r="G96" i="148"/>
  <c r="H96" i="148"/>
  <c r="I96" i="148"/>
  <c r="J96" i="148"/>
  <c r="K96" i="148"/>
  <c r="L96" i="148"/>
  <c r="M96" i="148"/>
  <c r="N96" i="148"/>
  <c r="O96" i="148"/>
  <c r="P96" i="148"/>
  <c r="Q96" i="148"/>
  <c r="R96" i="148"/>
  <c r="S96" i="148"/>
  <c r="T96" i="148"/>
  <c r="U96" i="148"/>
  <c r="V96" i="148"/>
  <c r="W96" i="148"/>
  <c r="X96" i="148"/>
  <c r="Y96" i="148"/>
  <c r="Z96" i="148"/>
  <c r="AA96" i="148"/>
  <c r="AB96" i="148"/>
  <c r="AC96" i="148"/>
  <c r="AD96" i="148"/>
  <c r="AE96" i="148"/>
  <c r="AF96" i="148"/>
  <c r="AG96" i="148"/>
  <c r="AH96" i="148"/>
  <c r="AI96" i="148"/>
  <c r="AJ96" i="148"/>
  <c r="AK96" i="148"/>
  <c r="AL96" i="148"/>
  <c r="AM96" i="148"/>
  <c r="AN96" i="148"/>
  <c r="AO96" i="148"/>
  <c r="AP96" i="148"/>
  <c r="C100" i="148"/>
  <c r="D100" i="148"/>
  <c r="E100" i="148"/>
  <c r="F100" i="148"/>
  <c r="G100" i="148"/>
  <c r="H100" i="148"/>
  <c r="I100" i="148"/>
  <c r="J100" i="148"/>
  <c r="K100" i="148"/>
  <c r="L100" i="148"/>
  <c r="M100" i="148"/>
  <c r="N100" i="148"/>
  <c r="O100" i="148"/>
  <c r="P100" i="148"/>
  <c r="Q100" i="148"/>
  <c r="R100" i="148"/>
  <c r="S100" i="148"/>
  <c r="T100" i="148"/>
  <c r="U100" i="148"/>
  <c r="V100" i="148"/>
  <c r="W100" i="148"/>
  <c r="X100" i="148"/>
  <c r="Y100" i="148"/>
  <c r="Z100" i="148"/>
  <c r="AA100" i="148"/>
  <c r="AB100" i="148"/>
  <c r="AC100" i="148"/>
  <c r="AD100" i="148"/>
  <c r="AE100" i="148"/>
  <c r="AF100" i="148"/>
  <c r="AG100" i="148"/>
  <c r="AH100" i="148"/>
  <c r="AI100" i="148"/>
  <c r="AJ100" i="148"/>
  <c r="AK100" i="148"/>
  <c r="AL100" i="148"/>
  <c r="AM100" i="148"/>
  <c r="AN100" i="148"/>
  <c r="AO100" i="148"/>
  <c r="AP100" i="148"/>
  <c r="B90" i="209"/>
  <c r="C90" i="209"/>
  <c r="D90" i="209"/>
  <c r="E90" i="209"/>
  <c r="F90" i="209"/>
  <c r="G90" i="209"/>
  <c r="H90" i="209"/>
  <c r="I90" i="209"/>
  <c r="J90" i="209"/>
  <c r="K90" i="209"/>
  <c r="L90" i="209"/>
  <c r="M90" i="209"/>
  <c r="N90" i="209"/>
  <c r="O90" i="209"/>
  <c r="P90" i="209"/>
  <c r="Q90" i="209"/>
  <c r="R90" i="209"/>
  <c r="S90" i="209"/>
  <c r="T90" i="209"/>
  <c r="U90" i="209"/>
  <c r="V90" i="209"/>
  <c r="W90" i="209"/>
  <c r="X90" i="209"/>
  <c r="Y90" i="209"/>
  <c r="Z90" i="209"/>
  <c r="AA90" i="209"/>
  <c r="AB90" i="209"/>
  <c r="AC90" i="209"/>
  <c r="AD90" i="209"/>
  <c r="AE90" i="209"/>
  <c r="AF90" i="209"/>
  <c r="AG90" i="209"/>
  <c r="AH90" i="209"/>
  <c r="AI90" i="209"/>
  <c r="AJ90" i="209"/>
  <c r="AK90" i="209"/>
  <c r="AL90" i="209"/>
  <c r="AM90" i="209"/>
  <c r="AN90" i="209"/>
  <c r="AO90" i="209"/>
  <c r="AP90" i="209"/>
  <c r="B92" i="209"/>
  <c r="C92" i="209"/>
  <c r="D92" i="209"/>
  <c r="E92" i="209"/>
  <c r="F92" i="209"/>
  <c r="G92" i="209"/>
  <c r="H92" i="209"/>
  <c r="I92" i="209"/>
  <c r="J92" i="209"/>
  <c r="K92" i="209"/>
  <c r="L92" i="209"/>
  <c r="M92" i="209"/>
  <c r="N92" i="209"/>
  <c r="O92" i="209"/>
  <c r="P92" i="209"/>
  <c r="Q92" i="209"/>
  <c r="R92" i="209"/>
  <c r="S92" i="209"/>
  <c r="T92" i="209"/>
  <c r="U92" i="209"/>
  <c r="V92" i="209"/>
  <c r="W92" i="209"/>
  <c r="X92" i="209"/>
  <c r="Y92" i="209"/>
  <c r="Z92" i="209"/>
  <c r="AA92" i="209"/>
  <c r="AB92" i="209"/>
  <c r="AC92" i="209"/>
  <c r="AD92" i="209"/>
  <c r="AE92" i="209"/>
  <c r="AF92" i="209"/>
  <c r="AG92" i="209"/>
  <c r="AH92" i="209"/>
  <c r="AI92" i="209"/>
  <c r="AJ92" i="209"/>
  <c r="AK92" i="209"/>
  <c r="AL92" i="209"/>
  <c r="AM92" i="209"/>
  <c r="AN92" i="209"/>
  <c r="AO92" i="209"/>
  <c r="AP92" i="209"/>
  <c r="B96" i="209"/>
  <c r="C96" i="209"/>
  <c r="D96" i="209"/>
  <c r="E96" i="209"/>
  <c r="F96" i="209"/>
  <c r="G96" i="209"/>
  <c r="H96" i="209"/>
  <c r="I96" i="209"/>
  <c r="J96" i="209"/>
  <c r="K96" i="209"/>
  <c r="L96" i="209"/>
  <c r="M96" i="209"/>
  <c r="N96" i="209"/>
  <c r="O96" i="209"/>
  <c r="P96" i="209"/>
  <c r="Q96" i="209"/>
  <c r="R96" i="209"/>
  <c r="S96" i="209"/>
  <c r="T96" i="209"/>
  <c r="U96" i="209"/>
  <c r="V96" i="209"/>
  <c r="W96" i="209"/>
  <c r="X96" i="209"/>
  <c r="Y96" i="209"/>
  <c r="Z96" i="209"/>
  <c r="AA96" i="209"/>
  <c r="AB96" i="209"/>
  <c r="AC96" i="209"/>
  <c r="AD96" i="209"/>
  <c r="AE96" i="209"/>
  <c r="AF96" i="209"/>
  <c r="AG96" i="209"/>
  <c r="AH96" i="209"/>
  <c r="AI96" i="209"/>
  <c r="AJ96" i="209"/>
  <c r="AK96" i="209"/>
  <c r="AL96" i="209"/>
  <c r="AM96" i="209"/>
  <c r="AN96" i="209"/>
  <c r="AO96" i="209"/>
  <c r="AP96" i="209"/>
  <c r="B100" i="209"/>
  <c r="C100" i="209"/>
  <c r="D100" i="209"/>
  <c r="E100" i="209"/>
  <c r="F100" i="209"/>
  <c r="G100" i="209"/>
  <c r="H100" i="209"/>
  <c r="I100" i="209"/>
  <c r="J100" i="209"/>
  <c r="K100" i="209"/>
  <c r="L100" i="209"/>
  <c r="M100" i="209"/>
  <c r="N100" i="209"/>
  <c r="O100" i="209"/>
  <c r="P100" i="209"/>
  <c r="Q100" i="209"/>
  <c r="R100" i="209"/>
  <c r="S100" i="209"/>
  <c r="T100" i="209"/>
  <c r="U100" i="209"/>
  <c r="V100" i="209"/>
  <c r="W100" i="209"/>
  <c r="X100" i="209"/>
  <c r="Y100" i="209"/>
  <c r="Z100" i="209"/>
  <c r="AA100" i="209"/>
  <c r="AB100" i="209"/>
  <c r="AC100" i="209"/>
  <c r="AD100" i="209"/>
  <c r="AE100" i="209"/>
  <c r="AF100" i="209"/>
  <c r="AG100" i="209"/>
  <c r="AH100" i="209"/>
  <c r="AI100" i="209"/>
  <c r="AJ100" i="209"/>
  <c r="AK100" i="209"/>
  <c r="AL100" i="209"/>
  <c r="AM100" i="209"/>
  <c r="AN100" i="209"/>
  <c r="AO100" i="209"/>
  <c r="AP100" i="209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71" i="149"/>
  <c r="C71" i="149"/>
  <c r="D71" i="149"/>
  <c r="E71" i="149"/>
  <c r="F71" i="149"/>
  <c r="G71" i="149"/>
  <c r="H71" i="149"/>
  <c r="I71" i="149"/>
  <c r="J71" i="149"/>
  <c r="K71" i="149"/>
  <c r="L71" i="149"/>
  <c r="M71" i="149"/>
  <c r="N71" i="149"/>
  <c r="O71" i="149"/>
  <c r="P71" i="149"/>
  <c r="Q71" i="149"/>
  <c r="R71" i="149"/>
  <c r="S71" i="149"/>
  <c r="T71" i="149"/>
  <c r="U71" i="149"/>
  <c r="V71" i="149"/>
  <c r="W71" i="149"/>
  <c r="X71" i="149"/>
  <c r="Y71" i="149"/>
  <c r="Z71" i="149"/>
  <c r="AA71" i="149"/>
  <c r="AB71" i="149"/>
  <c r="AC71" i="149"/>
  <c r="AD71" i="149"/>
  <c r="AE71" i="149"/>
  <c r="AF71" i="149"/>
  <c r="AG71" i="149"/>
  <c r="AH71" i="149"/>
  <c r="AI71" i="149"/>
  <c r="AJ71" i="149"/>
  <c r="AK71" i="149"/>
  <c r="AL71" i="149"/>
  <c r="AM71" i="149"/>
  <c r="AN71" i="149"/>
  <c r="AO71" i="149"/>
  <c r="AP71" i="149"/>
  <c r="B73" i="149"/>
  <c r="C73" i="149"/>
  <c r="D73" i="149"/>
  <c r="E73" i="149"/>
  <c r="F73" i="149"/>
  <c r="G73" i="149"/>
  <c r="H73" i="149"/>
  <c r="I73" i="149"/>
  <c r="J73" i="149"/>
  <c r="K73" i="149"/>
  <c r="L73" i="149"/>
  <c r="M73" i="149"/>
  <c r="N73" i="149"/>
  <c r="O73" i="149"/>
  <c r="P73" i="149"/>
  <c r="Q73" i="149"/>
  <c r="R73" i="149"/>
  <c r="S73" i="149"/>
  <c r="T73" i="149"/>
  <c r="U73" i="149"/>
  <c r="V73" i="149"/>
  <c r="W73" i="149"/>
  <c r="X73" i="149"/>
  <c r="Y73" i="149"/>
  <c r="Z73" i="149"/>
  <c r="AA73" i="149"/>
  <c r="AB73" i="149"/>
  <c r="AC73" i="149"/>
  <c r="AD73" i="149"/>
  <c r="AE73" i="149"/>
  <c r="AF73" i="149"/>
  <c r="AG73" i="149"/>
  <c r="AH73" i="149"/>
  <c r="AI73" i="149"/>
  <c r="AJ73" i="149"/>
  <c r="AK73" i="149"/>
  <c r="AL73" i="149"/>
  <c r="AM73" i="149"/>
  <c r="AN73" i="149"/>
  <c r="AO73" i="149"/>
  <c r="AP73" i="149"/>
  <c r="B71" i="210"/>
  <c r="C71" i="210"/>
  <c r="D71" i="210"/>
  <c r="E71" i="210"/>
  <c r="F71" i="210"/>
  <c r="G71" i="210"/>
  <c r="H71" i="210"/>
  <c r="I71" i="210"/>
  <c r="J71" i="210"/>
  <c r="K71" i="210"/>
  <c r="L71" i="210"/>
  <c r="M71" i="210"/>
  <c r="N71" i="210"/>
  <c r="O71" i="210"/>
  <c r="P71" i="210"/>
  <c r="Q71" i="210"/>
  <c r="R71" i="210"/>
  <c r="S71" i="210"/>
  <c r="T71" i="210"/>
  <c r="U71" i="210"/>
  <c r="V71" i="210"/>
  <c r="W71" i="210"/>
  <c r="X71" i="210"/>
  <c r="Y71" i="210"/>
  <c r="Z71" i="210"/>
  <c r="AA71" i="210"/>
  <c r="AB71" i="210"/>
  <c r="AC71" i="210"/>
  <c r="AD71" i="210"/>
  <c r="AE71" i="210"/>
  <c r="AF71" i="210"/>
  <c r="AG71" i="210"/>
  <c r="AH71" i="210"/>
  <c r="AI71" i="210"/>
  <c r="AJ71" i="210"/>
  <c r="AK71" i="210"/>
  <c r="AL71" i="210"/>
  <c r="AM71" i="210"/>
  <c r="AN71" i="210"/>
  <c r="AO71" i="210"/>
  <c r="AP71" i="210"/>
  <c r="B73" i="210"/>
  <c r="C73" i="210"/>
  <c r="D73" i="210"/>
  <c r="E73" i="210"/>
  <c r="F73" i="210"/>
  <c r="G73" i="210"/>
  <c r="H73" i="210"/>
  <c r="I73" i="210"/>
  <c r="J73" i="210"/>
  <c r="K73" i="210"/>
  <c r="L73" i="210"/>
  <c r="M73" i="210"/>
  <c r="N73" i="210"/>
  <c r="O73" i="210"/>
  <c r="P73" i="210"/>
  <c r="Q73" i="210"/>
  <c r="R73" i="210"/>
  <c r="S73" i="210"/>
  <c r="T73" i="210"/>
  <c r="U73" i="210"/>
  <c r="V73" i="210"/>
  <c r="W73" i="210"/>
  <c r="X73" i="210"/>
  <c r="Y73" i="210"/>
  <c r="Z73" i="210"/>
  <c r="AA73" i="210"/>
  <c r="AB73" i="210"/>
  <c r="AC73" i="210"/>
  <c r="AD73" i="210"/>
  <c r="AE73" i="210"/>
  <c r="AF73" i="210"/>
  <c r="AG73" i="210"/>
  <c r="AH73" i="210"/>
  <c r="AI73" i="210"/>
  <c r="AJ73" i="210"/>
  <c r="AK73" i="210"/>
  <c r="AL73" i="210"/>
  <c r="AM73" i="210"/>
  <c r="AN73" i="210"/>
  <c r="AO73" i="210"/>
  <c r="AP73" i="210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37" i="150"/>
  <c r="C37" i="150"/>
  <c r="D37" i="150"/>
  <c r="E37" i="150"/>
  <c r="F37" i="150"/>
  <c r="G37" i="150"/>
  <c r="H37" i="150"/>
  <c r="I37" i="150"/>
  <c r="J37" i="150"/>
  <c r="K37" i="150"/>
  <c r="L37" i="150"/>
  <c r="M37" i="150"/>
  <c r="N37" i="150"/>
  <c r="O37" i="150"/>
  <c r="P37" i="150"/>
  <c r="Q37" i="150"/>
  <c r="R37" i="150"/>
  <c r="S37" i="150"/>
  <c r="T37" i="150"/>
  <c r="U37" i="150"/>
  <c r="V37" i="150"/>
  <c r="W37" i="150"/>
  <c r="X37" i="150"/>
  <c r="Y37" i="150"/>
  <c r="Z37" i="150"/>
  <c r="AA37" i="150"/>
  <c r="AB37" i="150"/>
  <c r="AC37" i="150"/>
  <c r="AD37" i="150"/>
  <c r="AE37" i="150"/>
  <c r="AF37" i="150"/>
  <c r="AG37" i="150"/>
  <c r="AH37" i="150"/>
  <c r="AI37" i="150"/>
  <c r="AJ37" i="150"/>
  <c r="AK37" i="150"/>
  <c r="AL37" i="150"/>
  <c r="AM37" i="150"/>
  <c r="AN37" i="150"/>
  <c r="AO37" i="150"/>
  <c r="AP37" i="150"/>
  <c r="B39" i="150"/>
  <c r="C39" i="150"/>
  <c r="D39" i="150"/>
  <c r="E39" i="150"/>
  <c r="F39" i="150"/>
  <c r="G39" i="150"/>
  <c r="H39" i="150"/>
  <c r="I39" i="150"/>
  <c r="J39" i="150"/>
  <c r="K39" i="150"/>
  <c r="L39" i="150"/>
  <c r="M39" i="150"/>
  <c r="N39" i="150"/>
  <c r="O39" i="150"/>
  <c r="P39" i="150"/>
  <c r="Q39" i="150"/>
  <c r="R39" i="150"/>
  <c r="S39" i="150"/>
  <c r="T39" i="150"/>
  <c r="U39" i="150"/>
  <c r="V39" i="150"/>
  <c r="W39" i="150"/>
  <c r="X39" i="150"/>
  <c r="Y39" i="150"/>
  <c r="Z39" i="150"/>
  <c r="AA39" i="150"/>
  <c r="AB39" i="150"/>
  <c r="AC39" i="150"/>
  <c r="AD39" i="150"/>
  <c r="AE39" i="150"/>
  <c r="AF39" i="150"/>
  <c r="AG39" i="150"/>
  <c r="AH39" i="150"/>
  <c r="AI39" i="150"/>
  <c r="AJ39" i="150"/>
  <c r="AK39" i="150"/>
  <c r="AL39" i="150"/>
  <c r="AM39" i="150"/>
  <c r="AN39" i="150"/>
  <c r="AO39" i="150"/>
  <c r="AP39" i="150"/>
  <c r="B37" i="211"/>
  <c r="C37" i="211"/>
  <c r="D37" i="211"/>
  <c r="E37" i="211"/>
  <c r="F37" i="211"/>
  <c r="G37" i="211"/>
  <c r="H37" i="211"/>
  <c r="I37" i="211"/>
  <c r="J37" i="211"/>
  <c r="K37" i="211"/>
  <c r="L37" i="211"/>
  <c r="M37" i="211"/>
  <c r="N37" i="211"/>
  <c r="O37" i="211"/>
  <c r="P37" i="211"/>
  <c r="Q37" i="211"/>
  <c r="R37" i="211"/>
  <c r="S37" i="211"/>
  <c r="T37" i="211"/>
  <c r="U37" i="211"/>
  <c r="V37" i="211"/>
  <c r="W37" i="211"/>
  <c r="X37" i="211"/>
  <c r="Y37" i="211"/>
  <c r="Z37" i="211"/>
  <c r="AA37" i="211"/>
  <c r="AB37" i="211"/>
  <c r="AC37" i="211"/>
  <c r="AD37" i="211"/>
  <c r="AE37" i="211"/>
  <c r="AF37" i="211"/>
  <c r="AG37" i="211"/>
  <c r="AH37" i="211"/>
  <c r="AI37" i="211"/>
  <c r="AJ37" i="211"/>
  <c r="AK37" i="211"/>
  <c r="AL37" i="211"/>
  <c r="AM37" i="211"/>
  <c r="AN37" i="211"/>
  <c r="AO37" i="211"/>
  <c r="AP37" i="211"/>
  <c r="B39" i="211"/>
  <c r="C39" i="211"/>
  <c r="D39" i="211"/>
  <c r="E39" i="211"/>
  <c r="F39" i="211"/>
  <c r="G39" i="211"/>
  <c r="H39" i="211"/>
  <c r="I39" i="211"/>
  <c r="J39" i="211"/>
  <c r="K39" i="211"/>
  <c r="L39" i="211"/>
  <c r="M39" i="211"/>
  <c r="N39" i="211"/>
  <c r="O39" i="211"/>
  <c r="P39" i="211"/>
  <c r="Q39" i="211"/>
  <c r="R39" i="211"/>
  <c r="S39" i="211"/>
  <c r="T39" i="211"/>
  <c r="U39" i="211"/>
  <c r="V39" i="211"/>
  <c r="W39" i="211"/>
  <c r="X39" i="211"/>
  <c r="Y39" i="211"/>
  <c r="Z39" i="211"/>
  <c r="AA39" i="211"/>
  <c r="AB39" i="211"/>
  <c r="AC39" i="211"/>
  <c r="AD39" i="211"/>
  <c r="AE39" i="211"/>
  <c r="AF39" i="211"/>
  <c r="AG39" i="211"/>
  <c r="AH39" i="211"/>
  <c r="AI39" i="211"/>
  <c r="AJ39" i="211"/>
  <c r="AK39" i="211"/>
  <c r="AL39" i="211"/>
  <c r="AM39" i="211"/>
  <c r="AN39" i="211"/>
  <c r="AO39" i="211"/>
  <c r="AP39" i="211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29" i="151"/>
  <c r="C29" i="151"/>
  <c r="D29" i="151"/>
  <c r="E29" i="151"/>
  <c r="F29" i="151"/>
  <c r="G29" i="151"/>
  <c r="H29" i="151"/>
  <c r="I29" i="151"/>
  <c r="J29" i="151"/>
  <c r="K29" i="151"/>
  <c r="L29" i="151"/>
  <c r="M29" i="151"/>
  <c r="N29" i="151"/>
  <c r="O29" i="151"/>
  <c r="P29" i="151"/>
  <c r="Q29" i="151"/>
  <c r="R29" i="151"/>
  <c r="S29" i="151"/>
  <c r="T29" i="151"/>
  <c r="U29" i="151"/>
  <c r="V29" i="151"/>
  <c r="W29" i="151"/>
  <c r="X29" i="151"/>
  <c r="Y29" i="151"/>
  <c r="Z29" i="151"/>
  <c r="AA29" i="151"/>
  <c r="AB29" i="151"/>
  <c r="AC29" i="151"/>
  <c r="AD29" i="151"/>
  <c r="AE29" i="151"/>
  <c r="AF29" i="151"/>
  <c r="AG29" i="151"/>
  <c r="AH29" i="151"/>
  <c r="AI29" i="151"/>
  <c r="AJ29" i="151"/>
  <c r="AK29" i="151"/>
  <c r="AL29" i="151"/>
  <c r="AM29" i="151"/>
  <c r="AN29" i="151"/>
  <c r="AO29" i="151"/>
  <c r="AP29" i="151"/>
  <c r="B31" i="151"/>
  <c r="C31" i="151"/>
  <c r="D31" i="151"/>
  <c r="E31" i="151"/>
  <c r="F31" i="151"/>
  <c r="G31" i="151"/>
  <c r="H31" i="151"/>
  <c r="I31" i="151"/>
  <c r="J31" i="151"/>
  <c r="K31" i="151"/>
  <c r="L31" i="151"/>
  <c r="M31" i="151"/>
  <c r="N31" i="151"/>
  <c r="O31" i="151"/>
  <c r="P31" i="151"/>
  <c r="Q31" i="151"/>
  <c r="R31" i="151"/>
  <c r="S31" i="151"/>
  <c r="T31" i="151"/>
  <c r="U31" i="151"/>
  <c r="V31" i="151"/>
  <c r="W31" i="151"/>
  <c r="X31" i="151"/>
  <c r="Y31" i="151"/>
  <c r="Z31" i="151"/>
  <c r="AA31" i="151"/>
  <c r="AB31" i="151"/>
  <c r="AC31" i="151"/>
  <c r="AD31" i="151"/>
  <c r="AE31" i="151"/>
  <c r="AF31" i="151"/>
  <c r="AG31" i="151"/>
  <c r="AH31" i="151"/>
  <c r="AI31" i="151"/>
  <c r="AJ31" i="151"/>
  <c r="AK31" i="151"/>
  <c r="AL31" i="151"/>
  <c r="AM31" i="151"/>
  <c r="AN31" i="151"/>
  <c r="AO31" i="151"/>
  <c r="AP31" i="151"/>
  <c r="B29" i="212"/>
  <c r="C29" i="212"/>
  <c r="D29" i="212"/>
  <c r="E29" i="212"/>
  <c r="F29" i="212"/>
  <c r="G29" i="212"/>
  <c r="H29" i="212"/>
  <c r="I29" i="212"/>
  <c r="J29" i="212"/>
  <c r="K29" i="212"/>
  <c r="L29" i="212"/>
  <c r="M29" i="212"/>
  <c r="N29" i="212"/>
  <c r="O29" i="212"/>
  <c r="P29" i="212"/>
  <c r="Q29" i="212"/>
  <c r="R29" i="212"/>
  <c r="S29" i="212"/>
  <c r="T29" i="212"/>
  <c r="U29" i="212"/>
  <c r="V29" i="212"/>
  <c r="W29" i="212"/>
  <c r="X29" i="212"/>
  <c r="Y29" i="212"/>
  <c r="Z29" i="212"/>
  <c r="AA29" i="212"/>
  <c r="AB29" i="212"/>
  <c r="AC29" i="212"/>
  <c r="AD29" i="212"/>
  <c r="AE29" i="212"/>
  <c r="AF29" i="212"/>
  <c r="AG29" i="212"/>
  <c r="AH29" i="212"/>
  <c r="AI29" i="212"/>
  <c r="AJ29" i="212"/>
  <c r="AK29" i="212"/>
  <c r="AL29" i="212"/>
  <c r="AM29" i="212"/>
  <c r="AN29" i="212"/>
  <c r="AO29" i="212"/>
  <c r="AP29" i="212"/>
  <c r="B31" i="212"/>
  <c r="C31" i="212"/>
  <c r="D31" i="212"/>
  <c r="E31" i="212"/>
  <c r="F31" i="212"/>
  <c r="G31" i="212"/>
  <c r="H31" i="212"/>
  <c r="I31" i="212"/>
  <c r="J31" i="212"/>
  <c r="K31" i="212"/>
  <c r="L31" i="212"/>
  <c r="M31" i="212"/>
  <c r="N31" i="212"/>
  <c r="O31" i="212"/>
  <c r="P31" i="212"/>
  <c r="Q31" i="212"/>
  <c r="R31" i="212"/>
  <c r="S31" i="212"/>
  <c r="T31" i="212"/>
  <c r="U31" i="212"/>
  <c r="V31" i="212"/>
  <c r="W31" i="212"/>
  <c r="X31" i="212"/>
  <c r="Y31" i="212"/>
  <c r="Z31" i="212"/>
  <c r="AA31" i="212"/>
  <c r="AB31" i="212"/>
  <c r="AC31" i="212"/>
  <c r="AD31" i="212"/>
  <c r="AE31" i="212"/>
  <c r="AF31" i="212"/>
  <c r="AG31" i="212"/>
  <c r="AH31" i="212"/>
  <c r="AI31" i="212"/>
  <c r="AJ31" i="212"/>
  <c r="AK31" i="212"/>
  <c r="AL31" i="212"/>
  <c r="AM31" i="212"/>
  <c r="AN31" i="212"/>
  <c r="AO31" i="212"/>
  <c r="AP31" i="212"/>
  <c r="B4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49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47" i="152"/>
  <c r="C47" i="152"/>
  <c r="D47" i="152"/>
  <c r="E47" i="152"/>
  <c r="F47" i="152"/>
  <c r="G47" i="152"/>
  <c r="H47" i="152"/>
  <c r="I47" i="152"/>
  <c r="J47" i="152"/>
  <c r="K47" i="152"/>
  <c r="L47" i="152"/>
  <c r="M47" i="152"/>
  <c r="N47" i="152"/>
  <c r="O47" i="152"/>
  <c r="P47" i="152"/>
  <c r="Q47" i="152"/>
  <c r="R47" i="152"/>
  <c r="S47" i="152"/>
  <c r="T47" i="152"/>
  <c r="U47" i="152"/>
  <c r="V47" i="152"/>
  <c r="W47" i="152"/>
  <c r="X47" i="152"/>
  <c r="Y47" i="152"/>
  <c r="Z47" i="152"/>
  <c r="AA47" i="152"/>
  <c r="AB47" i="152"/>
  <c r="AC47" i="152"/>
  <c r="AD47" i="152"/>
  <c r="AE47" i="152"/>
  <c r="AF47" i="152"/>
  <c r="AG47" i="152"/>
  <c r="AH47" i="152"/>
  <c r="AI47" i="152"/>
  <c r="AJ47" i="152"/>
  <c r="AK47" i="152"/>
  <c r="AL47" i="152"/>
  <c r="AM47" i="152"/>
  <c r="AN47" i="152"/>
  <c r="AO47" i="152"/>
  <c r="AP47" i="152"/>
  <c r="B49" i="152"/>
  <c r="C49" i="152"/>
  <c r="D49" i="152"/>
  <c r="E49" i="152"/>
  <c r="F49" i="152"/>
  <c r="G49" i="152"/>
  <c r="H49" i="152"/>
  <c r="I49" i="152"/>
  <c r="J49" i="152"/>
  <c r="K49" i="152"/>
  <c r="L49" i="152"/>
  <c r="M49" i="152"/>
  <c r="N49" i="152"/>
  <c r="O49" i="152"/>
  <c r="P49" i="152"/>
  <c r="Q49" i="152"/>
  <c r="R49" i="152"/>
  <c r="S49" i="152"/>
  <c r="T49" i="152"/>
  <c r="U49" i="152"/>
  <c r="V49" i="152"/>
  <c r="W49" i="152"/>
  <c r="X49" i="152"/>
  <c r="Y49" i="152"/>
  <c r="Z49" i="152"/>
  <c r="AA49" i="152"/>
  <c r="AB49" i="152"/>
  <c r="AC49" i="152"/>
  <c r="AD49" i="152"/>
  <c r="AE49" i="152"/>
  <c r="AF49" i="152"/>
  <c r="AG49" i="152"/>
  <c r="AH49" i="152"/>
  <c r="AI49" i="152"/>
  <c r="AJ49" i="152"/>
  <c r="AK49" i="152"/>
  <c r="AL49" i="152"/>
  <c r="AM49" i="152"/>
  <c r="AN49" i="152"/>
  <c r="AO49" i="152"/>
  <c r="AP49" i="152"/>
  <c r="B47" i="214"/>
  <c r="C47" i="214"/>
  <c r="D47" i="214"/>
  <c r="E47" i="214"/>
  <c r="F47" i="214"/>
  <c r="G47" i="214"/>
  <c r="H47" i="214"/>
  <c r="I47" i="214"/>
  <c r="J47" i="214"/>
  <c r="K47" i="214"/>
  <c r="L47" i="214"/>
  <c r="M47" i="214"/>
  <c r="N47" i="214"/>
  <c r="O47" i="214"/>
  <c r="P47" i="214"/>
  <c r="Q47" i="214"/>
  <c r="R47" i="214"/>
  <c r="S47" i="214"/>
  <c r="T47" i="214"/>
  <c r="U47" i="214"/>
  <c r="V47" i="214"/>
  <c r="W47" i="214"/>
  <c r="X47" i="214"/>
  <c r="Y47" i="214"/>
  <c r="Z47" i="214"/>
  <c r="AA47" i="214"/>
  <c r="AB47" i="214"/>
  <c r="AC47" i="214"/>
  <c r="AD47" i="214"/>
  <c r="AE47" i="214"/>
  <c r="AF47" i="214"/>
  <c r="AG47" i="214"/>
  <c r="AH47" i="214"/>
  <c r="AI47" i="214"/>
  <c r="AJ47" i="214"/>
  <c r="AK47" i="214"/>
  <c r="AL47" i="214"/>
  <c r="AM47" i="214"/>
  <c r="AN47" i="214"/>
  <c r="AO47" i="214"/>
  <c r="AP47" i="214"/>
  <c r="B49" i="214"/>
  <c r="C49" i="214"/>
  <c r="D49" i="214"/>
  <c r="E49" i="214"/>
  <c r="F49" i="214"/>
  <c r="G49" i="214"/>
  <c r="H49" i="214"/>
  <c r="I49" i="214"/>
  <c r="J49" i="214"/>
  <c r="K49" i="214"/>
  <c r="L49" i="214"/>
  <c r="M49" i="214"/>
  <c r="N49" i="214"/>
  <c r="O49" i="214"/>
  <c r="P49" i="214"/>
  <c r="Q49" i="214"/>
  <c r="R49" i="214"/>
  <c r="S49" i="214"/>
  <c r="T49" i="214"/>
  <c r="U49" i="214"/>
  <c r="V49" i="214"/>
  <c r="W49" i="214"/>
  <c r="X49" i="214"/>
  <c r="Y49" i="214"/>
  <c r="Z49" i="214"/>
  <c r="AA49" i="214"/>
  <c r="AB49" i="214"/>
  <c r="AC49" i="214"/>
  <c r="AD49" i="214"/>
  <c r="AE49" i="214"/>
  <c r="AF49" i="214"/>
  <c r="AG49" i="214"/>
  <c r="AH49" i="214"/>
  <c r="AI49" i="214"/>
  <c r="AJ49" i="214"/>
  <c r="AK49" i="214"/>
  <c r="AL49" i="214"/>
  <c r="AM49" i="214"/>
  <c r="AN49" i="214"/>
  <c r="AO49" i="214"/>
  <c r="AP49" i="2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41" i="153"/>
  <c r="C41" i="153"/>
  <c r="D41" i="153"/>
  <c r="E41" i="153"/>
  <c r="F41" i="153"/>
  <c r="G41" i="153"/>
  <c r="H41" i="153"/>
  <c r="I41" i="153"/>
  <c r="J41" i="153"/>
  <c r="K41" i="153"/>
  <c r="L41" i="153"/>
  <c r="M41" i="153"/>
  <c r="N41" i="153"/>
  <c r="O41" i="153"/>
  <c r="P41" i="153"/>
  <c r="Q41" i="153"/>
  <c r="R41" i="153"/>
  <c r="S41" i="153"/>
  <c r="T41" i="153"/>
  <c r="U41" i="153"/>
  <c r="V41" i="153"/>
  <c r="W41" i="153"/>
  <c r="X41" i="153"/>
  <c r="Y41" i="153"/>
  <c r="Z41" i="153"/>
  <c r="AA41" i="153"/>
  <c r="AB41" i="153"/>
  <c r="AC41" i="153"/>
  <c r="AD41" i="153"/>
  <c r="AE41" i="153"/>
  <c r="AF41" i="153"/>
  <c r="AG41" i="153"/>
  <c r="AH41" i="153"/>
  <c r="AI41" i="153"/>
  <c r="AJ41" i="153"/>
  <c r="AK41" i="153"/>
  <c r="AL41" i="153"/>
  <c r="AM41" i="153"/>
  <c r="AN41" i="153"/>
  <c r="AO41" i="153"/>
  <c r="AP41" i="153"/>
  <c r="B43" i="153"/>
  <c r="C43" i="153"/>
  <c r="D43" i="153"/>
  <c r="E43" i="153"/>
  <c r="F43" i="153"/>
  <c r="G43" i="153"/>
  <c r="H43" i="153"/>
  <c r="I43" i="153"/>
  <c r="J43" i="153"/>
  <c r="K43" i="153"/>
  <c r="L43" i="153"/>
  <c r="M43" i="153"/>
  <c r="N43" i="153"/>
  <c r="O43" i="153"/>
  <c r="P43" i="153"/>
  <c r="Q43" i="153"/>
  <c r="R43" i="153"/>
  <c r="S43" i="153"/>
  <c r="T43" i="153"/>
  <c r="U43" i="153"/>
  <c r="V43" i="153"/>
  <c r="W43" i="153"/>
  <c r="X43" i="153"/>
  <c r="Y43" i="153"/>
  <c r="Z43" i="153"/>
  <c r="AA43" i="153"/>
  <c r="AB43" i="153"/>
  <c r="AC43" i="153"/>
  <c r="AD43" i="153"/>
  <c r="AE43" i="153"/>
  <c r="AF43" i="153"/>
  <c r="AG43" i="153"/>
  <c r="AH43" i="153"/>
  <c r="AI43" i="153"/>
  <c r="AJ43" i="153"/>
  <c r="AK43" i="153"/>
  <c r="AL43" i="153"/>
  <c r="AM43" i="153"/>
  <c r="AN43" i="153"/>
  <c r="AO43" i="153"/>
  <c r="AP43" i="153"/>
  <c r="B41" i="215"/>
  <c r="C41" i="215"/>
  <c r="D41" i="215"/>
  <c r="E41" i="215"/>
  <c r="F41" i="215"/>
  <c r="G41" i="215"/>
  <c r="H41" i="215"/>
  <c r="I41" i="215"/>
  <c r="J41" i="215"/>
  <c r="K41" i="215"/>
  <c r="L41" i="215"/>
  <c r="M41" i="215"/>
  <c r="N41" i="215"/>
  <c r="O41" i="215"/>
  <c r="P41" i="215"/>
  <c r="Q41" i="215"/>
  <c r="R41" i="215"/>
  <c r="S41" i="215"/>
  <c r="T41" i="215"/>
  <c r="U41" i="215"/>
  <c r="V41" i="215"/>
  <c r="W41" i="215"/>
  <c r="X41" i="215"/>
  <c r="Y41" i="215"/>
  <c r="Z41" i="215"/>
  <c r="AA41" i="215"/>
  <c r="AB41" i="215"/>
  <c r="AC41" i="215"/>
  <c r="AD41" i="215"/>
  <c r="AE41" i="215"/>
  <c r="AF41" i="215"/>
  <c r="AG41" i="215"/>
  <c r="AH41" i="215"/>
  <c r="AI41" i="215"/>
  <c r="AJ41" i="215"/>
  <c r="AK41" i="215"/>
  <c r="AL41" i="215"/>
  <c r="AM41" i="215"/>
  <c r="AN41" i="215"/>
  <c r="AO41" i="215"/>
  <c r="AP41" i="215"/>
  <c r="B43" i="215"/>
  <c r="C43" i="215"/>
  <c r="D43" i="215"/>
  <c r="E43" i="215"/>
  <c r="F43" i="215"/>
  <c r="G43" i="215"/>
  <c r="H43" i="215"/>
  <c r="I43" i="215"/>
  <c r="J43" i="215"/>
  <c r="K43" i="215"/>
  <c r="L43" i="215"/>
  <c r="M43" i="215"/>
  <c r="N43" i="215"/>
  <c r="O43" i="215"/>
  <c r="P43" i="215"/>
  <c r="Q43" i="215"/>
  <c r="R43" i="215"/>
  <c r="S43" i="215"/>
  <c r="T43" i="215"/>
  <c r="U43" i="215"/>
  <c r="V43" i="215"/>
  <c r="W43" i="215"/>
  <c r="X43" i="215"/>
  <c r="Y43" i="215"/>
  <c r="Z43" i="215"/>
  <c r="AA43" i="215"/>
  <c r="AB43" i="215"/>
  <c r="AC43" i="215"/>
  <c r="AD43" i="215"/>
  <c r="AE43" i="215"/>
  <c r="AF43" i="215"/>
  <c r="AG43" i="215"/>
  <c r="AH43" i="215"/>
  <c r="AI43" i="215"/>
  <c r="AJ43" i="215"/>
  <c r="AK43" i="215"/>
  <c r="AL43" i="215"/>
  <c r="AM43" i="215"/>
  <c r="AN43" i="215"/>
  <c r="AO43" i="215"/>
  <c r="AP43" i="215"/>
  <c r="B93" i="1"/>
  <c r="B34" i="147"/>
  <c r="H2" i="147"/>
  <c r="K2" i="147"/>
  <c r="L2" i="147"/>
  <c r="M2" i="147"/>
  <c r="N2" i="147"/>
  <c r="O2" i="147"/>
  <c r="P2" i="147"/>
  <c r="Q2" i="147"/>
  <c r="P2" i="230"/>
  <c r="B94" i="244"/>
  <c r="B93" i="244"/>
  <c r="D94" i="244"/>
  <c r="C107" i="244"/>
  <c r="C98" i="244"/>
  <c r="C99" i="244"/>
  <c r="C100" i="244"/>
  <c r="C101" i="244"/>
  <c r="C102" i="244"/>
  <c r="C103" i="244"/>
  <c r="C104" i="244"/>
  <c r="C105" i="244"/>
  <c r="C106" i="244"/>
  <c r="C108" i="244"/>
  <c r="D93" i="244"/>
  <c r="D103" i="244"/>
  <c r="D104" i="244"/>
  <c r="D105" i="244"/>
  <c r="D106" i="244"/>
  <c r="D107" i="244"/>
  <c r="D98" i="244"/>
  <c r="D99" i="244"/>
  <c r="D100" i="244"/>
  <c r="D101" i="244"/>
  <c r="D102" i="244"/>
  <c r="D108" i="244"/>
  <c r="H250" i="205"/>
  <c r="K250" i="205"/>
  <c r="L250" i="205"/>
  <c r="M250" i="205"/>
  <c r="N250" i="205"/>
  <c r="O250" i="205"/>
  <c r="P250" i="205"/>
  <c r="Q250" i="205"/>
  <c r="H249" i="205"/>
  <c r="K249" i="205"/>
  <c r="L249" i="205"/>
  <c r="M249" i="205"/>
  <c r="N249" i="205"/>
  <c r="O249" i="205"/>
  <c r="P249" i="205"/>
  <c r="Q249" i="205"/>
  <c r="H248" i="205"/>
  <c r="K248" i="205"/>
  <c r="L248" i="205"/>
  <c r="M248" i="205"/>
  <c r="N248" i="205"/>
  <c r="O248" i="205"/>
  <c r="P248" i="205"/>
  <c r="Q248" i="205"/>
  <c r="H247" i="205"/>
  <c r="K247" i="205"/>
  <c r="L247" i="205"/>
  <c r="M247" i="205"/>
  <c r="N247" i="205"/>
  <c r="O247" i="205"/>
  <c r="P247" i="205"/>
  <c r="Q247" i="205"/>
  <c r="H246" i="205"/>
  <c r="K246" i="205"/>
  <c r="L246" i="205"/>
  <c r="M246" i="205"/>
  <c r="N246" i="205"/>
  <c r="O246" i="205"/>
  <c r="P246" i="205"/>
  <c r="Q246" i="205"/>
  <c r="H245" i="205"/>
  <c r="K245" i="205"/>
  <c r="L245" i="205"/>
  <c r="M245" i="205"/>
  <c r="N245" i="205"/>
  <c r="O245" i="205"/>
  <c r="P245" i="205"/>
  <c r="Q245" i="205"/>
  <c r="H244" i="205"/>
  <c r="K244" i="205"/>
  <c r="L244" i="205"/>
  <c r="M244" i="205"/>
  <c r="N244" i="205"/>
  <c r="O244" i="205"/>
  <c r="P244" i="205"/>
  <c r="Q244" i="205"/>
  <c r="H243" i="205"/>
  <c r="K243" i="205"/>
  <c r="L243" i="205"/>
  <c r="M243" i="205"/>
  <c r="N243" i="205"/>
  <c r="O243" i="205"/>
  <c r="P243" i="205"/>
  <c r="Q243" i="205"/>
  <c r="H242" i="205"/>
  <c r="K242" i="205"/>
  <c r="L242" i="205"/>
  <c r="M242" i="205"/>
  <c r="N242" i="205"/>
  <c r="O242" i="205"/>
  <c r="P242" i="205"/>
  <c r="Q242" i="205"/>
  <c r="H241" i="205"/>
  <c r="K241" i="205"/>
  <c r="L241" i="205"/>
  <c r="M241" i="205"/>
  <c r="N241" i="205"/>
  <c r="O241" i="205"/>
  <c r="P241" i="205"/>
  <c r="Q241" i="205"/>
  <c r="K240" i="205"/>
  <c r="L240" i="205"/>
  <c r="M240" i="205"/>
  <c r="N240" i="205"/>
  <c r="O240" i="205"/>
  <c r="P240" i="205"/>
  <c r="Q240" i="205"/>
  <c r="H239" i="205"/>
  <c r="K239" i="205"/>
  <c r="L239" i="205"/>
  <c r="M239" i="205"/>
  <c r="N239" i="205"/>
  <c r="O239" i="205"/>
  <c r="P239" i="205"/>
  <c r="Q239" i="205"/>
  <c r="H238" i="205"/>
  <c r="K238" i="205"/>
  <c r="L238" i="205"/>
  <c r="M238" i="205"/>
  <c r="N238" i="205"/>
  <c r="O238" i="205"/>
  <c r="P238" i="205"/>
  <c r="Q238" i="205"/>
  <c r="H237" i="205"/>
  <c r="K237" i="205"/>
  <c r="L237" i="205"/>
  <c r="M237" i="205"/>
  <c r="N237" i="205"/>
  <c r="O237" i="205"/>
  <c r="P237" i="205"/>
  <c r="Q237" i="205"/>
  <c r="H236" i="205"/>
  <c r="K236" i="205"/>
  <c r="L236" i="205"/>
  <c r="M236" i="205"/>
  <c r="N236" i="205"/>
  <c r="O236" i="205"/>
  <c r="P236" i="205"/>
  <c r="Q236" i="205"/>
  <c r="H235" i="205"/>
  <c r="K235" i="205"/>
  <c r="L235" i="205"/>
  <c r="M235" i="205"/>
  <c r="N235" i="205"/>
  <c r="O235" i="205"/>
  <c r="P235" i="205"/>
  <c r="Q235" i="205"/>
  <c r="H234" i="205"/>
  <c r="K234" i="205"/>
  <c r="L234" i="205"/>
  <c r="M234" i="205"/>
  <c r="N234" i="205"/>
  <c r="O234" i="205"/>
  <c r="P234" i="205"/>
  <c r="Q234" i="205"/>
  <c r="H233" i="205"/>
  <c r="K233" i="205"/>
  <c r="L233" i="205"/>
  <c r="M233" i="205"/>
  <c r="N233" i="205"/>
  <c r="O233" i="205"/>
  <c r="P233" i="205"/>
  <c r="Q233" i="205"/>
  <c r="H232" i="205"/>
  <c r="K232" i="205"/>
  <c r="L232" i="205"/>
  <c r="M232" i="205"/>
  <c r="N232" i="205"/>
  <c r="O232" i="205"/>
  <c r="P232" i="205"/>
  <c r="Q232" i="205"/>
  <c r="H231" i="205"/>
  <c r="K231" i="205"/>
  <c r="L231" i="205"/>
  <c r="M231" i="205"/>
  <c r="N231" i="205"/>
  <c r="O231" i="205"/>
  <c r="P231" i="205"/>
  <c r="Q231" i="205"/>
  <c r="H230" i="205"/>
  <c r="K230" i="205"/>
  <c r="L230" i="205"/>
  <c r="M230" i="205"/>
  <c r="N230" i="205"/>
  <c r="O230" i="205"/>
  <c r="P230" i="205"/>
  <c r="Q230" i="205"/>
  <c r="H229" i="205"/>
  <c r="K229" i="205"/>
  <c r="L229" i="205"/>
  <c r="M229" i="205"/>
  <c r="N229" i="205"/>
  <c r="O229" i="205"/>
  <c r="P229" i="205"/>
  <c r="Q229" i="205"/>
  <c r="H228" i="205"/>
  <c r="K228" i="205"/>
  <c r="L228" i="205"/>
  <c r="M228" i="205"/>
  <c r="N228" i="205"/>
  <c r="O228" i="205"/>
  <c r="P228" i="205"/>
  <c r="Q228" i="205"/>
  <c r="H227" i="205"/>
  <c r="K227" i="205"/>
  <c r="L227" i="205"/>
  <c r="M227" i="205"/>
  <c r="N227" i="205"/>
  <c r="O227" i="205"/>
  <c r="P227" i="205"/>
  <c r="Q227" i="205"/>
  <c r="H226" i="205"/>
  <c r="K226" i="205"/>
  <c r="L226" i="205"/>
  <c r="M226" i="205"/>
  <c r="N226" i="205"/>
  <c r="O226" i="205"/>
  <c r="P226" i="205"/>
  <c r="Q226" i="205"/>
  <c r="H225" i="205"/>
  <c r="K225" i="205"/>
  <c r="L225" i="205"/>
  <c r="M225" i="205"/>
  <c r="N225" i="205"/>
  <c r="O225" i="205"/>
  <c r="P225" i="205"/>
  <c r="Q225" i="205"/>
  <c r="H224" i="205"/>
  <c r="K224" i="205"/>
  <c r="L224" i="205"/>
  <c r="M224" i="205"/>
  <c r="N224" i="205"/>
  <c r="O224" i="205"/>
  <c r="P224" i="205"/>
  <c r="Q224" i="205"/>
  <c r="H223" i="205"/>
  <c r="K223" i="205"/>
  <c r="L223" i="205"/>
  <c r="M223" i="205"/>
  <c r="N223" i="205"/>
  <c r="O223" i="205"/>
  <c r="P223" i="205"/>
  <c r="Q223" i="205"/>
  <c r="H222" i="205"/>
  <c r="K222" i="205"/>
  <c r="L222" i="205"/>
  <c r="M222" i="205"/>
  <c r="N222" i="205"/>
  <c r="O222" i="205"/>
  <c r="P222" i="205"/>
  <c r="Q222" i="205"/>
  <c r="H221" i="205"/>
  <c r="K221" i="205"/>
  <c r="L221" i="205"/>
  <c r="M221" i="205"/>
  <c r="N221" i="205"/>
  <c r="O221" i="205"/>
  <c r="P221" i="205"/>
  <c r="Q221" i="205"/>
  <c r="H220" i="205"/>
  <c r="K220" i="205"/>
  <c r="L220" i="205"/>
  <c r="M220" i="205"/>
  <c r="N220" i="205"/>
  <c r="O220" i="205"/>
  <c r="P220" i="205"/>
  <c r="Q220" i="205"/>
  <c r="H219" i="205"/>
  <c r="K219" i="205"/>
  <c r="L219" i="205"/>
  <c r="M219" i="205"/>
  <c r="N219" i="205"/>
  <c r="O219" i="205"/>
  <c r="P219" i="205"/>
  <c r="Q219" i="205"/>
  <c r="H218" i="205"/>
  <c r="K218" i="205"/>
  <c r="L218" i="205"/>
  <c r="M218" i="205"/>
  <c r="N218" i="205"/>
  <c r="O218" i="205"/>
  <c r="P218" i="205"/>
  <c r="Q218" i="205"/>
  <c r="H217" i="205"/>
  <c r="K217" i="205"/>
  <c r="L217" i="205"/>
  <c r="M217" i="205"/>
  <c r="N217" i="205"/>
  <c r="O217" i="205"/>
  <c r="P217" i="205"/>
  <c r="Q217" i="205"/>
  <c r="H216" i="205"/>
  <c r="K216" i="205"/>
  <c r="L216" i="205"/>
  <c r="M216" i="205"/>
  <c r="N216" i="205"/>
  <c r="O216" i="205"/>
  <c r="P216" i="205"/>
  <c r="Q216" i="205"/>
  <c r="H215" i="205"/>
  <c r="K215" i="205"/>
  <c r="L215" i="205"/>
  <c r="M215" i="205"/>
  <c r="N215" i="205"/>
  <c r="O215" i="205"/>
  <c r="P215" i="205"/>
  <c r="Q215" i="205"/>
  <c r="H214" i="205"/>
  <c r="K214" i="205"/>
  <c r="L214" i="205"/>
  <c r="M214" i="205"/>
  <c r="N214" i="205"/>
  <c r="O214" i="205"/>
  <c r="P214" i="205"/>
  <c r="Q214" i="205"/>
  <c r="H213" i="205"/>
  <c r="K213" i="205"/>
  <c r="L213" i="205"/>
  <c r="M213" i="205"/>
  <c r="N213" i="205"/>
  <c r="O213" i="205"/>
  <c r="P213" i="205"/>
  <c r="Q213" i="205"/>
  <c r="H212" i="205"/>
  <c r="K212" i="205"/>
  <c r="L212" i="205"/>
  <c r="M212" i="205"/>
  <c r="N212" i="205"/>
  <c r="O212" i="205"/>
  <c r="P212" i="205"/>
  <c r="Q212" i="205"/>
  <c r="H211" i="205"/>
  <c r="K211" i="205"/>
  <c r="L211" i="205"/>
  <c r="M211" i="205"/>
  <c r="N211" i="205"/>
  <c r="O211" i="205"/>
  <c r="P211" i="205"/>
  <c r="Q211" i="205"/>
  <c r="H203" i="205"/>
  <c r="K203" i="205"/>
  <c r="L203" i="205"/>
  <c r="M203" i="205"/>
  <c r="N203" i="205"/>
  <c r="O203" i="205"/>
  <c r="P203" i="205"/>
  <c r="Q203" i="205"/>
  <c r="H202" i="205"/>
  <c r="K202" i="205"/>
  <c r="L202" i="205"/>
  <c r="M202" i="205"/>
  <c r="N202" i="205"/>
  <c r="O202" i="205"/>
  <c r="P202" i="205"/>
  <c r="Q202" i="205"/>
  <c r="H201" i="205"/>
  <c r="K201" i="205"/>
  <c r="L201" i="205"/>
  <c r="M201" i="205"/>
  <c r="N201" i="205"/>
  <c r="O201" i="205"/>
  <c r="P201" i="205"/>
  <c r="Q201" i="205"/>
  <c r="H200" i="205"/>
  <c r="K200" i="205"/>
  <c r="L200" i="205"/>
  <c r="M200" i="205"/>
  <c r="N200" i="205"/>
  <c r="O200" i="205"/>
  <c r="P200" i="205"/>
  <c r="Q200" i="205"/>
  <c r="H199" i="205"/>
  <c r="K199" i="205"/>
  <c r="L199" i="205"/>
  <c r="M199" i="205"/>
  <c r="N199" i="205"/>
  <c r="O199" i="205"/>
  <c r="P199" i="205"/>
  <c r="Q199" i="205"/>
  <c r="H198" i="205"/>
  <c r="K198" i="205"/>
  <c r="L198" i="205"/>
  <c r="M198" i="205"/>
  <c r="N198" i="205"/>
  <c r="O198" i="205"/>
  <c r="P198" i="205"/>
  <c r="Q198" i="205"/>
  <c r="H197" i="205"/>
  <c r="K197" i="205"/>
  <c r="L197" i="205"/>
  <c r="M197" i="205"/>
  <c r="N197" i="205"/>
  <c r="O197" i="205"/>
  <c r="P197" i="205"/>
  <c r="Q197" i="205"/>
  <c r="H196" i="205"/>
  <c r="K196" i="205"/>
  <c r="L196" i="205"/>
  <c r="M196" i="205"/>
  <c r="N196" i="205"/>
  <c r="O196" i="205"/>
  <c r="P196" i="205"/>
  <c r="Q196" i="205"/>
  <c r="H195" i="205"/>
  <c r="K195" i="205"/>
  <c r="L195" i="205"/>
  <c r="M195" i="205"/>
  <c r="N195" i="205"/>
  <c r="O195" i="205"/>
  <c r="P195" i="205"/>
  <c r="Q195" i="205"/>
  <c r="H194" i="205"/>
  <c r="K194" i="205"/>
  <c r="L194" i="205"/>
  <c r="M194" i="205"/>
  <c r="N194" i="205"/>
  <c r="O194" i="205"/>
  <c r="P194" i="205"/>
  <c r="Q194" i="205"/>
  <c r="K193" i="205"/>
  <c r="L193" i="205"/>
  <c r="M193" i="205"/>
  <c r="N193" i="205"/>
  <c r="O193" i="205"/>
  <c r="P193" i="205"/>
  <c r="Q193" i="205"/>
  <c r="H192" i="205"/>
  <c r="K192" i="205"/>
  <c r="L192" i="205"/>
  <c r="M192" i="205"/>
  <c r="N192" i="205"/>
  <c r="O192" i="205"/>
  <c r="P192" i="205"/>
  <c r="Q192" i="205"/>
  <c r="H191" i="205"/>
  <c r="K191" i="205"/>
  <c r="L191" i="205"/>
  <c r="M191" i="205"/>
  <c r="N191" i="205"/>
  <c r="O191" i="205"/>
  <c r="P191" i="205"/>
  <c r="Q191" i="205"/>
  <c r="H190" i="205"/>
  <c r="K190" i="205"/>
  <c r="L190" i="205"/>
  <c r="M190" i="205"/>
  <c r="N190" i="205"/>
  <c r="O190" i="205"/>
  <c r="P190" i="205"/>
  <c r="Q190" i="205"/>
  <c r="H189" i="205"/>
  <c r="K189" i="205"/>
  <c r="L189" i="205"/>
  <c r="M189" i="205"/>
  <c r="N189" i="205"/>
  <c r="O189" i="205"/>
  <c r="P189" i="205"/>
  <c r="Q189" i="205"/>
  <c r="H188" i="205"/>
  <c r="K188" i="205"/>
  <c r="L188" i="205"/>
  <c r="M188" i="205"/>
  <c r="N188" i="205"/>
  <c r="O188" i="205"/>
  <c r="P188" i="205"/>
  <c r="Q188" i="205"/>
  <c r="H187" i="205"/>
  <c r="K187" i="205"/>
  <c r="L187" i="205"/>
  <c r="M187" i="205"/>
  <c r="N187" i="205"/>
  <c r="O187" i="205"/>
  <c r="P187" i="205"/>
  <c r="Q187" i="205"/>
  <c r="H186" i="205"/>
  <c r="K186" i="205"/>
  <c r="L186" i="205"/>
  <c r="M186" i="205"/>
  <c r="N186" i="205"/>
  <c r="O186" i="205"/>
  <c r="P186" i="205"/>
  <c r="Q186" i="205"/>
  <c r="H185" i="205"/>
  <c r="K185" i="205"/>
  <c r="L185" i="205"/>
  <c r="M185" i="205"/>
  <c r="N185" i="205"/>
  <c r="O185" i="205"/>
  <c r="P185" i="205"/>
  <c r="Q185" i="205"/>
  <c r="H184" i="205"/>
  <c r="K184" i="205"/>
  <c r="L184" i="205"/>
  <c r="M184" i="205"/>
  <c r="N184" i="205"/>
  <c r="O184" i="205"/>
  <c r="P184" i="205"/>
  <c r="Q184" i="205"/>
  <c r="H183" i="205"/>
  <c r="K183" i="205"/>
  <c r="L183" i="205"/>
  <c r="M183" i="205"/>
  <c r="N183" i="205"/>
  <c r="O183" i="205"/>
  <c r="P183" i="205"/>
  <c r="Q183" i="205"/>
  <c r="H182" i="205"/>
  <c r="K182" i="205"/>
  <c r="L182" i="205"/>
  <c r="M182" i="205"/>
  <c r="N182" i="205"/>
  <c r="O182" i="205"/>
  <c r="P182" i="205"/>
  <c r="Q182" i="205"/>
  <c r="H181" i="205"/>
  <c r="K181" i="205"/>
  <c r="L181" i="205"/>
  <c r="M181" i="205"/>
  <c r="N181" i="205"/>
  <c r="O181" i="205"/>
  <c r="P181" i="205"/>
  <c r="Q181" i="205"/>
  <c r="H180" i="205"/>
  <c r="K180" i="205"/>
  <c r="L180" i="205"/>
  <c r="M180" i="205"/>
  <c r="N180" i="205"/>
  <c r="O180" i="205"/>
  <c r="P180" i="205"/>
  <c r="Q180" i="205"/>
  <c r="H179" i="205"/>
  <c r="K179" i="205"/>
  <c r="L179" i="205"/>
  <c r="M179" i="205"/>
  <c r="N179" i="205"/>
  <c r="O179" i="205"/>
  <c r="P179" i="205"/>
  <c r="Q179" i="205"/>
  <c r="H178" i="205"/>
  <c r="K178" i="205"/>
  <c r="L178" i="205"/>
  <c r="M178" i="205"/>
  <c r="N178" i="205"/>
  <c r="O178" i="205"/>
  <c r="P178" i="205"/>
  <c r="Q178" i="205"/>
  <c r="H177" i="205"/>
  <c r="K177" i="205"/>
  <c r="L177" i="205"/>
  <c r="M177" i="205"/>
  <c r="N177" i="205"/>
  <c r="O177" i="205"/>
  <c r="P177" i="205"/>
  <c r="Q177" i="205"/>
  <c r="H176" i="205"/>
  <c r="K176" i="205"/>
  <c r="L176" i="205"/>
  <c r="M176" i="205"/>
  <c r="N176" i="205"/>
  <c r="O176" i="205"/>
  <c r="P176" i="205"/>
  <c r="Q176" i="205"/>
  <c r="H175" i="205"/>
  <c r="K175" i="205"/>
  <c r="L175" i="205"/>
  <c r="M175" i="205"/>
  <c r="N175" i="205"/>
  <c r="O175" i="205"/>
  <c r="P175" i="205"/>
  <c r="Q175" i="205"/>
  <c r="H174" i="205"/>
  <c r="K174" i="205"/>
  <c r="L174" i="205"/>
  <c r="M174" i="205"/>
  <c r="N174" i="205"/>
  <c r="O174" i="205"/>
  <c r="P174" i="205"/>
  <c r="Q174" i="205"/>
  <c r="H173" i="205"/>
  <c r="K173" i="205"/>
  <c r="L173" i="205"/>
  <c r="M173" i="205"/>
  <c r="N173" i="205"/>
  <c r="O173" i="205"/>
  <c r="P173" i="205"/>
  <c r="Q173" i="205"/>
  <c r="H172" i="205"/>
  <c r="K172" i="205"/>
  <c r="L172" i="205"/>
  <c r="M172" i="205"/>
  <c r="N172" i="205"/>
  <c r="O172" i="205"/>
  <c r="P172" i="205"/>
  <c r="Q172" i="205"/>
  <c r="H171" i="205"/>
  <c r="K171" i="205"/>
  <c r="L171" i="205"/>
  <c r="M171" i="205"/>
  <c r="N171" i="205"/>
  <c r="O171" i="205"/>
  <c r="P171" i="205"/>
  <c r="Q171" i="205"/>
  <c r="H170" i="205"/>
  <c r="K170" i="205"/>
  <c r="L170" i="205"/>
  <c r="M170" i="205"/>
  <c r="N170" i="205"/>
  <c r="O170" i="205"/>
  <c r="P170" i="205"/>
  <c r="Q170" i="205"/>
  <c r="H169" i="205"/>
  <c r="K169" i="205"/>
  <c r="L169" i="205"/>
  <c r="M169" i="205"/>
  <c r="N169" i="205"/>
  <c r="O169" i="205"/>
  <c r="P169" i="205"/>
  <c r="Q169" i="205"/>
  <c r="H168" i="205"/>
  <c r="K168" i="205"/>
  <c r="L168" i="205"/>
  <c r="M168" i="205"/>
  <c r="N168" i="205"/>
  <c r="O168" i="205"/>
  <c r="P168" i="205"/>
  <c r="Q168" i="205"/>
  <c r="H167" i="205"/>
  <c r="K167" i="205"/>
  <c r="L167" i="205"/>
  <c r="M167" i="205"/>
  <c r="N167" i="205"/>
  <c r="O167" i="205"/>
  <c r="P167" i="205"/>
  <c r="Q167" i="205"/>
  <c r="H166" i="205"/>
  <c r="K166" i="205"/>
  <c r="L166" i="205"/>
  <c r="M166" i="205"/>
  <c r="N166" i="205"/>
  <c r="O166" i="205"/>
  <c r="P166" i="205"/>
  <c r="Q166" i="205"/>
  <c r="H165" i="205"/>
  <c r="K165" i="205"/>
  <c r="L165" i="205"/>
  <c r="M165" i="205"/>
  <c r="N165" i="205"/>
  <c r="O165" i="205"/>
  <c r="P165" i="205"/>
  <c r="Q165" i="205"/>
  <c r="H164" i="205"/>
  <c r="K164" i="205"/>
  <c r="L164" i="205"/>
  <c r="M164" i="205"/>
  <c r="N164" i="205"/>
  <c r="O164" i="205"/>
  <c r="P164" i="205"/>
  <c r="Q164" i="205"/>
  <c r="H163" i="205"/>
  <c r="K163" i="205"/>
  <c r="L163" i="205"/>
  <c r="M163" i="205"/>
  <c r="N163" i="205"/>
  <c r="O163" i="205"/>
  <c r="P163" i="205"/>
  <c r="Q163" i="205"/>
  <c r="H155" i="205"/>
  <c r="K155" i="205"/>
  <c r="L155" i="205"/>
  <c r="M155" i="205"/>
  <c r="N155" i="205"/>
  <c r="O155" i="205"/>
  <c r="P155" i="205"/>
  <c r="Q155" i="205"/>
  <c r="H154" i="205"/>
  <c r="K154" i="205"/>
  <c r="L154" i="205"/>
  <c r="M154" i="205"/>
  <c r="N154" i="205"/>
  <c r="O154" i="205"/>
  <c r="P154" i="205"/>
  <c r="Q154" i="205"/>
  <c r="H153" i="205"/>
  <c r="K153" i="205"/>
  <c r="L153" i="205"/>
  <c r="M153" i="205"/>
  <c r="N153" i="205"/>
  <c r="O153" i="205"/>
  <c r="P153" i="205"/>
  <c r="Q153" i="205"/>
  <c r="H152" i="205"/>
  <c r="K152" i="205"/>
  <c r="L152" i="205"/>
  <c r="M152" i="205"/>
  <c r="N152" i="205"/>
  <c r="O152" i="205"/>
  <c r="P152" i="205"/>
  <c r="Q152" i="205"/>
  <c r="H151" i="205"/>
  <c r="K151" i="205"/>
  <c r="L151" i="205"/>
  <c r="M151" i="205"/>
  <c r="N151" i="205"/>
  <c r="O151" i="205"/>
  <c r="P151" i="205"/>
  <c r="Q151" i="205"/>
  <c r="H150" i="205"/>
  <c r="K150" i="205"/>
  <c r="L150" i="205"/>
  <c r="M150" i="205"/>
  <c r="N150" i="205"/>
  <c r="O150" i="205"/>
  <c r="P150" i="205"/>
  <c r="Q150" i="205"/>
  <c r="H149" i="205"/>
  <c r="K149" i="205"/>
  <c r="L149" i="205"/>
  <c r="M149" i="205"/>
  <c r="N149" i="205"/>
  <c r="O149" i="205"/>
  <c r="P149" i="205"/>
  <c r="Q149" i="205"/>
  <c r="H148" i="205"/>
  <c r="K148" i="205"/>
  <c r="L148" i="205"/>
  <c r="M148" i="205"/>
  <c r="N148" i="205"/>
  <c r="O148" i="205"/>
  <c r="P148" i="205"/>
  <c r="Q148" i="205"/>
  <c r="H147" i="205"/>
  <c r="K147" i="205"/>
  <c r="L147" i="205"/>
  <c r="M147" i="205"/>
  <c r="N147" i="205"/>
  <c r="O147" i="205"/>
  <c r="P147" i="205"/>
  <c r="Q147" i="205"/>
  <c r="H146" i="205"/>
  <c r="K146" i="205"/>
  <c r="L146" i="205"/>
  <c r="M146" i="205"/>
  <c r="N146" i="205"/>
  <c r="O146" i="205"/>
  <c r="P146" i="205"/>
  <c r="Q146" i="205"/>
  <c r="K145" i="205"/>
  <c r="L145" i="205"/>
  <c r="M145" i="205"/>
  <c r="N145" i="205"/>
  <c r="O145" i="205"/>
  <c r="P145" i="205"/>
  <c r="Q145" i="205"/>
  <c r="H144" i="205"/>
  <c r="K144" i="205"/>
  <c r="L144" i="205"/>
  <c r="M144" i="205"/>
  <c r="N144" i="205"/>
  <c r="O144" i="205"/>
  <c r="P144" i="205"/>
  <c r="Q144" i="205"/>
  <c r="H143" i="205"/>
  <c r="K143" i="205"/>
  <c r="L143" i="205"/>
  <c r="M143" i="205"/>
  <c r="N143" i="205"/>
  <c r="O143" i="205"/>
  <c r="P143" i="205"/>
  <c r="Q143" i="205"/>
  <c r="H142" i="205"/>
  <c r="K142" i="205"/>
  <c r="L142" i="205"/>
  <c r="M142" i="205"/>
  <c r="N142" i="205"/>
  <c r="O142" i="205"/>
  <c r="P142" i="205"/>
  <c r="Q142" i="205"/>
  <c r="H141" i="205"/>
  <c r="K141" i="205"/>
  <c r="L141" i="205"/>
  <c r="M141" i="205"/>
  <c r="N141" i="205"/>
  <c r="O141" i="205"/>
  <c r="P141" i="205"/>
  <c r="Q141" i="205"/>
  <c r="H140" i="205"/>
  <c r="K140" i="205"/>
  <c r="L140" i="205"/>
  <c r="M140" i="205"/>
  <c r="N140" i="205"/>
  <c r="O140" i="205"/>
  <c r="P140" i="205"/>
  <c r="Q140" i="205"/>
  <c r="H139" i="205"/>
  <c r="K139" i="205"/>
  <c r="L139" i="205"/>
  <c r="M139" i="205"/>
  <c r="N139" i="205"/>
  <c r="O139" i="205"/>
  <c r="P139" i="205"/>
  <c r="Q139" i="205"/>
  <c r="H138" i="205"/>
  <c r="K138" i="205"/>
  <c r="L138" i="205"/>
  <c r="M138" i="205"/>
  <c r="N138" i="205"/>
  <c r="O138" i="205"/>
  <c r="P138" i="205"/>
  <c r="Q138" i="205"/>
  <c r="H137" i="205"/>
  <c r="K137" i="205"/>
  <c r="L137" i="205"/>
  <c r="M137" i="205"/>
  <c r="N137" i="205"/>
  <c r="O137" i="205"/>
  <c r="P137" i="205"/>
  <c r="Q137" i="205"/>
  <c r="H136" i="205"/>
  <c r="K136" i="205"/>
  <c r="L136" i="205"/>
  <c r="M136" i="205"/>
  <c r="N136" i="205"/>
  <c r="O136" i="205"/>
  <c r="P136" i="205"/>
  <c r="Q136" i="205"/>
  <c r="H135" i="205"/>
  <c r="K135" i="205"/>
  <c r="L135" i="205"/>
  <c r="M135" i="205"/>
  <c r="N135" i="205"/>
  <c r="O135" i="205"/>
  <c r="P135" i="205"/>
  <c r="Q135" i="205"/>
  <c r="H134" i="205"/>
  <c r="K134" i="205"/>
  <c r="L134" i="205"/>
  <c r="M134" i="205"/>
  <c r="N134" i="205"/>
  <c r="O134" i="205"/>
  <c r="P134" i="205"/>
  <c r="Q134" i="205"/>
  <c r="H133" i="205"/>
  <c r="K133" i="205"/>
  <c r="L133" i="205"/>
  <c r="M133" i="205"/>
  <c r="N133" i="205"/>
  <c r="O133" i="205"/>
  <c r="P133" i="205"/>
  <c r="Q133" i="205"/>
  <c r="H132" i="205"/>
  <c r="K132" i="205"/>
  <c r="L132" i="205"/>
  <c r="M132" i="205"/>
  <c r="N132" i="205"/>
  <c r="O132" i="205"/>
  <c r="P132" i="205"/>
  <c r="Q132" i="205"/>
  <c r="H131" i="205"/>
  <c r="K131" i="205"/>
  <c r="L131" i="205"/>
  <c r="M131" i="205"/>
  <c r="N131" i="205"/>
  <c r="O131" i="205"/>
  <c r="P131" i="205"/>
  <c r="Q131" i="205"/>
  <c r="H130" i="205"/>
  <c r="K130" i="205"/>
  <c r="L130" i="205"/>
  <c r="M130" i="205"/>
  <c r="N130" i="205"/>
  <c r="O130" i="205"/>
  <c r="P130" i="205"/>
  <c r="Q130" i="205"/>
  <c r="H129" i="205"/>
  <c r="K129" i="205"/>
  <c r="L129" i="205"/>
  <c r="M129" i="205"/>
  <c r="N129" i="205"/>
  <c r="O129" i="205"/>
  <c r="P129" i="205"/>
  <c r="Q129" i="205"/>
  <c r="H128" i="205"/>
  <c r="K128" i="205"/>
  <c r="L128" i="205"/>
  <c r="M128" i="205"/>
  <c r="N128" i="205"/>
  <c r="O128" i="205"/>
  <c r="P128" i="205"/>
  <c r="Q128" i="205"/>
  <c r="H127" i="205"/>
  <c r="K127" i="205"/>
  <c r="L127" i="205"/>
  <c r="M127" i="205"/>
  <c r="N127" i="205"/>
  <c r="O127" i="205"/>
  <c r="P127" i="205"/>
  <c r="Q127" i="205"/>
  <c r="H126" i="205"/>
  <c r="K126" i="205"/>
  <c r="L126" i="205"/>
  <c r="M126" i="205"/>
  <c r="N126" i="205"/>
  <c r="O126" i="205"/>
  <c r="P126" i="205"/>
  <c r="Q126" i="205"/>
  <c r="H125" i="205"/>
  <c r="K125" i="205"/>
  <c r="L125" i="205"/>
  <c r="M125" i="205"/>
  <c r="N125" i="205"/>
  <c r="O125" i="205"/>
  <c r="P125" i="205"/>
  <c r="Q125" i="205"/>
  <c r="H124" i="205"/>
  <c r="K124" i="205"/>
  <c r="L124" i="205"/>
  <c r="M124" i="205"/>
  <c r="N124" i="205"/>
  <c r="O124" i="205"/>
  <c r="P124" i="205"/>
  <c r="Q124" i="205"/>
  <c r="H123" i="205"/>
  <c r="K123" i="205"/>
  <c r="L123" i="205"/>
  <c r="M123" i="205"/>
  <c r="N123" i="205"/>
  <c r="O123" i="205"/>
  <c r="P123" i="205"/>
  <c r="Q123" i="205"/>
  <c r="H122" i="205"/>
  <c r="K122" i="205"/>
  <c r="L122" i="205"/>
  <c r="M122" i="205"/>
  <c r="N122" i="205"/>
  <c r="O122" i="205"/>
  <c r="P122" i="205"/>
  <c r="Q122" i="205"/>
  <c r="H121" i="205"/>
  <c r="K121" i="205"/>
  <c r="L121" i="205"/>
  <c r="M121" i="205"/>
  <c r="N121" i="205"/>
  <c r="O121" i="205"/>
  <c r="P121" i="205"/>
  <c r="Q121" i="205"/>
  <c r="H120" i="205"/>
  <c r="K120" i="205"/>
  <c r="L120" i="205"/>
  <c r="M120" i="205"/>
  <c r="N120" i="205"/>
  <c r="O120" i="205"/>
  <c r="P120" i="205"/>
  <c r="Q120" i="205"/>
  <c r="H119" i="205"/>
  <c r="K119" i="205"/>
  <c r="L119" i="205"/>
  <c r="M119" i="205"/>
  <c r="N119" i="205"/>
  <c r="O119" i="205"/>
  <c r="P119" i="205"/>
  <c r="Q119" i="205"/>
  <c r="H118" i="205"/>
  <c r="K118" i="205"/>
  <c r="L118" i="205"/>
  <c r="M118" i="205"/>
  <c r="N118" i="205"/>
  <c r="O118" i="205"/>
  <c r="P118" i="205"/>
  <c r="Q118" i="205"/>
  <c r="H117" i="205"/>
  <c r="K117" i="205"/>
  <c r="L117" i="205"/>
  <c r="M117" i="205"/>
  <c r="N117" i="205"/>
  <c r="O117" i="205"/>
  <c r="P117" i="205"/>
  <c r="Q117" i="205"/>
  <c r="H116" i="205"/>
  <c r="K116" i="205"/>
  <c r="L116" i="205"/>
  <c r="M116" i="205"/>
  <c r="N116" i="205"/>
  <c r="O116" i="205"/>
  <c r="P116" i="205"/>
  <c r="Q116" i="205"/>
  <c r="H115" i="205"/>
  <c r="K115" i="205"/>
  <c r="L115" i="205"/>
  <c r="M115" i="205"/>
  <c r="N115" i="205"/>
  <c r="O115" i="205"/>
  <c r="P115" i="205"/>
  <c r="Q115" i="205"/>
  <c r="H63" i="205"/>
  <c r="K63" i="205"/>
  <c r="L63" i="205"/>
  <c r="M63" i="205"/>
  <c r="N63" i="205"/>
  <c r="O63" i="205"/>
  <c r="P63" i="205"/>
  <c r="Q63" i="205"/>
  <c r="H108" i="205"/>
  <c r="K108" i="205"/>
  <c r="L108" i="205"/>
  <c r="M108" i="205"/>
  <c r="N108" i="205"/>
  <c r="O108" i="205"/>
  <c r="P108" i="205"/>
  <c r="Q108" i="205"/>
  <c r="H107" i="205"/>
  <c r="K107" i="205"/>
  <c r="L107" i="205"/>
  <c r="M107" i="205"/>
  <c r="N107" i="205"/>
  <c r="O107" i="205"/>
  <c r="P107" i="205"/>
  <c r="Q107" i="205"/>
  <c r="H106" i="205"/>
  <c r="K106" i="205"/>
  <c r="L106" i="205"/>
  <c r="M106" i="205"/>
  <c r="N106" i="205"/>
  <c r="O106" i="205"/>
  <c r="P106" i="205"/>
  <c r="Q106" i="205"/>
  <c r="H105" i="205"/>
  <c r="K105" i="205"/>
  <c r="L105" i="205"/>
  <c r="M105" i="205"/>
  <c r="N105" i="205"/>
  <c r="O105" i="205"/>
  <c r="P105" i="205"/>
  <c r="Q105" i="205"/>
  <c r="H104" i="205"/>
  <c r="K104" i="205"/>
  <c r="L104" i="205"/>
  <c r="M104" i="205"/>
  <c r="N104" i="205"/>
  <c r="O104" i="205"/>
  <c r="P104" i="205"/>
  <c r="Q104" i="205"/>
  <c r="H103" i="205"/>
  <c r="K103" i="205"/>
  <c r="L103" i="205"/>
  <c r="M103" i="205"/>
  <c r="N103" i="205"/>
  <c r="O103" i="205"/>
  <c r="P103" i="205"/>
  <c r="Q103" i="205"/>
  <c r="H102" i="205"/>
  <c r="K102" i="205"/>
  <c r="L102" i="205"/>
  <c r="M102" i="205"/>
  <c r="N102" i="205"/>
  <c r="O102" i="205"/>
  <c r="P102" i="205"/>
  <c r="Q102" i="205"/>
  <c r="H101" i="205"/>
  <c r="K101" i="205"/>
  <c r="L101" i="205"/>
  <c r="M101" i="205"/>
  <c r="N101" i="205"/>
  <c r="O101" i="205"/>
  <c r="P101" i="205"/>
  <c r="Q101" i="205"/>
  <c r="H100" i="205"/>
  <c r="K100" i="205"/>
  <c r="L100" i="205"/>
  <c r="M100" i="205"/>
  <c r="N100" i="205"/>
  <c r="O100" i="205"/>
  <c r="P100" i="205"/>
  <c r="Q100" i="205"/>
  <c r="H99" i="205"/>
  <c r="K99" i="205"/>
  <c r="L99" i="205"/>
  <c r="M99" i="205"/>
  <c r="N99" i="205"/>
  <c r="O99" i="205"/>
  <c r="P99" i="205"/>
  <c r="Q99" i="205"/>
  <c r="K98" i="205"/>
  <c r="L98" i="205"/>
  <c r="M98" i="205"/>
  <c r="N98" i="205"/>
  <c r="O98" i="205"/>
  <c r="P98" i="205"/>
  <c r="Q98" i="205"/>
  <c r="H97" i="205"/>
  <c r="K97" i="205"/>
  <c r="L97" i="205"/>
  <c r="M97" i="205"/>
  <c r="N97" i="205"/>
  <c r="O97" i="205"/>
  <c r="P97" i="205"/>
  <c r="Q97" i="205"/>
  <c r="H96" i="205"/>
  <c r="K96" i="205"/>
  <c r="L96" i="205"/>
  <c r="M96" i="205"/>
  <c r="N96" i="205"/>
  <c r="O96" i="205"/>
  <c r="P96" i="205"/>
  <c r="Q96" i="205"/>
  <c r="H95" i="205"/>
  <c r="K95" i="205"/>
  <c r="L95" i="205"/>
  <c r="M95" i="205"/>
  <c r="N95" i="205"/>
  <c r="O95" i="205"/>
  <c r="P95" i="205"/>
  <c r="Q95" i="205"/>
  <c r="H94" i="205"/>
  <c r="K94" i="205"/>
  <c r="L94" i="205"/>
  <c r="M94" i="205"/>
  <c r="N94" i="205"/>
  <c r="O94" i="205"/>
  <c r="P94" i="205"/>
  <c r="Q94" i="205"/>
  <c r="H93" i="205"/>
  <c r="K93" i="205"/>
  <c r="L93" i="205"/>
  <c r="M93" i="205"/>
  <c r="N93" i="205"/>
  <c r="O93" i="205"/>
  <c r="P93" i="205"/>
  <c r="Q93" i="205"/>
  <c r="H92" i="205"/>
  <c r="K92" i="205"/>
  <c r="L92" i="205"/>
  <c r="M92" i="205"/>
  <c r="N92" i="205"/>
  <c r="O92" i="205"/>
  <c r="P92" i="205"/>
  <c r="Q92" i="205"/>
  <c r="H91" i="205"/>
  <c r="K91" i="205"/>
  <c r="L91" i="205"/>
  <c r="M91" i="205"/>
  <c r="N91" i="205"/>
  <c r="O91" i="205"/>
  <c r="P91" i="205"/>
  <c r="Q91" i="205"/>
  <c r="H90" i="205"/>
  <c r="K90" i="205"/>
  <c r="L90" i="205"/>
  <c r="M90" i="205"/>
  <c r="N90" i="205"/>
  <c r="O90" i="205"/>
  <c r="P90" i="205"/>
  <c r="Q90" i="205"/>
  <c r="H89" i="205"/>
  <c r="K89" i="205"/>
  <c r="L89" i="205"/>
  <c r="M89" i="205"/>
  <c r="N89" i="205"/>
  <c r="O89" i="205"/>
  <c r="P89" i="205"/>
  <c r="Q89" i="205"/>
  <c r="H88" i="205"/>
  <c r="K88" i="205"/>
  <c r="L88" i="205"/>
  <c r="M88" i="205"/>
  <c r="N88" i="205"/>
  <c r="O88" i="205"/>
  <c r="P88" i="205"/>
  <c r="Q88" i="205"/>
  <c r="H87" i="205"/>
  <c r="K87" i="205"/>
  <c r="L87" i="205"/>
  <c r="M87" i="205"/>
  <c r="N87" i="205"/>
  <c r="O87" i="205"/>
  <c r="P87" i="205"/>
  <c r="Q87" i="205"/>
  <c r="H86" i="205"/>
  <c r="K86" i="205"/>
  <c r="L86" i="205"/>
  <c r="M86" i="205"/>
  <c r="N86" i="205"/>
  <c r="O86" i="205"/>
  <c r="P86" i="205"/>
  <c r="Q86" i="205"/>
  <c r="H85" i="205"/>
  <c r="K85" i="205"/>
  <c r="L85" i="205"/>
  <c r="M85" i="205"/>
  <c r="N85" i="205"/>
  <c r="O85" i="205"/>
  <c r="P85" i="205"/>
  <c r="Q85" i="205"/>
  <c r="H84" i="205"/>
  <c r="K84" i="205"/>
  <c r="L84" i="205"/>
  <c r="M84" i="205"/>
  <c r="N84" i="205"/>
  <c r="O84" i="205"/>
  <c r="P84" i="205"/>
  <c r="Q84" i="205"/>
  <c r="H83" i="205"/>
  <c r="K83" i="205"/>
  <c r="L83" i="205"/>
  <c r="M83" i="205"/>
  <c r="N83" i="205"/>
  <c r="O83" i="205"/>
  <c r="P83" i="205"/>
  <c r="Q83" i="205"/>
  <c r="H82" i="205"/>
  <c r="K82" i="205"/>
  <c r="L82" i="205"/>
  <c r="M82" i="205"/>
  <c r="N82" i="205"/>
  <c r="O82" i="205"/>
  <c r="P82" i="205"/>
  <c r="Q82" i="205"/>
  <c r="H81" i="205"/>
  <c r="K81" i="205"/>
  <c r="L81" i="205"/>
  <c r="M81" i="205"/>
  <c r="N81" i="205"/>
  <c r="O81" i="205"/>
  <c r="P81" i="205"/>
  <c r="Q81" i="205"/>
  <c r="H80" i="205"/>
  <c r="K80" i="205"/>
  <c r="L80" i="205"/>
  <c r="M80" i="205"/>
  <c r="N80" i="205"/>
  <c r="O80" i="205"/>
  <c r="P80" i="205"/>
  <c r="Q80" i="205"/>
  <c r="H79" i="205"/>
  <c r="K79" i="205"/>
  <c r="L79" i="205"/>
  <c r="M79" i="205"/>
  <c r="N79" i="205"/>
  <c r="O79" i="205"/>
  <c r="P79" i="205"/>
  <c r="Q79" i="205"/>
  <c r="H78" i="205"/>
  <c r="K78" i="205"/>
  <c r="L78" i="205"/>
  <c r="M78" i="205"/>
  <c r="N78" i="205"/>
  <c r="O78" i="205"/>
  <c r="P78" i="205"/>
  <c r="Q78" i="205"/>
  <c r="H77" i="205"/>
  <c r="K77" i="205"/>
  <c r="L77" i="205"/>
  <c r="M77" i="205"/>
  <c r="N77" i="205"/>
  <c r="O77" i="205"/>
  <c r="P77" i="205"/>
  <c r="Q77" i="205"/>
  <c r="H76" i="205"/>
  <c r="K76" i="205"/>
  <c r="L76" i="205"/>
  <c r="M76" i="205"/>
  <c r="N76" i="205"/>
  <c r="O76" i="205"/>
  <c r="P76" i="205"/>
  <c r="Q76" i="205"/>
  <c r="H75" i="205"/>
  <c r="K75" i="205"/>
  <c r="L75" i="205"/>
  <c r="M75" i="205"/>
  <c r="N75" i="205"/>
  <c r="O75" i="205"/>
  <c r="P75" i="205"/>
  <c r="Q75" i="205"/>
  <c r="H74" i="205"/>
  <c r="K74" i="205"/>
  <c r="L74" i="205"/>
  <c r="M74" i="205"/>
  <c r="N74" i="205"/>
  <c r="O74" i="205"/>
  <c r="P74" i="205"/>
  <c r="Q74" i="205"/>
  <c r="H73" i="205"/>
  <c r="K73" i="205"/>
  <c r="L73" i="205"/>
  <c r="M73" i="205"/>
  <c r="N73" i="205"/>
  <c r="O73" i="205"/>
  <c r="P73" i="205"/>
  <c r="Q73" i="205"/>
  <c r="H72" i="205"/>
  <c r="K72" i="205"/>
  <c r="L72" i="205"/>
  <c r="M72" i="205"/>
  <c r="N72" i="205"/>
  <c r="O72" i="205"/>
  <c r="P72" i="205"/>
  <c r="Q72" i="205"/>
  <c r="H71" i="205"/>
  <c r="K71" i="205"/>
  <c r="L71" i="205"/>
  <c r="M71" i="205"/>
  <c r="N71" i="205"/>
  <c r="O71" i="205"/>
  <c r="P71" i="205"/>
  <c r="Q71" i="205"/>
  <c r="H70" i="205"/>
  <c r="K70" i="205"/>
  <c r="L70" i="205"/>
  <c r="M70" i="205"/>
  <c r="N70" i="205"/>
  <c r="O70" i="205"/>
  <c r="P70" i="205"/>
  <c r="Q70" i="205"/>
  <c r="H69" i="205"/>
  <c r="K69" i="205"/>
  <c r="L69" i="205"/>
  <c r="M69" i="205"/>
  <c r="N69" i="205"/>
  <c r="O69" i="205"/>
  <c r="P69" i="205"/>
  <c r="Q69" i="205"/>
  <c r="H68" i="205"/>
  <c r="K68" i="205"/>
  <c r="L68" i="205"/>
  <c r="M68" i="205"/>
  <c r="N68" i="205"/>
  <c r="O68" i="205"/>
  <c r="P68" i="205"/>
  <c r="Q68" i="205"/>
  <c r="H67" i="205"/>
  <c r="K67" i="205"/>
  <c r="L67" i="205"/>
  <c r="M67" i="205"/>
  <c r="N67" i="205"/>
  <c r="O67" i="205"/>
  <c r="P67" i="205"/>
  <c r="Q67" i="205"/>
  <c r="H66" i="205"/>
  <c r="K66" i="205"/>
  <c r="L66" i="205"/>
  <c r="M66" i="205"/>
  <c r="N66" i="205"/>
  <c r="O66" i="205"/>
  <c r="P66" i="205"/>
  <c r="Q66" i="205"/>
  <c r="H65" i="205"/>
  <c r="K65" i="205"/>
  <c r="L65" i="205"/>
  <c r="M65" i="205"/>
  <c r="N65" i="205"/>
  <c r="O65" i="205"/>
  <c r="P65" i="205"/>
  <c r="Q65" i="205"/>
  <c r="H64" i="205"/>
  <c r="K64" i="205"/>
  <c r="L64" i="205"/>
  <c r="M64" i="205"/>
  <c r="N64" i="205"/>
  <c r="O64" i="205"/>
  <c r="P64" i="205"/>
  <c r="Q64" i="205"/>
  <c r="T66" i="205"/>
  <c r="H2" i="205"/>
  <c r="K2" i="205"/>
  <c r="L2" i="205"/>
  <c r="M2" i="205"/>
  <c r="N2" i="205"/>
  <c r="O2" i="205"/>
  <c r="P2" i="205"/>
  <c r="Q2" i="205"/>
  <c r="B99" i="209"/>
  <c r="C99" i="209"/>
  <c r="D99" i="209"/>
  <c r="E99" i="209"/>
  <c r="F99" i="209"/>
  <c r="G99" i="209"/>
  <c r="H99" i="209"/>
  <c r="I99" i="209"/>
  <c r="J99" i="209"/>
  <c r="K99" i="209"/>
  <c r="L99" i="209"/>
  <c r="M99" i="209"/>
  <c r="N99" i="209"/>
  <c r="O99" i="209"/>
  <c r="P99" i="209"/>
  <c r="Q99" i="209"/>
  <c r="R99" i="209"/>
  <c r="S99" i="209"/>
  <c r="T99" i="209"/>
  <c r="U99" i="209"/>
  <c r="V99" i="209"/>
  <c r="W99" i="209"/>
  <c r="X99" i="209"/>
  <c r="Y99" i="209"/>
  <c r="Z99" i="209"/>
  <c r="AA99" i="209"/>
  <c r="AB99" i="209"/>
  <c r="AC99" i="209"/>
  <c r="AD99" i="209"/>
  <c r="AE99" i="209"/>
  <c r="AF99" i="209"/>
  <c r="AG99" i="209"/>
  <c r="AH99" i="209"/>
  <c r="AI99" i="209"/>
  <c r="AJ99" i="209"/>
  <c r="AK99" i="209"/>
  <c r="AL99" i="209"/>
  <c r="AM99" i="209"/>
  <c r="AN99" i="209"/>
  <c r="AO99" i="209"/>
  <c r="AP99" i="209"/>
  <c r="AQ100" i="209"/>
  <c r="B91" i="209"/>
  <c r="B93" i="209"/>
  <c r="C91" i="209"/>
  <c r="C93" i="209"/>
  <c r="D91" i="209"/>
  <c r="D93" i="209"/>
  <c r="E91" i="209"/>
  <c r="E93" i="209"/>
  <c r="F91" i="209"/>
  <c r="F93" i="209"/>
  <c r="G91" i="209"/>
  <c r="G93" i="209"/>
  <c r="H91" i="209"/>
  <c r="H93" i="209"/>
  <c r="I91" i="209"/>
  <c r="I93" i="209"/>
  <c r="J91" i="209"/>
  <c r="J93" i="209"/>
  <c r="K91" i="209"/>
  <c r="K93" i="209"/>
  <c r="L91" i="209"/>
  <c r="L93" i="209"/>
  <c r="M91" i="209"/>
  <c r="M93" i="209"/>
  <c r="N91" i="209"/>
  <c r="N93" i="209"/>
  <c r="O91" i="209"/>
  <c r="O93" i="209"/>
  <c r="P91" i="209"/>
  <c r="P93" i="209"/>
  <c r="Q91" i="209"/>
  <c r="Q93" i="209"/>
  <c r="R91" i="209"/>
  <c r="R93" i="209"/>
  <c r="S91" i="209"/>
  <c r="S93" i="209"/>
  <c r="T91" i="209"/>
  <c r="T93" i="209"/>
  <c r="U91" i="209"/>
  <c r="U93" i="209"/>
  <c r="V91" i="209"/>
  <c r="V93" i="209"/>
  <c r="W91" i="209"/>
  <c r="W93" i="209"/>
  <c r="X91" i="209"/>
  <c r="X93" i="209"/>
  <c r="Y91" i="209"/>
  <c r="Y93" i="209"/>
  <c r="Z91" i="209"/>
  <c r="Z93" i="209"/>
  <c r="AA91" i="209"/>
  <c r="AA93" i="209"/>
  <c r="AB91" i="209"/>
  <c r="AB93" i="209"/>
  <c r="AC91" i="209"/>
  <c r="AC93" i="209"/>
  <c r="AD91" i="209"/>
  <c r="AD93" i="209"/>
  <c r="AE91" i="209"/>
  <c r="AE93" i="209"/>
  <c r="AF91" i="209"/>
  <c r="AF93" i="209"/>
  <c r="AG91" i="209"/>
  <c r="AG93" i="209"/>
  <c r="AH91" i="209"/>
  <c r="AH93" i="209"/>
  <c r="AI91" i="209"/>
  <c r="AI93" i="209"/>
  <c r="AJ91" i="209"/>
  <c r="AJ93" i="209"/>
  <c r="AK91" i="209"/>
  <c r="AK93" i="209"/>
  <c r="AL91" i="209"/>
  <c r="AL93" i="209"/>
  <c r="AM91" i="209"/>
  <c r="AM93" i="209"/>
  <c r="AN91" i="209"/>
  <c r="AN93" i="209"/>
  <c r="AO91" i="209"/>
  <c r="AO93" i="209"/>
  <c r="AP91" i="209"/>
  <c r="AP93" i="209"/>
  <c r="AQ93" i="20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42" i="9"/>
  <c r="B44" i="9"/>
  <c r="B46" i="9"/>
  <c r="B43" i="9"/>
  <c r="B45" i="9"/>
  <c r="B72" i="149"/>
  <c r="B72" i="6"/>
  <c r="X72" i="6"/>
  <c r="K251" i="205"/>
  <c r="T68" i="205"/>
  <c r="V73" i="205"/>
  <c r="V72" i="205"/>
  <c r="V71" i="205"/>
  <c r="T73" i="205"/>
  <c r="T72" i="205"/>
  <c r="T71" i="205"/>
  <c r="T70" i="205"/>
  <c r="T69" i="205"/>
  <c r="T67" i="205"/>
  <c r="N109" i="230"/>
  <c r="N110" i="230"/>
  <c r="N111" i="230"/>
  <c r="M109" i="230"/>
  <c r="M110" i="230"/>
  <c r="M111" i="230"/>
  <c r="L109" i="230"/>
  <c r="L110" i="230"/>
  <c r="L111" i="230"/>
  <c r="K109" i="230"/>
  <c r="K110" i="230"/>
  <c r="K111" i="230"/>
  <c r="J109" i="230"/>
  <c r="J110" i="230"/>
  <c r="J111" i="230"/>
  <c r="I109" i="230"/>
  <c r="I110" i="230"/>
  <c r="I111" i="230"/>
  <c r="G109" i="230"/>
  <c r="G110" i="230"/>
  <c r="G111" i="230"/>
  <c r="F109" i="230"/>
  <c r="F110" i="230"/>
  <c r="F111" i="230"/>
  <c r="E109" i="230"/>
  <c r="E110" i="230"/>
  <c r="E111" i="230"/>
  <c r="D109" i="230"/>
  <c r="D110" i="230"/>
  <c r="D111" i="230"/>
  <c r="C109" i="230"/>
  <c r="C110" i="230"/>
  <c r="C111" i="230"/>
  <c r="B109" i="230"/>
  <c r="B110" i="230"/>
  <c r="B111" i="230"/>
  <c r="H13" i="202"/>
  <c r="P13" i="202"/>
  <c r="H3" i="202"/>
  <c r="P3" i="202"/>
  <c r="H4" i="202"/>
  <c r="P4" i="202"/>
  <c r="H5" i="202"/>
  <c r="P5" i="202"/>
  <c r="H6" i="202"/>
  <c r="P6" i="202"/>
  <c r="H7" i="202"/>
  <c r="P7" i="202"/>
  <c r="H8" i="202"/>
  <c r="P8" i="202"/>
  <c r="H9" i="202"/>
  <c r="P9" i="202"/>
  <c r="H10" i="202"/>
  <c r="P10" i="202"/>
  <c r="H11" i="202"/>
  <c r="P11" i="202"/>
  <c r="H12" i="202"/>
  <c r="P12" i="202"/>
  <c r="O3" i="202"/>
  <c r="O4" i="202"/>
  <c r="O5" i="202"/>
  <c r="O6" i="202"/>
  <c r="O7" i="202"/>
  <c r="O8" i="202"/>
  <c r="O9" i="202"/>
  <c r="O10" i="202"/>
  <c r="O11" i="202"/>
  <c r="O12" i="202"/>
  <c r="O13" i="202"/>
  <c r="N3" i="202"/>
  <c r="N4" i="202"/>
  <c r="N5" i="202"/>
  <c r="N6" i="202"/>
  <c r="N7" i="202"/>
  <c r="N8" i="202"/>
  <c r="N9" i="202"/>
  <c r="N10" i="202"/>
  <c r="N11" i="202"/>
  <c r="N12" i="202"/>
  <c r="N13" i="202"/>
  <c r="M3" i="202"/>
  <c r="M4" i="202"/>
  <c r="M5" i="202"/>
  <c r="M6" i="202"/>
  <c r="M7" i="202"/>
  <c r="M8" i="202"/>
  <c r="M9" i="202"/>
  <c r="M10" i="202"/>
  <c r="M11" i="202"/>
  <c r="M12" i="202"/>
  <c r="M13" i="202"/>
  <c r="L3" i="202"/>
  <c r="L4" i="202"/>
  <c r="L5" i="202"/>
  <c r="L6" i="202"/>
  <c r="L7" i="202"/>
  <c r="L8" i="202"/>
  <c r="L9" i="202"/>
  <c r="L10" i="202"/>
  <c r="L11" i="202"/>
  <c r="L12" i="202"/>
  <c r="L13" i="202"/>
  <c r="H2" i="202"/>
  <c r="L2" i="202"/>
  <c r="M2" i="202"/>
  <c r="N2" i="202"/>
  <c r="O2" i="202"/>
  <c r="P2" i="202"/>
  <c r="K3" i="202"/>
  <c r="K4" i="202"/>
  <c r="K5" i="202"/>
  <c r="K6" i="202"/>
  <c r="K7" i="202"/>
  <c r="K8" i="202"/>
  <c r="K9" i="202"/>
  <c r="K10" i="202"/>
  <c r="K11" i="202"/>
  <c r="K12" i="202"/>
  <c r="K13" i="202"/>
  <c r="K2" i="202"/>
  <c r="Q13" i="202"/>
  <c r="Q12" i="202"/>
  <c r="Q11" i="202"/>
  <c r="Q10" i="202"/>
  <c r="Q9" i="202"/>
  <c r="Q8" i="202"/>
  <c r="Q7" i="202"/>
  <c r="Q6" i="202"/>
  <c r="Q5" i="202"/>
  <c r="Q4" i="202"/>
  <c r="Q3" i="202"/>
  <c r="Q2" i="202"/>
  <c r="C99" i="148"/>
  <c r="D99" i="148"/>
  <c r="E99" i="148"/>
  <c r="F99" i="148"/>
  <c r="G99" i="148"/>
  <c r="H99" i="148"/>
  <c r="I99" i="148"/>
  <c r="J99" i="148"/>
  <c r="K99" i="148"/>
  <c r="L99" i="148"/>
  <c r="M99" i="148"/>
  <c r="N99" i="148"/>
  <c r="O99" i="148"/>
  <c r="P99" i="148"/>
  <c r="Q99" i="148"/>
  <c r="R99" i="148"/>
  <c r="S99" i="148"/>
  <c r="T99" i="148"/>
  <c r="U99" i="148"/>
  <c r="V99" i="148"/>
  <c r="W99" i="148"/>
  <c r="X99" i="148"/>
  <c r="Y99" i="148"/>
  <c r="Z99" i="148"/>
  <c r="AA99" i="148"/>
  <c r="AB99" i="148"/>
  <c r="AC99" i="148"/>
  <c r="AD99" i="148"/>
  <c r="AE99" i="148"/>
  <c r="AF99" i="148"/>
  <c r="AG99" i="148"/>
  <c r="AH99" i="148"/>
  <c r="AI99" i="148"/>
  <c r="AJ99" i="148"/>
  <c r="AK99" i="148"/>
  <c r="AL99" i="148"/>
  <c r="AM99" i="148"/>
  <c r="AN99" i="148"/>
  <c r="AO99" i="148"/>
  <c r="AP99" i="148"/>
  <c r="B99" i="148"/>
  <c r="P218" i="230"/>
  <c r="P219" i="230"/>
  <c r="P220" i="230"/>
  <c r="P221" i="230"/>
  <c r="P222" i="230"/>
  <c r="P223" i="230"/>
  <c r="P224" i="230"/>
  <c r="P225" i="230"/>
  <c r="P226" i="230"/>
  <c r="P227" i="230"/>
  <c r="P228" i="230"/>
  <c r="P229" i="230"/>
  <c r="P230" i="230"/>
  <c r="P231" i="230"/>
  <c r="P232" i="230"/>
  <c r="P233" i="230"/>
  <c r="P234" i="230"/>
  <c r="P235" i="230"/>
  <c r="P236" i="230"/>
  <c r="P237" i="230"/>
  <c r="P238" i="230"/>
  <c r="P239" i="230"/>
  <c r="P240" i="230"/>
  <c r="P241" i="230"/>
  <c r="P242" i="230"/>
  <c r="P243" i="230"/>
  <c r="P244" i="230"/>
  <c r="P245" i="230"/>
  <c r="P246" i="230"/>
  <c r="P247" i="230"/>
  <c r="P248" i="230"/>
  <c r="P249" i="230"/>
  <c r="P250" i="230"/>
  <c r="P251" i="230"/>
  <c r="P252" i="230"/>
  <c r="P253" i="230"/>
  <c r="P254" i="230"/>
  <c r="P255" i="230"/>
  <c r="P256" i="230"/>
  <c r="P257" i="230"/>
  <c r="P258" i="230"/>
  <c r="N258" i="230"/>
  <c r="M258" i="230"/>
  <c r="L258" i="230"/>
  <c r="K258" i="230"/>
  <c r="J258" i="230"/>
  <c r="I258" i="230"/>
  <c r="G258" i="230"/>
  <c r="F258" i="230"/>
  <c r="E258" i="230"/>
  <c r="D258" i="230"/>
  <c r="C258" i="230"/>
  <c r="B258" i="230"/>
  <c r="P260" i="230"/>
  <c r="N260" i="230"/>
  <c r="M260" i="230"/>
  <c r="L260" i="230"/>
  <c r="K260" i="230"/>
  <c r="J260" i="230"/>
  <c r="I260" i="230"/>
  <c r="G260" i="230"/>
  <c r="F260" i="230"/>
  <c r="E260" i="230"/>
  <c r="D260" i="230"/>
  <c r="C260" i="230"/>
  <c r="B260" i="230"/>
  <c r="P259" i="230"/>
  <c r="N259" i="230"/>
  <c r="M259" i="230"/>
  <c r="L259" i="230"/>
  <c r="K259" i="230"/>
  <c r="J259" i="230"/>
  <c r="I259" i="230"/>
  <c r="G259" i="230"/>
  <c r="F259" i="230"/>
  <c r="E259" i="230"/>
  <c r="D259" i="230"/>
  <c r="C259" i="230"/>
  <c r="B259" i="230"/>
  <c r="P178" i="230"/>
  <c r="P171" i="230"/>
  <c r="P172" i="230"/>
  <c r="P173" i="230"/>
  <c r="P174" i="230"/>
  <c r="P175" i="230"/>
  <c r="P176" i="230"/>
  <c r="P177" i="230"/>
  <c r="P179" i="230"/>
  <c r="P180" i="230"/>
  <c r="P181" i="230"/>
  <c r="P182" i="230"/>
  <c r="P183" i="230"/>
  <c r="P184" i="230"/>
  <c r="P185" i="230"/>
  <c r="P186" i="230"/>
  <c r="P187" i="230"/>
  <c r="P188" i="230"/>
  <c r="P189" i="230"/>
  <c r="P190" i="230"/>
  <c r="P191" i="230"/>
  <c r="P192" i="230"/>
  <c r="P193" i="230"/>
  <c r="P194" i="230"/>
  <c r="P195" i="230"/>
  <c r="P196" i="230"/>
  <c r="P197" i="230"/>
  <c r="P198" i="230"/>
  <c r="P199" i="230"/>
  <c r="P200" i="230"/>
  <c r="P201" i="230"/>
  <c r="P202" i="230"/>
  <c r="P203" i="230"/>
  <c r="P204" i="230"/>
  <c r="P205" i="230"/>
  <c r="P206" i="230"/>
  <c r="P207" i="230"/>
  <c r="P208" i="230"/>
  <c r="P209" i="230"/>
  <c r="P210" i="230"/>
  <c r="P211" i="230"/>
  <c r="P212" i="230"/>
  <c r="N212" i="230"/>
  <c r="M212" i="230"/>
  <c r="L212" i="230"/>
  <c r="K212" i="230"/>
  <c r="J212" i="230"/>
  <c r="I212" i="230"/>
  <c r="G212" i="230"/>
  <c r="F212" i="230"/>
  <c r="E212" i="230"/>
  <c r="D212" i="230"/>
  <c r="C212" i="230"/>
  <c r="B212" i="230"/>
  <c r="P214" i="230"/>
  <c r="N214" i="230"/>
  <c r="M214" i="230"/>
  <c r="L214" i="230"/>
  <c r="K214" i="230"/>
  <c r="J214" i="230"/>
  <c r="I214" i="230"/>
  <c r="G214" i="230"/>
  <c r="F214" i="230"/>
  <c r="E214" i="230"/>
  <c r="D214" i="230"/>
  <c r="C214" i="230"/>
  <c r="B214" i="230"/>
  <c r="P213" i="230"/>
  <c r="N213" i="230"/>
  <c r="M213" i="230"/>
  <c r="L213" i="230"/>
  <c r="K213" i="230"/>
  <c r="J213" i="230"/>
  <c r="I213" i="230"/>
  <c r="G213" i="230"/>
  <c r="F213" i="230"/>
  <c r="E213" i="230"/>
  <c r="D213" i="230"/>
  <c r="C213" i="230"/>
  <c r="B213" i="230"/>
  <c r="P124" i="230"/>
  <c r="P125" i="230"/>
  <c r="P126" i="230"/>
  <c r="P127" i="230"/>
  <c r="P128" i="230"/>
  <c r="P129" i="230"/>
  <c r="P130" i="230"/>
  <c r="P131" i="230"/>
  <c r="P132" i="230"/>
  <c r="P133" i="230"/>
  <c r="P134" i="230"/>
  <c r="P135" i="230"/>
  <c r="P136" i="230"/>
  <c r="P137" i="230"/>
  <c r="P138" i="230"/>
  <c r="P139" i="230"/>
  <c r="P140" i="230"/>
  <c r="P141" i="230"/>
  <c r="P142" i="230"/>
  <c r="P143" i="230"/>
  <c r="P144" i="230"/>
  <c r="P145" i="230"/>
  <c r="P146" i="230"/>
  <c r="P147" i="230"/>
  <c r="P148" i="230"/>
  <c r="P149" i="230"/>
  <c r="P150" i="230"/>
  <c r="P151" i="230"/>
  <c r="P152" i="230"/>
  <c r="P153" i="230"/>
  <c r="P154" i="230"/>
  <c r="P155" i="230"/>
  <c r="P156" i="230"/>
  <c r="P157" i="230"/>
  <c r="P158" i="230"/>
  <c r="P159" i="230"/>
  <c r="P160" i="230"/>
  <c r="P161" i="230"/>
  <c r="P162" i="230"/>
  <c r="P163" i="230"/>
  <c r="P164" i="230"/>
  <c r="P165" i="230"/>
  <c r="N165" i="230"/>
  <c r="M165" i="230"/>
  <c r="L165" i="230"/>
  <c r="K165" i="230"/>
  <c r="J165" i="230"/>
  <c r="I165" i="230"/>
  <c r="G165" i="230"/>
  <c r="F165" i="230"/>
  <c r="E165" i="230"/>
  <c r="D165" i="230"/>
  <c r="C165" i="230"/>
  <c r="B165" i="230"/>
  <c r="P167" i="230"/>
  <c r="N167" i="230"/>
  <c r="M167" i="230"/>
  <c r="L167" i="230"/>
  <c r="K167" i="230"/>
  <c r="J167" i="230"/>
  <c r="I167" i="230"/>
  <c r="G167" i="230"/>
  <c r="F167" i="230"/>
  <c r="E167" i="230"/>
  <c r="D167" i="230"/>
  <c r="C167" i="230"/>
  <c r="B167" i="230"/>
  <c r="P166" i="230"/>
  <c r="N166" i="230"/>
  <c r="M166" i="230"/>
  <c r="L166" i="230"/>
  <c r="K166" i="230"/>
  <c r="J166" i="230"/>
  <c r="I166" i="230"/>
  <c r="G166" i="230"/>
  <c r="F166" i="230"/>
  <c r="E166" i="230"/>
  <c r="D166" i="230"/>
  <c r="C166" i="230"/>
  <c r="B166" i="230"/>
  <c r="P63" i="230"/>
  <c r="P64" i="230"/>
  <c r="P65" i="230"/>
  <c r="P66" i="230"/>
  <c r="P67" i="230"/>
  <c r="P68" i="230"/>
  <c r="P69" i="230"/>
  <c r="P70" i="230"/>
  <c r="P71" i="230"/>
  <c r="P72" i="230"/>
  <c r="P73" i="230"/>
  <c r="P74" i="230"/>
  <c r="P75" i="230"/>
  <c r="P76" i="230"/>
  <c r="P77" i="230"/>
  <c r="P78" i="230"/>
  <c r="P79" i="230"/>
  <c r="P80" i="230"/>
  <c r="P81" i="230"/>
  <c r="P82" i="230"/>
  <c r="P83" i="230"/>
  <c r="P84" i="230"/>
  <c r="P85" i="230"/>
  <c r="P86" i="230"/>
  <c r="P87" i="230"/>
  <c r="P88" i="230"/>
  <c r="P89" i="230"/>
  <c r="P90" i="230"/>
  <c r="P91" i="230"/>
  <c r="P92" i="230"/>
  <c r="P93" i="230"/>
  <c r="P94" i="230"/>
  <c r="P95" i="230"/>
  <c r="P96" i="230"/>
  <c r="P97" i="230"/>
  <c r="P98" i="230"/>
  <c r="P99" i="230"/>
  <c r="P100" i="230"/>
  <c r="P101" i="230"/>
  <c r="P102" i="230"/>
  <c r="P103" i="230"/>
  <c r="P104" i="230"/>
  <c r="P105" i="230"/>
  <c r="P106" i="230"/>
  <c r="P107" i="230"/>
  <c r="P108" i="230"/>
  <c r="P109" i="230"/>
  <c r="P111" i="230"/>
  <c r="P110" i="230"/>
  <c r="C57" i="230"/>
  <c r="D57" i="230"/>
  <c r="E57" i="230"/>
  <c r="F57" i="230"/>
  <c r="G57" i="230"/>
  <c r="I57" i="230"/>
  <c r="J57" i="230"/>
  <c r="K57" i="230"/>
  <c r="L57" i="230"/>
  <c r="M57" i="230"/>
  <c r="N57" i="230"/>
  <c r="P3" i="230"/>
  <c r="P4" i="230"/>
  <c r="P5" i="230"/>
  <c r="P6" i="230"/>
  <c r="P7" i="230"/>
  <c r="P8" i="230"/>
  <c r="P9" i="230"/>
  <c r="P10" i="230"/>
  <c r="P11" i="230"/>
  <c r="P12" i="230"/>
  <c r="P13" i="230"/>
  <c r="P14" i="230"/>
  <c r="P15" i="230"/>
  <c r="P16" i="230"/>
  <c r="P17" i="230"/>
  <c r="P18" i="230"/>
  <c r="P19" i="230"/>
  <c r="P20" i="230"/>
  <c r="P21" i="230"/>
  <c r="P22" i="230"/>
  <c r="P23" i="230"/>
  <c r="P24" i="230"/>
  <c r="P25" i="230"/>
  <c r="P26" i="230"/>
  <c r="P27" i="230"/>
  <c r="P28" i="230"/>
  <c r="P29" i="230"/>
  <c r="P30" i="230"/>
  <c r="P31" i="230"/>
  <c r="P32" i="230"/>
  <c r="P33" i="230"/>
  <c r="P34" i="230"/>
  <c r="P35" i="230"/>
  <c r="P36" i="230"/>
  <c r="P37" i="230"/>
  <c r="P38" i="230"/>
  <c r="P39" i="230"/>
  <c r="P40" i="230"/>
  <c r="P41" i="230"/>
  <c r="P42" i="230"/>
  <c r="P43" i="230"/>
  <c r="P44" i="230"/>
  <c r="P45" i="230"/>
  <c r="P46" i="230"/>
  <c r="P47" i="230"/>
  <c r="P48" i="230"/>
  <c r="P49" i="230"/>
  <c r="P50" i="230"/>
  <c r="P51" i="230"/>
  <c r="P52" i="230"/>
  <c r="P53" i="230"/>
  <c r="P54" i="230"/>
  <c r="P55" i="230"/>
  <c r="P56" i="230"/>
  <c r="P57" i="230"/>
  <c r="B57" i="230"/>
  <c r="C59" i="230"/>
  <c r="D59" i="230"/>
  <c r="E59" i="230"/>
  <c r="F59" i="230"/>
  <c r="G59" i="230"/>
  <c r="I59" i="230"/>
  <c r="J59" i="230"/>
  <c r="K59" i="230"/>
  <c r="L59" i="230"/>
  <c r="M59" i="230"/>
  <c r="N59" i="230"/>
  <c r="P59" i="230"/>
  <c r="B59" i="230"/>
  <c r="C58" i="230"/>
  <c r="D58" i="230"/>
  <c r="E58" i="230"/>
  <c r="F58" i="230"/>
  <c r="G58" i="230"/>
  <c r="I58" i="230"/>
  <c r="J58" i="230"/>
  <c r="K58" i="230"/>
  <c r="L58" i="230"/>
  <c r="M58" i="230"/>
  <c r="N58" i="230"/>
  <c r="P58" i="230"/>
  <c r="B58" i="230"/>
  <c r="C38" i="9"/>
  <c r="C40" i="9"/>
  <c r="D38" i="9"/>
  <c r="D40" i="9"/>
  <c r="E38" i="9"/>
  <c r="E40" i="9"/>
  <c r="F38" i="9"/>
  <c r="F40" i="9"/>
  <c r="G38" i="9"/>
  <c r="G40" i="9"/>
  <c r="H38" i="9"/>
  <c r="H40" i="9"/>
  <c r="I38" i="9"/>
  <c r="I40" i="9"/>
  <c r="J38" i="9"/>
  <c r="J40" i="9"/>
  <c r="K38" i="9"/>
  <c r="K40" i="9"/>
  <c r="L38" i="9"/>
  <c r="L40" i="9"/>
  <c r="M38" i="9"/>
  <c r="M40" i="9"/>
  <c r="N38" i="9"/>
  <c r="N40" i="9"/>
  <c r="O38" i="9"/>
  <c r="O40" i="9"/>
  <c r="P38" i="9"/>
  <c r="P40" i="9"/>
  <c r="Q38" i="9"/>
  <c r="Q40" i="9"/>
  <c r="R38" i="9"/>
  <c r="R40" i="9"/>
  <c r="S38" i="9"/>
  <c r="S40" i="9"/>
  <c r="T38" i="9"/>
  <c r="T40" i="9"/>
  <c r="U38" i="9"/>
  <c r="U40" i="9"/>
  <c r="V38" i="9"/>
  <c r="V40" i="9"/>
  <c r="W38" i="9"/>
  <c r="W40" i="9"/>
  <c r="X38" i="9"/>
  <c r="X40" i="9"/>
  <c r="Y38" i="9"/>
  <c r="Y40" i="9"/>
  <c r="Z38" i="9"/>
  <c r="Z40" i="9"/>
  <c r="AA38" i="9"/>
  <c r="AA40" i="9"/>
  <c r="AB38" i="9"/>
  <c r="AB40" i="9"/>
  <c r="AC38" i="9"/>
  <c r="AC40" i="9"/>
  <c r="AD38" i="9"/>
  <c r="AD40" i="9"/>
  <c r="AE38" i="9"/>
  <c r="AE40" i="9"/>
  <c r="AF38" i="9"/>
  <c r="AF40" i="9"/>
  <c r="AG38" i="9"/>
  <c r="AG40" i="9"/>
  <c r="AH38" i="9"/>
  <c r="AH40" i="9"/>
  <c r="AI38" i="9"/>
  <c r="AI40" i="9"/>
  <c r="AJ38" i="9"/>
  <c r="AJ40" i="9"/>
  <c r="AK38" i="9"/>
  <c r="AK40" i="9"/>
  <c r="AL38" i="9"/>
  <c r="AL40" i="9"/>
  <c r="AM38" i="9"/>
  <c r="AM40" i="9"/>
  <c r="AN38" i="9"/>
  <c r="AN40" i="9"/>
  <c r="AO38" i="9"/>
  <c r="AO40" i="9"/>
  <c r="AP38" i="9"/>
  <c r="AP40" i="9"/>
  <c r="AQ38" i="9"/>
  <c r="AQ40" i="9"/>
  <c r="AR38" i="9"/>
  <c r="AR40" i="9"/>
  <c r="AS38" i="9"/>
  <c r="AS40" i="9"/>
  <c r="AT38" i="9"/>
  <c r="AT40" i="9"/>
  <c r="AU38" i="9"/>
  <c r="AU40" i="9"/>
  <c r="AV38" i="9"/>
  <c r="AV40" i="9"/>
  <c r="AW38" i="9"/>
  <c r="AW40" i="9"/>
  <c r="AX38" i="9"/>
  <c r="AX40" i="9"/>
  <c r="AY38" i="9"/>
  <c r="AY40" i="9"/>
  <c r="AZ38" i="9"/>
  <c r="AZ40" i="9"/>
  <c r="BA38" i="9"/>
  <c r="BA40" i="9"/>
  <c r="BB38" i="9"/>
  <c r="BB40" i="9"/>
  <c r="BC38" i="9"/>
  <c r="BC40" i="9"/>
  <c r="BD38" i="9"/>
  <c r="BD40" i="9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C72" i="210"/>
  <c r="C74" i="210"/>
  <c r="D72" i="210"/>
  <c r="D74" i="210"/>
  <c r="E72" i="210"/>
  <c r="E74" i="210"/>
  <c r="F72" i="210"/>
  <c r="F74" i="210"/>
  <c r="G72" i="210"/>
  <c r="G74" i="210"/>
  <c r="H72" i="210"/>
  <c r="H74" i="210"/>
  <c r="I72" i="210"/>
  <c r="I74" i="210"/>
  <c r="J72" i="210"/>
  <c r="J74" i="210"/>
  <c r="K72" i="210"/>
  <c r="K74" i="210"/>
  <c r="L72" i="210"/>
  <c r="L74" i="210"/>
  <c r="M72" i="210"/>
  <c r="M74" i="210"/>
  <c r="N72" i="210"/>
  <c r="N74" i="210"/>
  <c r="O72" i="210"/>
  <c r="O74" i="210"/>
  <c r="P72" i="210"/>
  <c r="P74" i="210"/>
  <c r="Q72" i="210"/>
  <c r="Q74" i="210"/>
  <c r="R72" i="210"/>
  <c r="R74" i="210"/>
  <c r="S72" i="210"/>
  <c r="S74" i="210"/>
  <c r="T72" i="210"/>
  <c r="T74" i="210"/>
  <c r="U72" i="210"/>
  <c r="U74" i="210"/>
  <c r="V72" i="210"/>
  <c r="V74" i="210"/>
  <c r="W72" i="210"/>
  <c r="W74" i="210"/>
  <c r="X72" i="210"/>
  <c r="X74" i="210"/>
  <c r="Y72" i="210"/>
  <c r="Y74" i="210"/>
  <c r="Z72" i="210"/>
  <c r="Z74" i="210"/>
  <c r="AA72" i="210"/>
  <c r="AA74" i="210"/>
  <c r="AB72" i="210"/>
  <c r="AB74" i="210"/>
  <c r="AC72" i="210"/>
  <c r="AC74" i="210"/>
  <c r="AD72" i="210"/>
  <c r="AD74" i="210"/>
  <c r="AE72" i="210"/>
  <c r="AE74" i="210"/>
  <c r="AF72" i="210"/>
  <c r="AF74" i="210"/>
  <c r="AG72" i="210"/>
  <c r="AG74" i="210"/>
  <c r="AH72" i="210"/>
  <c r="AH74" i="210"/>
  <c r="AI72" i="210"/>
  <c r="AI74" i="210"/>
  <c r="AJ72" i="210"/>
  <c r="AJ74" i="210"/>
  <c r="AK72" i="210"/>
  <c r="AK74" i="210"/>
  <c r="AL72" i="210"/>
  <c r="AL74" i="210"/>
  <c r="AM72" i="210"/>
  <c r="AM74" i="210"/>
  <c r="AN72" i="210"/>
  <c r="AN74" i="210"/>
  <c r="AO72" i="210"/>
  <c r="AO74" i="210"/>
  <c r="AP72" i="210"/>
  <c r="AP74" i="210"/>
  <c r="B72" i="210"/>
  <c r="C72" i="149"/>
  <c r="C74" i="149"/>
  <c r="D72" i="149"/>
  <c r="D74" i="149"/>
  <c r="E72" i="149"/>
  <c r="E74" i="149"/>
  <c r="F72" i="149"/>
  <c r="F74" i="149"/>
  <c r="G72" i="149"/>
  <c r="G74" i="149"/>
  <c r="H72" i="149"/>
  <c r="H74" i="149"/>
  <c r="I72" i="149"/>
  <c r="I74" i="149"/>
  <c r="J72" i="149"/>
  <c r="J74" i="149"/>
  <c r="K72" i="149"/>
  <c r="K74" i="149"/>
  <c r="L72" i="149"/>
  <c r="L74" i="149"/>
  <c r="M72" i="149"/>
  <c r="M74" i="149"/>
  <c r="N72" i="149"/>
  <c r="N74" i="149"/>
  <c r="O72" i="149"/>
  <c r="O74" i="149"/>
  <c r="P72" i="149"/>
  <c r="P74" i="149"/>
  <c r="Q72" i="149"/>
  <c r="Q74" i="149"/>
  <c r="R72" i="149"/>
  <c r="R74" i="149"/>
  <c r="S72" i="149"/>
  <c r="S74" i="149"/>
  <c r="T72" i="149"/>
  <c r="T74" i="149"/>
  <c r="U72" i="149"/>
  <c r="U74" i="149"/>
  <c r="V72" i="149"/>
  <c r="V74" i="149"/>
  <c r="W72" i="149"/>
  <c r="W74" i="149"/>
  <c r="X72" i="149"/>
  <c r="X74" i="149"/>
  <c r="Y72" i="149"/>
  <c r="Y74" i="149"/>
  <c r="Z72" i="149"/>
  <c r="Z74" i="149"/>
  <c r="AA72" i="149"/>
  <c r="AA74" i="149"/>
  <c r="AB72" i="149"/>
  <c r="AB74" i="149"/>
  <c r="AC72" i="149"/>
  <c r="AC74" i="149"/>
  <c r="AD72" i="149"/>
  <c r="AD74" i="149"/>
  <c r="AE72" i="149"/>
  <c r="AE74" i="149"/>
  <c r="AF72" i="149"/>
  <c r="AF74" i="149"/>
  <c r="AG72" i="149"/>
  <c r="AG74" i="149"/>
  <c r="AH72" i="149"/>
  <c r="AH74" i="149"/>
  <c r="AI72" i="149"/>
  <c r="AI74" i="149"/>
  <c r="AJ72" i="149"/>
  <c r="AJ74" i="149"/>
  <c r="AK72" i="149"/>
  <c r="AK74" i="149"/>
  <c r="AL72" i="149"/>
  <c r="AL74" i="149"/>
  <c r="AM72" i="149"/>
  <c r="AM74" i="149"/>
  <c r="AN72" i="149"/>
  <c r="AN74" i="149"/>
  <c r="AO72" i="149"/>
  <c r="AO74" i="149"/>
  <c r="AP72" i="149"/>
  <c r="AP74" i="149"/>
  <c r="C72" i="6"/>
  <c r="C74" i="6"/>
  <c r="D72" i="6"/>
  <c r="D74" i="6"/>
  <c r="E72" i="6"/>
  <c r="E74" i="6"/>
  <c r="F72" i="6"/>
  <c r="F74" i="6"/>
  <c r="G72" i="6"/>
  <c r="G74" i="6"/>
  <c r="H72" i="6"/>
  <c r="H74" i="6"/>
  <c r="I72" i="6"/>
  <c r="I74" i="6"/>
  <c r="J72" i="6"/>
  <c r="J74" i="6"/>
  <c r="K72" i="6"/>
  <c r="K74" i="6"/>
  <c r="L72" i="6"/>
  <c r="L74" i="6"/>
  <c r="M72" i="6"/>
  <c r="M74" i="6"/>
  <c r="N72" i="6"/>
  <c r="N74" i="6"/>
  <c r="O72" i="6"/>
  <c r="O74" i="6"/>
  <c r="P72" i="6"/>
  <c r="P74" i="6"/>
  <c r="Q72" i="6"/>
  <c r="Q74" i="6"/>
  <c r="R72" i="6"/>
  <c r="R74" i="6"/>
  <c r="S72" i="6"/>
  <c r="S74" i="6"/>
  <c r="T72" i="6"/>
  <c r="T74" i="6"/>
  <c r="U72" i="6"/>
  <c r="U74" i="6"/>
  <c r="V72" i="6"/>
  <c r="V74" i="6"/>
  <c r="W72" i="6"/>
  <c r="W74" i="6"/>
  <c r="X74" i="6"/>
  <c r="Y72" i="6"/>
  <c r="Y74" i="6"/>
  <c r="Z72" i="6"/>
  <c r="Z74" i="6"/>
  <c r="AA72" i="6"/>
  <c r="AA74" i="6"/>
  <c r="AB72" i="6"/>
  <c r="AB74" i="6"/>
  <c r="AC72" i="6"/>
  <c r="AC74" i="6"/>
  <c r="AD72" i="6"/>
  <c r="AD74" i="6"/>
  <c r="AE72" i="6"/>
  <c r="AE74" i="6"/>
  <c r="AF72" i="6"/>
  <c r="AF74" i="6"/>
  <c r="AG72" i="6"/>
  <c r="AG74" i="6"/>
  <c r="AH72" i="6"/>
  <c r="AH74" i="6"/>
  <c r="AI72" i="6"/>
  <c r="AI74" i="6"/>
  <c r="AJ72" i="6"/>
  <c r="AJ74" i="6"/>
  <c r="AK72" i="6"/>
  <c r="AK74" i="6"/>
  <c r="AL72" i="6"/>
  <c r="AL74" i="6"/>
  <c r="AM72" i="6"/>
  <c r="AM74" i="6"/>
  <c r="AN72" i="6"/>
  <c r="AN74" i="6"/>
  <c r="AO72" i="6"/>
  <c r="AO74" i="6"/>
  <c r="AP72" i="6"/>
  <c r="AP74" i="6"/>
  <c r="AQ72" i="6"/>
  <c r="AQ74" i="6"/>
  <c r="AR72" i="6"/>
  <c r="AR74" i="6"/>
  <c r="AS72" i="6"/>
  <c r="AS74" i="6"/>
  <c r="AT72" i="6"/>
  <c r="AT74" i="6"/>
  <c r="AU72" i="6"/>
  <c r="AU74" i="6"/>
  <c r="AV72" i="6"/>
  <c r="AV74" i="6"/>
  <c r="AW72" i="6"/>
  <c r="AW74" i="6"/>
  <c r="AX72" i="6"/>
  <c r="AX74" i="6"/>
  <c r="AY72" i="6"/>
  <c r="AY74" i="6"/>
  <c r="AZ72" i="6"/>
  <c r="AZ74" i="6"/>
  <c r="BA72" i="6"/>
  <c r="BA74" i="6"/>
  <c r="BB72" i="6"/>
  <c r="BB74" i="6"/>
  <c r="BC72" i="6"/>
  <c r="BC74" i="6"/>
  <c r="BD72" i="6"/>
  <c r="BD74" i="6"/>
  <c r="B74" i="6"/>
  <c r="AP42" i="215"/>
  <c r="AP44" i="215"/>
  <c r="AO42" i="215"/>
  <c r="AO44" i="215"/>
  <c r="AN42" i="215"/>
  <c r="AN44" i="215"/>
  <c r="AM42" i="215"/>
  <c r="AM44" i="215"/>
  <c r="AL42" i="215"/>
  <c r="AL44" i="215"/>
  <c r="AK42" i="215"/>
  <c r="AK44" i="215"/>
  <c r="AJ42" i="215"/>
  <c r="AJ44" i="215"/>
  <c r="AI42" i="215"/>
  <c r="AI44" i="215"/>
  <c r="AH42" i="215"/>
  <c r="AH44" i="215"/>
  <c r="AG42" i="215"/>
  <c r="AG44" i="215"/>
  <c r="AF42" i="215"/>
  <c r="AF44" i="215"/>
  <c r="AE42" i="215"/>
  <c r="AE44" i="215"/>
  <c r="AD42" i="215"/>
  <c r="AD44" i="215"/>
  <c r="AC42" i="215"/>
  <c r="AC44" i="215"/>
  <c r="AB42" i="215"/>
  <c r="AB44" i="215"/>
  <c r="AA42" i="215"/>
  <c r="AA44" i="215"/>
  <c r="Z42" i="215"/>
  <c r="Z44" i="215"/>
  <c r="Y42" i="215"/>
  <c r="Y44" i="215"/>
  <c r="X42" i="215"/>
  <c r="X44" i="215"/>
  <c r="W42" i="215"/>
  <c r="W44" i="215"/>
  <c r="V42" i="215"/>
  <c r="V44" i="215"/>
  <c r="U42" i="215"/>
  <c r="U44" i="215"/>
  <c r="T42" i="215"/>
  <c r="T44" i="215"/>
  <c r="S42" i="215"/>
  <c r="S44" i="215"/>
  <c r="R42" i="215"/>
  <c r="R44" i="215"/>
  <c r="Q42" i="215"/>
  <c r="Q44" i="215"/>
  <c r="P42" i="215"/>
  <c r="P44" i="215"/>
  <c r="O42" i="215"/>
  <c r="O44" i="215"/>
  <c r="N42" i="215"/>
  <c r="N44" i="215"/>
  <c r="M42" i="215"/>
  <c r="M44" i="215"/>
  <c r="L42" i="215"/>
  <c r="L44" i="215"/>
  <c r="K42" i="215"/>
  <c r="K44" i="215"/>
  <c r="J42" i="215"/>
  <c r="J44" i="215"/>
  <c r="I42" i="215"/>
  <c r="I44" i="215"/>
  <c r="H42" i="215"/>
  <c r="H44" i="215"/>
  <c r="G42" i="215"/>
  <c r="G44" i="215"/>
  <c r="F42" i="215"/>
  <c r="F44" i="215"/>
  <c r="E42" i="215"/>
  <c r="E44" i="215"/>
  <c r="D42" i="215"/>
  <c r="D44" i="215"/>
  <c r="C42" i="215"/>
  <c r="C44" i="215"/>
  <c r="B42" i="215"/>
  <c r="B44" i="215"/>
  <c r="AP48" i="214"/>
  <c r="AP50" i="214"/>
  <c r="AO48" i="214"/>
  <c r="AO50" i="214"/>
  <c r="AN48" i="214"/>
  <c r="AN50" i="214"/>
  <c r="AM48" i="214"/>
  <c r="AM50" i="214"/>
  <c r="AL48" i="214"/>
  <c r="AL50" i="214"/>
  <c r="AK48" i="214"/>
  <c r="AK50" i="214"/>
  <c r="AJ48" i="214"/>
  <c r="AJ50" i="214"/>
  <c r="AI48" i="214"/>
  <c r="AI50" i="214"/>
  <c r="AH48" i="214"/>
  <c r="AH50" i="214"/>
  <c r="AG48" i="214"/>
  <c r="AG50" i="214"/>
  <c r="AF48" i="214"/>
  <c r="AF50" i="214"/>
  <c r="AE48" i="214"/>
  <c r="AE50" i="214"/>
  <c r="AD48" i="214"/>
  <c r="AD50" i="214"/>
  <c r="AC48" i="214"/>
  <c r="AC50" i="214"/>
  <c r="AB48" i="214"/>
  <c r="AB50" i="214"/>
  <c r="AA48" i="214"/>
  <c r="AA50" i="214"/>
  <c r="Z48" i="214"/>
  <c r="Z50" i="214"/>
  <c r="Y48" i="214"/>
  <c r="Y50" i="214"/>
  <c r="X48" i="214"/>
  <c r="X50" i="214"/>
  <c r="W48" i="214"/>
  <c r="W50" i="214"/>
  <c r="V48" i="214"/>
  <c r="V50" i="214"/>
  <c r="U48" i="214"/>
  <c r="U50" i="214"/>
  <c r="T48" i="214"/>
  <c r="T50" i="214"/>
  <c r="S48" i="214"/>
  <c r="S50" i="214"/>
  <c r="R48" i="214"/>
  <c r="R50" i="214"/>
  <c r="Q48" i="214"/>
  <c r="Q50" i="214"/>
  <c r="P48" i="214"/>
  <c r="P50" i="214"/>
  <c r="O48" i="214"/>
  <c r="O50" i="214"/>
  <c r="N48" i="214"/>
  <c r="N50" i="214"/>
  <c r="M48" i="214"/>
  <c r="M50" i="214"/>
  <c r="L48" i="214"/>
  <c r="L50" i="214"/>
  <c r="K48" i="214"/>
  <c r="K50" i="214"/>
  <c r="J48" i="214"/>
  <c r="J50" i="214"/>
  <c r="I48" i="214"/>
  <c r="I50" i="214"/>
  <c r="H48" i="214"/>
  <c r="H50" i="214"/>
  <c r="G48" i="214"/>
  <c r="G50" i="214"/>
  <c r="F48" i="214"/>
  <c r="F50" i="214"/>
  <c r="E48" i="214"/>
  <c r="E50" i="214"/>
  <c r="D48" i="214"/>
  <c r="D50" i="214"/>
  <c r="C48" i="214"/>
  <c r="C50" i="214"/>
  <c r="B48" i="214"/>
  <c r="B50" i="214"/>
  <c r="AP30" i="212"/>
  <c r="AP32" i="212"/>
  <c r="AO30" i="212"/>
  <c r="AO32" i="212"/>
  <c r="AN30" i="212"/>
  <c r="AN32" i="212"/>
  <c r="AM30" i="212"/>
  <c r="AM32" i="212"/>
  <c r="AL30" i="212"/>
  <c r="AL32" i="212"/>
  <c r="AK30" i="212"/>
  <c r="AK32" i="212"/>
  <c r="AJ30" i="212"/>
  <c r="AJ32" i="212"/>
  <c r="AI30" i="212"/>
  <c r="AI32" i="212"/>
  <c r="AH30" i="212"/>
  <c r="AH32" i="212"/>
  <c r="AG30" i="212"/>
  <c r="AG32" i="212"/>
  <c r="AF30" i="212"/>
  <c r="AF32" i="212"/>
  <c r="AE30" i="212"/>
  <c r="AE32" i="212"/>
  <c r="AD30" i="212"/>
  <c r="AD32" i="212"/>
  <c r="AC30" i="212"/>
  <c r="AC32" i="212"/>
  <c r="AB30" i="212"/>
  <c r="AB32" i="212"/>
  <c r="AA30" i="212"/>
  <c r="AA32" i="212"/>
  <c r="Z30" i="212"/>
  <c r="Z32" i="212"/>
  <c r="Y30" i="212"/>
  <c r="Y32" i="212"/>
  <c r="X30" i="212"/>
  <c r="X32" i="212"/>
  <c r="W30" i="212"/>
  <c r="W32" i="212"/>
  <c r="V30" i="212"/>
  <c r="V32" i="212"/>
  <c r="U30" i="212"/>
  <c r="U32" i="212"/>
  <c r="T30" i="212"/>
  <c r="T32" i="212"/>
  <c r="S30" i="212"/>
  <c r="S32" i="212"/>
  <c r="R30" i="212"/>
  <c r="R32" i="212"/>
  <c r="Q30" i="212"/>
  <c r="Q32" i="212"/>
  <c r="P30" i="212"/>
  <c r="P32" i="212"/>
  <c r="O30" i="212"/>
  <c r="O32" i="212"/>
  <c r="N30" i="212"/>
  <c r="N32" i="212"/>
  <c r="M30" i="212"/>
  <c r="M32" i="212"/>
  <c r="L30" i="212"/>
  <c r="L32" i="212"/>
  <c r="K30" i="212"/>
  <c r="K32" i="212"/>
  <c r="J30" i="212"/>
  <c r="J32" i="212"/>
  <c r="I30" i="212"/>
  <c r="I32" i="212"/>
  <c r="H30" i="212"/>
  <c r="H32" i="212"/>
  <c r="G30" i="212"/>
  <c r="G32" i="212"/>
  <c r="F30" i="212"/>
  <c r="F32" i="212"/>
  <c r="E30" i="212"/>
  <c r="E32" i="212"/>
  <c r="D30" i="212"/>
  <c r="D32" i="212"/>
  <c r="C30" i="212"/>
  <c r="C32" i="212"/>
  <c r="B30" i="212"/>
  <c r="B32" i="212"/>
  <c r="AP38" i="211"/>
  <c r="AP40" i="211"/>
  <c r="AO38" i="211"/>
  <c r="AO40" i="211"/>
  <c r="AN38" i="211"/>
  <c r="AN40" i="211"/>
  <c r="AM38" i="211"/>
  <c r="AM40" i="211"/>
  <c r="AL38" i="211"/>
  <c r="AL40" i="211"/>
  <c r="AK38" i="211"/>
  <c r="AK40" i="211"/>
  <c r="AJ38" i="211"/>
  <c r="AJ40" i="211"/>
  <c r="AI38" i="211"/>
  <c r="AI40" i="211"/>
  <c r="AH38" i="211"/>
  <c r="AH40" i="211"/>
  <c r="AG38" i="211"/>
  <c r="AG40" i="211"/>
  <c r="AF38" i="211"/>
  <c r="AF40" i="211"/>
  <c r="AE38" i="211"/>
  <c r="AE40" i="211"/>
  <c r="AD38" i="211"/>
  <c r="AD40" i="211"/>
  <c r="AC38" i="211"/>
  <c r="AC40" i="211"/>
  <c r="AB38" i="211"/>
  <c r="AB40" i="211"/>
  <c r="AA38" i="211"/>
  <c r="AA40" i="211"/>
  <c r="Z38" i="211"/>
  <c r="Z40" i="211"/>
  <c r="Y38" i="211"/>
  <c r="Y40" i="211"/>
  <c r="X38" i="211"/>
  <c r="X40" i="211"/>
  <c r="W38" i="211"/>
  <c r="W40" i="211"/>
  <c r="V38" i="211"/>
  <c r="V40" i="211"/>
  <c r="U38" i="211"/>
  <c r="U40" i="211"/>
  <c r="T38" i="211"/>
  <c r="T40" i="211"/>
  <c r="S38" i="211"/>
  <c r="S40" i="211"/>
  <c r="R38" i="211"/>
  <c r="R40" i="211"/>
  <c r="Q38" i="211"/>
  <c r="Q40" i="211"/>
  <c r="P38" i="211"/>
  <c r="P40" i="211"/>
  <c r="O38" i="211"/>
  <c r="O40" i="211"/>
  <c r="N38" i="211"/>
  <c r="N40" i="211"/>
  <c r="M38" i="211"/>
  <c r="M40" i="211"/>
  <c r="L38" i="211"/>
  <c r="L40" i="211"/>
  <c r="K38" i="211"/>
  <c r="K40" i="211"/>
  <c r="J38" i="211"/>
  <c r="J40" i="211"/>
  <c r="I38" i="211"/>
  <c r="I40" i="211"/>
  <c r="H38" i="211"/>
  <c r="H40" i="211"/>
  <c r="G38" i="211"/>
  <c r="G40" i="211"/>
  <c r="F38" i="211"/>
  <c r="F40" i="211"/>
  <c r="E38" i="211"/>
  <c r="E40" i="211"/>
  <c r="D38" i="211"/>
  <c r="D40" i="211"/>
  <c r="C38" i="211"/>
  <c r="C40" i="211"/>
  <c r="B38" i="211"/>
  <c r="B40" i="211"/>
  <c r="CF2" i="211"/>
  <c r="CF3" i="211"/>
  <c r="CF4" i="211"/>
  <c r="CE2" i="211"/>
  <c r="CE3" i="211"/>
  <c r="CE4" i="211"/>
  <c r="CD2" i="211"/>
  <c r="CD3" i="211"/>
  <c r="CD4" i="211"/>
  <c r="CC2" i="211"/>
  <c r="CC3" i="211"/>
  <c r="CC4" i="211"/>
  <c r="CB2" i="211"/>
  <c r="CB3" i="211"/>
  <c r="CB4" i="211"/>
  <c r="CA2" i="211"/>
  <c r="CA3" i="211"/>
  <c r="CA4" i="211"/>
  <c r="BZ2" i="211"/>
  <c r="BZ3" i="211"/>
  <c r="BZ4" i="211"/>
  <c r="BY2" i="211"/>
  <c r="BY3" i="211"/>
  <c r="BY4" i="211"/>
  <c r="BX2" i="211"/>
  <c r="BX3" i="211"/>
  <c r="BX4" i="211"/>
  <c r="BW2" i="211"/>
  <c r="BW3" i="211"/>
  <c r="BW4" i="211"/>
  <c r="BV2" i="211"/>
  <c r="BV3" i="211"/>
  <c r="BV4" i="211"/>
  <c r="BU2" i="211"/>
  <c r="BU3" i="211"/>
  <c r="BU4" i="211"/>
  <c r="BT2" i="211"/>
  <c r="BT3" i="211"/>
  <c r="BT4" i="211"/>
  <c r="BS2" i="211"/>
  <c r="BS3" i="211"/>
  <c r="BS4" i="211"/>
  <c r="BR2" i="211"/>
  <c r="BR3" i="211"/>
  <c r="BR4" i="211"/>
  <c r="BQ2" i="211"/>
  <c r="BQ3" i="211"/>
  <c r="BQ4" i="211"/>
  <c r="BP2" i="211"/>
  <c r="BP3" i="211"/>
  <c r="BP4" i="211"/>
  <c r="BO2" i="211"/>
  <c r="BO3" i="211"/>
  <c r="BO4" i="211"/>
  <c r="BN2" i="211"/>
  <c r="BN3" i="211"/>
  <c r="BN4" i="211"/>
  <c r="BM2" i="211"/>
  <c r="BM3" i="211"/>
  <c r="BM4" i="211"/>
  <c r="BL2" i="211"/>
  <c r="BL3" i="211"/>
  <c r="BL4" i="211"/>
  <c r="BK2" i="211"/>
  <c r="BK3" i="211"/>
  <c r="BK4" i="211"/>
  <c r="BJ2" i="211"/>
  <c r="BJ3" i="211"/>
  <c r="BJ4" i="211"/>
  <c r="BI2" i="211"/>
  <c r="BI3" i="211"/>
  <c r="BI4" i="211"/>
  <c r="BH2" i="211"/>
  <c r="BH3" i="211"/>
  <c r="BH4" i="211"/>
  <c r="BG2" i="211"/>
  <c r="BG3" i="211"/>
  <c r="BG4" i="211"/>
  <c r="BF2" i="211"/>
  <c r="BF3" i="211"/>
  <c r="BF4" i="211"/>
  <c r="BE2" i="211"/>
  <c r="BE3" i="211"/>
  <c r="BE4" i="211"/>
  <c r="BD2" i="211"/>
  <c r="BD3" i="211"/>
  <c r="BD4" i="211"/>
  <c r="BC2" i="211"/>
  <c r="BC3" i="211"/>
  <c r="BC4" i="211"/>
  <c r="BB2" i="211"/>
  <c r="BB3" i="211"/>
  <c r="BB4" i="211"/>
  <c r="BA2" i="211"/>
  <c r="BA3" i="211"/>
  <c r="BA4" i="211"/>
  <c r="AZ2" i="211"/>
  <c r="AZ3" i="211"/>
  <c r="AZ4" i="211"/>
  <c r="AY2" i="211"/>
  <c r="AY3" i="211"/>
  <c r="AY4" i="211"/>
  <c r="AX2" i="211"/>
  <c r="AX3" i="211"/>
  <c r="AX4" i="211"/>
  <c r="AW2" i="211"/>
  <c r="AW3" i="211"/>
  <c r="AW4" i="211"/>
  <c r="AV2" i="211"/>
  <c r="AV3" i="211"/>
  <c r="AV4" i="211"/>
  <c r="AU2" i="211"/>
  <c r="AU3" i="211"/>
  <c r="AU4" i="211"/>
  <c r="AT2" i="211"/>
  <c r="AT3" i="211"/>
  <c r="AT4" i="211"/>
  <c r="AS2" i="211"/>
  <c r="AS3" i="211"/>
  <c r="AS4" i="211"/>
  <c r="AR2" i="211"/>
  <c r="AR3" i="211"/>
  <c r="AR4" i="211"/>
  <c r="DV4" i="211"/>
  <c r="DU4" i="211"/>
  <c r="DT4" i="211"/>
  <c r="DS4" i="211"/>
  <c r="DR4" i="211"/>
  <c r="DQ4" i="211"/>
  <c r="DP4" i="211"/>
  <c r="DO4" i="211"/>
  <c r="DN4" i="211"/>
  <c r="DM4" i="211"/>
  <c r="DL4" i="211"/>
  <c r="DK4" i="211"/>
  <c r="DJ4" i="211"/>
  <c r="DI4" i="211"/>
  <c r="DH4" i="211"/>
  <c r="DG4" i="211"/>
  <c r="DF4" i="211"/>
  <c r="DE4" i="211"/>
  <c r="DD4" i="211"/>
  <c r="DC4" i="211"/>
  <c r="DB4" i="211"/>
  <c r="DA4" i="211"/>
  <c r="CZ4" i="211"/>
  <c r="CY4" i="211"/>
  <c r="CX4" i="211"/>
  <c r="CW4" i="211"/>
  <c r="CV4" i="211"/>
  <c r="CU4" i="211"/>
  <c r="CT4" i="211"/>
  <c r="CS4" i="211"/>
  <c r="CR4" i="211"/>
  <c r="CQ4" i="211"/>
  <c r="CP4" i="211"/>
  <c r="CO4" i="211"/>
  <c r="CN4" i="211"/>
  <c r="CM4" i="211"/>
  <c r="CL4" i="211"/>
  <c r="CK4" i="211"/>
  <c r="CJ4" i="211"/>
  <c r="CI4" i="211"/>
  <c r="CH4" i="211"/>
  <c r="DV3" i="211"/>
  <c r="DU3" i="211"/>
  <c r="DT3" i="211"/>
  <c r="DS3" i="211"/>
  <c r="DR3" i="211"/>
  <c r="DQ3" i="211"/>
  <c r="DP3" i="211"/>
  <c r="DO3" i="211"/>
  <c r="DN3" i="211"/>
  <c r="DM3" i="211"/>
  <c r="DL3" i="211"/>
  <c r="DK3" i="211"/>
  <c r="DJ3" i="211"/>
  <c r="DI3" i="211"/>
  <c r="DH3" i="211"/>
  <c r="DG3" i="211"/>
  <c r="DF3" i="211"/>
  <c r="DE3" i="211"/>
  <c r="DD3" i="211"/>
  <c r="DC3" i="211"/>
  <c r="DB3" i="211"/>
  <c r="DA3" i="211"/>
  <c r="CZ3" i="211"/>
  <c r="CY3" i="211"/>
  <c r="CX3" i="211"/>
  <c r="CW3" i="211"/>
  <c r="CV3" i="211"/>
  <c r="CU3" i="211"/>
  <c r="CT3" i="211"/>
  <c r="CS3" i="211"/>
  <c r="CR3" i="211"/>
  <c r="CQ3" i="211"/>
  <c r="CP3" i="211"/>
  <c r="CO3" i="211"/>
  <c r="CN3" i="211"/>
  <c r="CM3" i="211"/>
  <c r="CL3" i="211"/>
  <c r="CK3" i="211"/>
  <c r="CJ3" i="211"/>
  <c r="CI3" i="211"/>
  <c r="CH3" i="211"/>
  <c r="DV2" i="211"/>
  <c r="DU2" i="211"/>
  <c r="DT2" i="211"/>
  <c r="DS2" i="211"/>
  <c r="DR2" i="211"/>
  <c r="DQ2" i="211"/>
  <c r="DP2" i="211"/>
  <c r="DO2" i="211"/>
  <c r="DN2" i="211"/>
  <c r="DM2" i="211"/>
  <c r="DL2" i="211"/>
  <c r="DK2" i="211"/>
  <c r="DJ2" i="211"/>
  <c r="DI2" i="211"/>
  <c r="DH2" i="211"/>
  <c r="DG2" i="211"/>
  <c r="DF2" i="211"/>
  <c r="DE2" i="211"/>
  <c r="DD2" i="211"/>
  <c r="DC2" i="211"/>
  <c r="DB2" i="211"/>
  <c r="DA2" i="211"/>
  <c r="CZ2" i="211"/>
  <c r="CY2" i="211"/>
  <c r="CX2" i="211"/>
  <c r="CW2" i="211"/>
  <c r="CV2" i="211"/>
  <c r="CU2" i="211"/>
  <c r="CT2" i="211"/>
  <c r="CS2" i="211"/>
  <c r="CR2" i="211"/>
  <c r="CQ2" i="211"/>
  <c r="CP2" i="211"/>
  <c r="CO2" i="211"/>
  <c r="CN2" i="211"/>
  <c r="CM2" i="211"/>
  <c r="CL2" i="211"/>
  <c r="CK2" i="211"/>
  <c r="CJ2" i="211"/>
  <c r="CI2" i="211"/>
  <c r="CH2" i="211"/>
  <c r="B74" i="210"/>
  <c r="AP95" i="209"/>
  <c r="AP97" i="209"/>
  <c r="AO95" i="209"/>
  <c r="AO97" i="209"/>
  <c r="AN95" i="209"/>
  <c r="AN97" i="209"/>
  <c r="AM95" i="209"/>
  <c r="AM97" i="209"/>
  <c r="AL95" i="209"/>
  <c r="AL97" i="209"/>
  <c r="AK95" i="209"/>
  <c r="AK97" i="209"/>
  <c r="AJ95" i="209"/>
  <c r="AJ97" i="209"/>
  <c r="AI95" i="209"/>
  <c r="AI97" i="209"/>
  <c r="AH95" i="209"/>
  <c r="AH97" i="209"/>
  <c r="AG95" i="209"/>
  <c r="AG97" i="209"/>
  <c r="AF95" i="209"/>
  <c r="AF97" i="209"/>
  <c r="AE95" i="209"/>
  <c r="AE97" i="209"/>
  <c r="AD95" i="209"/>
  <c r="AD97" i="209"/>
  <c r="AC95" i="209"/>
  <c r="AC97" i="209"/>
  <c r="AB95" i="209"/>
  <c r="AB97" i="209"/>
  <c r="AA95" i="209"/>
  <c r="AA97" i="209"/>
  <c r="Z95" i="209"/>
  <c r="Z97" i="209"/>
  <c r="Y95" i="209"/>
  <c r="Y97" i="209"/>
  <c r="X95" i="209"/>
  <c r="X97" i="209"/>
  <c r="W95" i="209"/>
  <c r="W97" i="209"/>
  <c r="V95" i="209"/>
  <c r="V97" i="209"/>
  <c r="U95" i="209"/>
  <c r="U97" i="209"/>
  <c r="T95" i="209"/>
  <c r="T97" i="209"/>
  <c r="S95" i="209"/>
  <c r="S97" i="209"/>
  <c r="R95" i="209"/>
  <c r="R97" i="209"/>
  <c r="Q95" i="209"/>
  <c r="Q97" i="209"/>
  <c r="P95" i="209"/>
  <c r="P97" i="209"/>
  <c r="O95" i="209"/>
  <c r="O97" i="209"/>
  <c r="N95" i="209"/>
  <c r="N97" i="209"/>
  <c r="M95" i="209"/>
  <c r="M97" i="209"/>
  <c r="L95" i="209"/>
  <c r="L97" i="209"/>
  <c r="K95" i="209"/>
  <c r="K97" i="209"/>
  <c r="J95" i="209"/>
  <c r="J97" i="209"/>
  <c r="I95" i="209"/>
  <c r="I97" i="209"/>
  <c r="H95" i="209"/>
  <c r="H97" i="209"/>
  <c r="G95" i="209"/>
  <c r="G97" i="209"/>
  <c r="F95" i="209"/>
  <c r="F97" i="209"/>
  <c r="E95" i="209"/>
  <c r="E97" i="209"/>
  <c r="D95" i="209"/>
  <c r="D97" i="209"/>
  <c r="C95" i="209"/>
  <c r="C97" i="209"/>
  <c r="B95" i="209"/>
  <c r="B97" i="209"/>
  <c r="H37" i="205"/>
  <c r="P204" i="205"/>
  <c r="O204" i="205"/>
  <c r="N204" i="205"/>
  <c r="M204" i="205"/>
  <c r="L204" i="205"/>
  <c r="K204" i="205"/>
  <c r="H204" i="205"/>
  <c r="G204" i="205"/>
  <c r="F204" i="205"/>
  <c r="E204" i="205"/>
  <c r="D204" i="205"/>
  <c r="C204" i="205"/>
  <c r="B204" i="205"/>
  <c r="P206" i="205"/>
  <c r="O206" i="205"/>
  <c r="N206" i="205"/>
  <c r="M206" i="205"/>
  <c r="L206" i="205"/>
  <c r="K206" i="205"/>
  <c r="H206" i="205"/>
  <c r="G206" i="205"/>
  <c r="F206" i="205"/>
  <c r="E206" i="205"/>
  <c r="D206" i="205"/>
  <c r="C206" i="205"/>
  <c r="B206" i="205"/>
  <c r="P205" i="205"/>
  <c r="O205" i="205"/>
  <c r="N205" i="205"/>
  <c r="M205" i="205"/>
  <c r="L205" i="205"/>
  <c r="K205" i="205"/>
  <c r="H205" i="205"/>
  <c r="G205" i="205"/>
  <c r="F205" i="205"/>
  <c r="E205" i="205"/>
  <c r="D205" i="205"/>
  <c r="C205" i="205"/>
  <c r="B205" i="205"/>
  <c r="B251" i="205"/>
  <c r="C251" i="205"/>
  <c r="D251" i="205"/>
  <c r="E251" i="205"/>
  <c r="F251" i="205"/>
  <c r="G251" i="205"/>
  <c r="H251" i="205"/>
  <c r="L251" i="205"/>
  <c r="M251" i="205"/>
  <c r="N251" i="205"/>
  <c r="O251" i="205"/>
  <c r="P251" i="205"/>
  <c r="B252" i="205"/>
  <c r="C252" i="205"/>
  <c r="D252" i="205"/>
  <c r="E252" i="205"/>
  <c r="F252" i="205"/>
  <c r="G252" i="205"/>
  <c r="H252" i="205"/>
  <c r="K252" i="205"/>
  <c r="L252" i="205"/>
  <c r="M252" i="205"/>
  <c r="N252" i="205"/>
  <c r="O252" i="205"/>
  <c r="P252" i="205"/>
  <c r="B253" i="205"/>
  <c r="C253" i="205"/>
  <c r="D253" i="205"/>
  <c r="E253" i="205"/>
  <c r="F253" i="205"/>
  <c r="G253" i="205"/>
  <c r="H253" i="205"/>
  <c r="K253" i="205"/>
  <c r="L253" i="205"/>
  <c r="M253" i="205"/>
  <c r="N253" i="205"/>
  <c r="O253" i="205"/>
  <c r="P253" i="205"/>
  <c r="H3" i="147"/>
  <c r="H4" i="147"/>
  <c r="H5" i="147"/>
  <c r="H6" i="147"/>
  <c r="H7" i="147"/>
  <c r="H9" i="147"/>
  <c r="H3" i="205"/>
  <c r="H4" i="205"/>
  <c r="H5" i="205"/>
  <c r="H6" i="205"/>
  <c r="H7" i="205"/>
  <c r="H8" i="205"/>
  <c r="H9" i="205"/>
  <c r="H10" i="205"/>
  <c r="H11" i="205"/>
  <c r="H12" i="205"/>
  <c r="H13" i="205"/>
  <c r="H14" i="205"/>
  <c r="H15" i="205"/>
  <c r="H16" i="205"/>
  <c r="H17" i="205"/>
  <c r="H18" i="205"/>
  <c r="H19" i="205"/>
  <c r="H20" i="205"/>
  <c r="H21" i="205"/>
  <c r="H22" i="205"/>
  <c r="H23" i="205"/>
  <c r="H24" i="205"/>
  <c r="H25" i="205"/>
  <c r="H26" i="205"/>
  <c r="H27" i="205"/>
  <c r="H28" i="205"/>
  <c r="H29" i="205"/>
  <c r="H30" i="205"/>
  <c r="H31" i="205"/>
  <c r="H32" i="205"/>
  <c r="H33" i="205"/>
  <c r="H34" i="205"/>
  <c r="H35" i="205"/>
  <c r="H36" i="205"/>
  <c r="H38" i="205"/>
  <c r="H39" i="205"/>
  <c r="H40" i="205"/>
  <c r="H41" i="205"/>
  <c r="H42" i="205"/>
  <c r="H43" i="205"/>
  <c r="H44" i="205"/>
  <c r="H45" i="205"/>
  <c r="H46" i="205"/>
  <c r="H47" i="205"/>
  <c r="H48" i="205"/>
  <c r="H49" i="205"/>
  <c r="H50" i="205"/>
  <c r="H51" i="205"/>
  <c r="H52" i="205"/>
  <c r="H53" i="205"/>
  <c r="H54" i="205"/>
  <c r="H55" i="205"/>
  <c r="H56" i="205"/>
  <c r="L37" i="205"/>
  <c r="M37" i="205"/>
  <c r="N37" i="205"/>
  <c r="O37" i="205"/>
  <c r="P37" i="205"/>
  <c r="K37" i="205"/>
  <c r="G9" i="147"/>
  <c r="G34" i="147"/>
  <c r="L3" i="147"/>
  <c r="L4" i="147"/>
  <c r="L5" i="147"/>
  <c r="L6" i="147"/>
  <c r="L7" i="147"/>
  <c r="L11" i="147"/>
  <c r="M3" i="147"/>
  <c r="M4" i="147"/>
  <c r="M5" i="147"/>
  <c r="M6" i="147"/>
  <c r="M7" i="147"/>
  <c r="M11" i="147"/>
  <c r="N3" i="147"/>
  <c r="N4" i="147"/>
  <c r="N5" i="147"/>
  <c r="N6" i="147"/>
  <c r="N7" i="147"/>
  <c r="N11" i="147"/>
  <c r="O3" i="147"/>
  <c r="O4" i="147"/>
  <c r="O5" i="147"/>
  <c r="O6" i="147"/>
  <c r="O7" i="147"/>
  <c r="O11" i="147"/>
  <c r="P3" i="147"/>
  <c r="P4" i="147"/>
  <c r="P5" i="147"/>
  <c r="P6" i="147"/>
  <c r="P7" i="147"/>
  <c r="P11" i="147"/>
  <c r="K3" i="147"/>
  <c r="K4" i="147"/>
  <c r="K5" i="147"/>
  <c r="K6" i="147"/>
  <c r="K7" i="147"/>
  <c r="K11" i="147"/>
  <c r="B35" i="147"/>
  <c r="C35" i="147"/>
  <c r="D35" i="147"/>
  <c r="E35" i="147"/>
  <c r="F35" i="147"/>
  <c r="G35" i="147"/>
  <c r="H35" i="147"/>
  <c r="I35" i="147"/>
  <c r="B36" i="147"/>
  <c r="C36" i="147"/>
  <c r="D36" i="147"/>
  <c r="E36" i="147"/>
  <c r="F36" i="147"/>
  <c r="G36" i="147"/>
  <c r="H36" i="147"/>
  <c r="I36" i="147"/>
  <c r="B37" i="147"/>
  <c r="C37" i="147"/>
  <c r="D37" i="147"/>
  <c r="E37" i="147"/>
  <c r="F37" i="147"/>
  <c r="G37" i="147"/>
  <c r="H37" i="147"/>
  <c r="I37" i="147"/>
  <c r="B38" i="147"/>
  <c r="C38" i="147"/>
  <c r="D38" i="147"/>
  <c r="E38" i="147"/>
  <c r="F38" i="147"/>
  <c r="G38" i="147"/>
  <c r="H38" i="147"/>
  <c r="I38" i="147"/>
  <c r="B39" i="147"/>
  <c r="C39" i="147"/>
  <c r="D39" i="147"/>
  <c r="E39" i="147"/>
  <c r="F39" i="147"/>
  <c r="G39" i="147"/>
  <c r="H39" i="147"/>
  <c r="I39" i="147"/>
  <c r="B40" i="147"/>
  <c r="C40" i="147"/>
  <c r="D40" i="147"/>
  <c r="E40" i="147"/>
  <c r="F40" i="147"/>
  <c r="G40" i="147"/>
  <c r="H40" i="147"/>
  <c r="I40" i="147"/>
  <c r="B9" i="147"/>
  <c r="C9" i="147"/>
  <c r="C34" i="147"/>
  <c r="D9" i="147"/>
  <c r="D34" i="147"/>
  <c r="E9" i="147"/>
  <c r="E34" i="147"/>
  <c r="F9" i="147"/>
  <c r="F34" i="147"/>
  <c r="H34" i="147"/>
  <c r="I34" i="147"/>
  <c r="B27" i="147"/>
  <c r="C27" i="147"/>
  <c r="D27" i="147"/>
  <c r="E27" i="147"/>
  <c r="F27" i="147"/>
  <c r="G27" i="147"/>
  <c r="H27" i="147"/>
  <c r="I27" i="147"/>
  <c r="B28" i="147"/>
  <c r="C28" i="147"/>
  <c r="D28" i="147"/>
  <c r="E28" i="147"/>
  <c r="F28" i="147"/>
  <c r="G28" i="147"/>
  <c r="H28" i="147"/>
  <c r="I28" i="147"/>
  <c r="B29" i="147"/>
  <c r="C29" i="147"/>
  <c r="D29" i="147"/>
  <c r="E29" i="147"/>
  <c r="F29" i="147"/>
  <c r="G29" i="147"/>
  <c r="H29" i="147"/>
  <c r="I29" i="147"/>
  <c r="B30" i="147"/>
  <c r="C30" i="147"/>
  <c r="D30" i="147"/>
  <c r="E30" i="147"/>
  <c r="F30" i="147"/>
  <c r="G30" i="147"/>
  <c r="H30" i="147"/>
  <c r="I30" i="147"/>
  <c r="B31" i="147"/>
  <c r="C31" i="147"/>
  <c r="D31" i="147"/>
  <c r="E31" i="147"/>
  <c r="F31" i="147"/>
  <c r="G31" i="147"/>
  <c r="H31" i="147"/>
  <c r="I31" i="147"/>
  <c r="B26" i="147"/>
  <c r="C26" i="147"/>
  <c r="D26" i="147"/>
  <c r="E26" i="147"/>
  <c r="F26" i="147"/>
  <c r="G26" i="147"/>
  <c r="H26" i="147"/>
  <c r="I26" i="147"/>
  <c r="L53" i="147"/>
  <c r="M53" i="147"/>
  <c r="N53" i="147"/>
  <c r="O53" i="147"/>
  <c r="P53" i="147"/>
  <c r="K53" i="147"/>
  <c r="H109" i="205"/>
  <c r="K3" i="205"/>
  <c r="K4" i="205"/>
  <c r="K5" i="205"/>
  <c r="K6" i="205"/>
  <c r="K7" i="205"/>
  <c r="K8" i="205"/>
  <c r="K9" i="205"/>
  <c r="K10" i="205"/>
  <c r="K11" i="205"/>
  <c r="K12" i="205"/>
  <c r="K13" i="205"/>
  <c r="K14" i="205"/>
  <c r="K15" i="205"/>
  <c r="K16" i="205"/>
  <c r="K17" i="205"/>
  <c r="K18" i="205"/>
  <c r="K19" i="205"/>
  <c r="K20" i="205"/>
  <c r="K21" i="205"/>
  <c r="K22" i="205"/>
  <c r="K23" i="205"/>
  <c r="K24" i="205"/>
  <c r="K25" i="205"/>
  <c r="K26" i="205"/>
  <c r="K27" i="205"/>
  <c r="K28" i="205"/>
  <c r="K29" i="205"/>
  <c r="K30" i="205"/>
  <c r="K31" i="205"/>
  <c r="K32" i="205"/>
  <c r="K33" i="205"/>
  <c r="K34" i="205"/>
  <c r="K35" i="205"/>
  <c r="K36" i="205"/>
  <c r="K38" i="205"/>
  <c r="K39" i="205"/>
  <c r="K40" i="205"/>
  <c r="K41" i="205"/>
  <c r="K42" i="205"/>
  <c r="K43" i="205"/>
  <c r="K44" i="205"/>
  <c r="K45" i="205"/>
  <c r="K46" i="205"/>
  <c r="K47" i="205"/>
  <c r="K48" i="205"/>
  <c r="K49" i="205"/>
  <c r="K50" i="205"/>
  <c r="K51" i="205"/>
  <c r="K52" i="205"/>
  <c r="K53" i="205"/>
  <c r="K54" i="205"/>
  <c r="K55" i="205"/>
  <c r="K56" i="205"/>
  <c r="K57" i="205"/>
  <c r="L3" i="205"/>
  <c r="L4" i="205"/>
  <c r="L5" i="205"/>
  <c r="L6" i="205"/>
  <c r="L7" i="205"/>
  <c r="L8" i="205"/>
  <c r="L9" i="205"/>
  <c r="L10" i="205"/>
  <c r="L11" i="205"/>
  <c r="L12" i="205"/>
  <c r="L13" i="205"/>
  <c r="L14" i="205"/>
  <c r="L15" i="205"/>
  <c r="L16" i="205"/>
  <c r="L17" i="205"/>
  <c r="L18" i="205"/>
  <c r="L19" i="205"/>
  <c r="L20" i="205"/>
  <c r="L21" i="205"/>
  <c r="L22" i="205"/>
  <c r="L23" i="205"/>
  <c r="L24" i="205"/>
  <c r="L25" i="205"/>
  <c r="L26" i="205"/>
  <c r="L27" i="205"/>
  <c r="L28" i="205"/>
  <c r="L29" i="205"/>
  <c r="L30" i="205"/>
  <c r="L31" i="205"/>
  <c r="L32" i="205"/>
  <c r="L33" i="205"/>
  <c r="L34" i="205"/>
  <c r="L35" i="205"/>
  <c r="L36" i="205"/>
  <c r="L38" i="205"/>
  <c r="L39" i="205"/>
  <c r="L40" i="205"/>
  <c r="L41" i="205"/>
  <c r="L42" i="205"/>
  <c r="L43" i="205"/>
  <c r="L44" i="205"/>
  <c r="L45" i="205"/>
  <c r="L46" i="205"/>
  <c r="L47" i="205"/>
  <c r="L48" i="205"/>
  <c r="L49" i="205"/>
  <c r="L50" i="205"/>
  <c r="L51" i="205"/>
  <c r="L52" i="205"/>
  <c r="L53" i="205"/>
  <c r="L54" i="205"/>
  <c r="L55" i="205"/>
  <c r="L56" i="205"/>
  <c r="L57" i="205"/>
  <c r="M3" i="205"/>
  <c r="M4" i="205"/>
  <c r="M5" i="205"/>
  <c r="M6" i="205"/>
  <c r="M7" i="205"/>
  <c r="M8" i="205"/>
  <c r="M9" i="205"/>
  <c r="M10" i="205"/>
  <c r="M11" i="205"/>
  <c r="M12" i="205"/>
  <c r="M13" i="205"/>
  <c r="M14" i="205"/>
  <c r="M15" i="205"/>
  <c r="M16" i="205"/>
  <c r="M17" i="205"/>
  <c r="M18" i="205"/>
  <c r="M19" i="205"/>
  <c r="M20" i="205"/>
  <c r="M21" i="205"/>
  <c r="M22" i="205"/>
  <c r="M23" i="205"/>
  <c r="M24" i="205"/>
  <c r="M25" i="205"/>
  <c r="M26" i="205"/>
  <c r="M27" i="205"/>
  <c r="M28" i="205"/>
  <c r="M29" i="205"/>
  <c r="M30" i="205"/>
  <c r="M31" i="205"/>
  <c r="M32" i="205"/>
  <c r="M33" i="205"/>
  <c r="M34" i="205"/>
  <c r="M35" i="205"/>
  <c r="M36" i="205"/>
  <c r="M38" i="205"/>
  <c r="M39" i="205"/>
  <c r="M40" i="205"/>
  <c r="M41" i="205"/>
  <c r="M42" i="205"/>
  <c r="M43" i="205"/>
  <c r="M44" i="205"/>
  <c r="M45" i="205"/>
  <c r="M46" i="205"/>
  <c r="M47" i="205"/>
  <c r="M48" i="205"/>
  <c r="M49" i="205"/>
  <c r="M50" i="205"/>
  <c r="M51" i="205"/>
  <c r="M52" i="205"/>
  <c r="M53" i="205"/>
  <c r="M54" i="205"/>
  <c r="M55" i="205"/>
  <c r="M56" i="205"/>
  <c r="M57" i="205"/>
  <c r="N3" i="205"/>
  <c r="N4" i="205"/>
  <c r="N5" i="205"/>
  <c r="N6" i="205"/>
  <c r="N7" i="205"/>
  <c r="N8" i="205"/>
  <c r="N9" i="205"/>
  <c r="N10" i="205"/>
  <c r="N11" i="205"/>
  <c r="N12" i="205"/>
  <c r="N13" i="205"/>
  <c r="N14" i="205"/>
  <c r="N15" i="205"/>
  <c r="N16" i="205"/>
  <c r="N17" i="205"/>
  <c r="N18" i="205"/>
  <c r="N19" i="205"/>
  <c r="N20" i="205"/>
  <c r="N21" i="205"/>
  <c r="N22" i="205"/>
  <c r="N23" i="205"/>
  <c r="N24" i="205"/>
  <c r="N25" i="205"/>
  <c r="N26" i="205"/>
  <c r="N27" i="205"/>
  <c r="N28" i="205"/>
  <c r="N29" i="205"/>
  <c r="N30" i="205"/>
  <c r="N31" i="205"/>
  <c r="N32" i="205"/>
  <c r="N33" i="205"/>
  <c r="N34" i="205"/>
  <c r="N35" i="205"/>
  <c r="N36" i="205"/>
  <c r="N38" i="205"/>
  <c r="N39" i="205"/>
  <c r="N40" i="205"/>
  <c r="N41" i="205"/>
  <c r="N42" i="205"/>
  <c r="N43" i="205"/>
  <c r="N44" i="205"/>
  <c r="N45" i="205"/>
  <c r="N46" i="205"/>
  <c r="N47" i="205"/>
  <c r="N48" i="205"/>
  <c r="N49" i="205"/>
  <c r="N50" i="205"/>
  <c r="N51" i="205"/>
  <c r="N52" i="205"/>
  <c r="N53" i="205"/>
  <c r="N54" i="205"/>
  <c r="N55" i="205"/>
  <c r="N56" i="205"/>
  <c r="N57" i="205"/>
  <c r="O3" i="205"/>
  <c r="O4" i="205"/>
  <c r="O5" i="205"/>
  <c r="O6" i="205"/>
  <c r="O7" i="205"/>
  <c r="O8" i="205"/>
  <c r="O9" i="205"/>
  <c r="O10" i="205"/>
  <c r="O11" i="205"/>
  <c r="O12" i="205"/>
  <c r="O13" i="205"/>
  <c r="O14" i="205"/>
  <c r="O15" i="205"/>
  <c r="O16" i="205"/>
  <c r="O17" i="205"/>
  <c r="O18" i="205"/>
  <c r="O19" i="205"/>
  <c r="O20" i="205"/>
  <c r="O21" i="205"/>
  <c r="O22" i="205"/>
  <c r="O23" i="205"/>
  <c r="O24" i="205"/>
  <c r="O25" i="205"/>
  <c r="O26" i="205"/>
  <c r="O27" i="205"/>
  <c r="O28" i="205"/>
  <c r="O29" i="205"/>
  <c r="O30" i="205"/>
  <c r="O31" i="205"/>
  <c r="O32" i="205"/>
  <c r="O33" i="205"/>
  <c r="O34" i="205"/>
  <c r="O35" i="205"/>
  <c r="O36" i="205"/>
  <c r="O38" i="205"/>
  <c r="O39" i="205"/>
  <c r="O40" i="205"/>
  <c r="O41" i="205"/>
  <c r="O42" i="205"/>
  <c r="O43" i="205"/>
  <c r="O44" i="205"/>
  <c r="O45" i="205"/>
  <c r="O46" i="205"/>
  <c r="O47" i="205"/>
  <c r="O48" i="205"/>
  <c r="O49" i="205"/>
  <c r="O50" i="205"/>
  <c r="O51" i="205"/>
  <c r="O52" i="205"/>
  <c r="O53" i="205"/>
  <c r="O54" i="205"/>
  <c r="O55" i="205"/>
  <c r="O56" i="205"/>
  <c r="O57" i="205"/>
  <c r="P3" i="205"/>
  <c r="P4" i="205"/>
  <c r="P5" i="205"/>
  <c r="P6" i="205"/>
  <c r="P7" i="205"/>
  <c r="P8" i="205"/>
  <c r="P9" i="205"/>
  <c r="P10" i="205"/>
  <c r="P11" i="205"/>
  <c r="P12" i="205"/>
  <c r="P13" i="205"/>
  <c r="P14" i="205"/>
  <c r="P15" i="205"/>
  <c r="P16" i="205"/>
  <c r="P17" i="205"/>
  <c r="P18" i="205"/>
  <c r="P19" i="205"/>
  <c r="P20" i="205"/>
  <c r="P21" i="205"/>
  <c r="P22" i="205"/>
  <c r="P23" i="205"/>
  <c r="P24" i="205"/>
  <c r="P25" i="205"/>
  <c r="P26" i="205"/>
  <c r="P27" i="205"/>
  <c r="P28" i="205"/>
  <c r="P29" i="205"/>
  <c r="P30" i="205"/>
  <c r="P31" i="205"/>
  <c r="P32" i="205"/>
  <c r="P33" i="205"/>
  <c r="P34" i="205"/>
  <c r="P35" i="205"/>
  <c r="P36" i="205"/>
  <c r="P38" i="205"/>
  <c r="P39" i="205"/>
  <c r="P40" i="205"/>
  <c r="P41" i="205"/>
  <c r="P42" i="205"/>
  <c r="P43" i="205"/>
  <c r="P44" i="205"/>
  <c r="P45" i="205"/>
  <c r="P46" i="205"/>
  <c r="P47" i="205"/>
  <c r="P48" i="205"/>
  <c r="P49" i="205"/>
  <c r="P50" i="205"/>
  <c r="P51" i="205"/>
  <c r="P52" i="205"/>
  <c r="P53" i="205"/>
  <c r="P54" i="205"/>
  <c r="P55" i="205"/>
  <c r="P56" i="205"/>
  <c r="P57" i="205"/>
  <c r="Q57" i="205"/>
  <c r="P156" i="205"/>
  <c r="O156" i="205"/>
  <c r="N156" i="205"/>
  <c r="M156" i="205"/>
  <c r="L156" i="205"/>
  <c r="K156" i="205"/>
  <c r="H156" i="205"/>
  <c r="G156" i="205"/>
  <c r="F156" i="205"/>
  <c r="E156" i="205"/>
  <c r="D156" i="205"/>
  <c r="C156" i="205"/>
  <c r="B156" i="205"/>
  <c r="P158" i="205"/>
  <c r="O158" i="205"/>
  <c r="N158" i="205"/>
  <c r="M158" i="205"/>
  <c r="L158" i="205"/>
  <c r="K158" i="205"/>
  <c r="H158" i="205"/>
  <c r="G158" i="205"/>
  <c r="F158" i="205"/>
  <c r="E158" i="205"/>
  <c r="D158" i="205"/>
  <c r="C158" i="205"/>
  <c r="B158" i="205"/>
  <c r="P157" i="205"/>
  <c r="O157" i="205"/>
  <c r="N157" i="205"/>
  <c r="M157" i="205"/>
  <c r="L157" i="205"/>
  <c r="K157" i="205"/>
  <c r="H157" i="205"/>
  <c r="G157" i="205"/>
  <c r="F157" i="205"/>
  <c r="E157" i="205"/>
  <c r="D157" i="205"/>
  <c r="C157" i="205"/>
  <c r="B157" i="205"/>
  <c r="P109" i="205"/>
  <c r="O109" i="205"/>
  <c r="N109" i="205"/>
  <c r="M109" i="205"/>
  <c r="L109" i="205"/>
  <c r="K109" i="205"/>
  <c r="G109" i="205"/>
  <c r="F109" i="205"/>
  <c r="E109" i="205"/>
  <c r="D109" i="205"/>
  <c r="C109" i="205"/>
  <c r="B109" i="205"/>
  <c r="P111" i="205"/>
  <c r="O111" i="205"/>
  <c r="N111" i="205"/>
  <c r="M111" i="205"/>
  <c r="L111" i="205"/>
  <c r="K111" i="205"/>
  <c r="H111" i="205"/>
  <c r="G111" i="205"/>
  <c r="F111" i="205"/>
  <c r="E111" i="205"/>
  <c r="D111" i="205"/>
  <c r="C111" i="205"/>
  <c r="B111" i="205"/>
  <c r="P110" i="205"/>
  <c r="O110" i="205"/>
  <c r="N110" i="205"/>
  <c r="M110" i="205"/>
  <c r="L110" i="205"/>
  <c r="K110" i="205"/>
  <c r="H110" i="205"/>
  <c r="G110" i="205"/>
  <c r="F110" i="205"/>
  <c r="E110" i="205"/>
  <c r="D110" i="205"/>
  <c r="C110" i="205"/>
  <c r="B110" i="205"/>
  <c r="H57" i="205"/>
  <c r="G57" i="205"/>
  <c r="F57" i="205"/>
  <c r="E57" i="205"/>
  <c r="D57" i="205"/>
  <c r="C57" i="205"/>
  <c r="B57" i="205"/>
  <c r="P59" i="205"/>
  <c r="O59" i="205"/>
  <c r="N59" i="205"/>
  <c r="M59" i="205"/>
  <c r="L59" i="205"/>
  <c r="K59" i="205"/>
  <c r="H59" i="205"/>
  <c r="G59" i="205"/>
  <c r="F59" i="205"/>
  <c r="E59" i="205"/>
  <c r="D59" i="205"/>
  <c r="C59" i="205"/>
  <c r="B59" i="205"/>
  <c r="P58" i="205"/>
  <c r="O58" i="205"/>
  <c r="N58" i="205"/>
  <c r="M58" i="205"/>
  <c r="L58" i="205"/>
  <c r="K58" i="205"/>
  <c r="H58" i="205"/>
  <c r="G58" i="205"/>
  <c r="F58" i="205"/>
  <c r="E58" i="205"/>
  <c r="D58" i="205"/>
  <c r="C58" i="205"/>
  <c r="B58" i="205"/>
  <c r="Q56" i="205"/>
  <c r="Q55" i="205"/>
  <c r="Q54" i="205"/>
  <c r="Q53" i="205"/>
  <c r="Q52" i="205"/>
  <c r="Q51" i="205"/>
  <c r="Q50" i="205"/>
  <c r="Q49" i="205"/>
  <c r="Q48" i="205"/>
  <c r="Q47" i="205"/>
  <c r="Q46" i="205"/>
  <c r="Q45" i="205"/>
  <c r="Q44" i="205"/>
  <c r="Q43" i="205"/>
  <c r="Q42" i="205"/>
  <c r="Q41" i="205"/>
  <c r="Q40" i="205"/>
  <c r="Q39" i="205"/>
  <c r="Q38" i="205"/>
  <c r="Q37" i="205"/>
  <c r="Q36" i="205"/>
  <c r="Q35" i="205"/>
  <c r="Q34" i="205"/>
  <c r="Q33" i="205"/>
  <c r="Q32" i="205"/>
  <c r="Q31" i="205"/>
  <c r="Q30" i="205"/>
  <c r="Q29" i="205"/>
  <c r="Q28" i="205"/>
  <c r="Q27" i="205"/>
  <c r="Q26" i="205"/>
  <c r="Q25" i="205"/>
  <c r="Q24" i="205"/>
  <c r="Q23" i="205"/>
  <c r="Q22" i="205"/>
  <c r="Q21" i="205"/>
  <c r="Q20" i="205"/>
  <c r="Q19" i="205"/>
  <c r="Q18" i="205"/>
  <c r="Q17" i="205"/>
  <c r="Q16" i="205"/>
  <c r="Q15" i="205"/>
  <c r="Q14" i="205"/>
  <c r="Q13" i="205"/>
  <c r="Q12" i="205"/>
  <c r="Q11" i="205"/>
  <c r="Q10" i="205"/>
  <c r="Q9" i="205"/>
  <c r="Q8" i="205"/>
  <c r="Q7" i="205"/>
  <c r="Q6" i="205"/>
  <c r="Q5" i="205"/>
  <c r="Q4" i="205"/>
  <c r="Q3" i="205"/>
  <c r="Q3" i="147"/>
  <c r="Q4" i="147"/>
  <c r="Q5" i="147"/>
  <c r="Q6" i="147"/>
  <c r="Q7" i="147"/>
  <c r="K9" i="147"/>
  <c r="L9" i="147"/>
  <c r="M9" i="147"/>
  <c r="N9" i="147"/>
  <c r="O9" i="147"/>
  <c r="P9" i="147"/>
  <c r="Q9" i="147"/>
  <c r="Q14" i="147"/>
  <c r="Q19" i="147"/>
  <c r="B77" i="147"/>
  <c r="B51" i="147"/>
  <c r="B68" i="147"/>
  <c r="C91" i="148"/>
  <c r="C93" i="148"/>
  <c r="D91" i="148"/>
  <c r="D93" i="148"/>
  <c r="E91" i="148"/>
  <c r="E93" i="148"/>
  <c r="F91" i="148"/>
  <c r="F93" i="148"/>
  <c r="G91" i="148"/>
  <c r="G93" i="148"/>
  <c r="H91" i="148"/>
  <c r="H93" i="148"/>
  <c r="I91" i="148"/>
  <c r="I93" i="148"/>
  <c r="J91" i="148"/>
  <c r="J93" i="148"/>
  <c r="K91" i="148"/>
  <c r="K93" i="148"/>
  <c r="L91" i="148"/>
  <c r="L93" i="148"/>
  <c r="M91" i="148"/>
  <c r="M93" i="148"/>
  <c r="N91" i="148"/>
  <c r="N93" i="148"/>
  <c r="O91" i="148"/>
  <c r="O93" i="148"/>
  <c r="P91" i="148"/>
  <c r="P93" i="148"/>
  <c r="Q91" i="148"/>
  <c r="Q93" i="148"/>
  <c r="R91" i="148"/>
  <c r="R93" i="148"/>
  <c r="S91" i="148"/>
  <c r="S93" i="148"/>
  <c r="T91" i="148"/>
  <c r="T93" i="148"/>
  <c r="U91" i="148"/>
  <c r="U93" i="148"/>
  <c r="V91" i="148"/>
  <c r="V93" i="148"/>
  <c r="W91" i="148"/>
  <c r="W93" i="148"/>
  <c r="X91" i="148"/>
  <c r="X93" i="148"/>
  <c r="Y91" i="148"/>
  <c r="Y93" i="148"/>
  <c r="Z91" i="148"/>
  <c r="Z93" i="148"/>
  <c r="AA91" i="148"/>
  <c r="AA93" i="148"/>
  <c r="AB91" i="148"/>
  <c r="AB93" i="148"/>
  <c r="AC91" i="148"/>
  <c r="AC93" i="148"/>
  <c r="AD91" i="148"/>
  <c r="AD93" i="148"/>
  <c r="AE91" i="148"/>
  <c r="AE93" i="148"/>
  <c r="AF91" i="148"/>
  <c r="AF93" i="148"/>
  <c r="AG91" i="148"/>
  <c r="AG93" i="148"/>
  <c r="AH91" i="148"/>
  <c r="AH93" i="148"/>
  <c r="AI91" i="148"/>
  <c r="AI93" i="148"/>
  <c r="AJ91" i="148"/>
  <c r="AJ93" i="148"/>
  <c r="AK91" i="148"/>
  <c r="AK93" i="148"/>
  <c r="AL91" i="148"/>
  <c r="AL93" i="148"/>
  <c r="AM91" i="148"/>
  <c r="AM93" i="148"/>
  <c r="AN91" i="148"/>
  <c r="AN93" i="148"/>
  <c r="AO91" i="148"/>
  <c r="AO93" i="148"/>
  <c r="AP91" i="148"/>
  <c r="AP93" i="148"/>
  <c r="BG3" i="14"/>
  <c r="BG2" i="14"/>
  <c r="BG4" i="14"/>
  <c r="BG5" i="14"/>
  <c r="BG6" i="14"/>
  <c r="BG7" i="14"/>
  <c r="BG8" i="14"/>
  <c r="BG9" i="14"/>
  <c r="BG10" i="14"/>
  <c r="BG11" i="14"/>
  <c r="BG12" i="14"/>
  <c r="BG13" i="14"/>
  <c r="BG14" i="14"/>
  <c r="BG15" i="14"/>
  <c r="BG16" i="14"/>
  <c r="BG17" i="14"/>
  <c r="BG18" i="14"/>
  <c r="BG19" i="14"/>
  <c r="BG20" i="14"/>
  <c r="BG21" i="14"/>
  <c r="BG22" i="14"/>
  <c r="BG23" i="14"/>
  <c r="BG24" i="14"/>
  <c r="BG25" i="14"/>
  <c r="BG26" i="14"/>
  <c r="BG27" i="14"/>
  <c r="BG28" i="14"/>
  <c r="BG29" i="14"/>
  <c r="BG30" i="14"/>
  <c r="BG31" i="14"/>
  <c r="BG32" i="14"/>
  <c r="BG33" i="14"/>
  <c r="BG34" i="14"/>
  <c r="BG35" i="14"/>
  <c r="BG36" i="14"/>
  <c r="BG37" i="14"/>
  <c r="BG39" i="14"/>
  <c r="DK3" i="14"/>
  <c r="FO3" i="14"/>
  <c r="BH3" i="14"/>
  <c r="BH2" i="14"/>
  <c r="BH4" i="14"/>
  <c r="BH5" i="14"/>
  <c r="BH6" i="14"/>
  <c r="BH7" i="14"/>
  <c r="BH8" i="14"/>
  <c r="BH9" i="14"/>
  <c r="BH10" i="14"/>
  <c r="BH11" i="14"/>
  <c r="BH12" i="14"/>
  <c r="BH13" i="14"/>
  <c r="BH14" i="14"/>
  <c r="BH15" i="14"/>
  <c r="BH16" i="14"/>
  <c r="BH17" i="14"/>
  <c r="BH18" i="14"/>
  <c r="BH19" i="14"/>
  <c r="BH20" i="14"/>
  <c r="BH21" i="14"/>
  <c r="BH22" i="14"/>
  <c r="BH23" i="14"/>
  <c r="BH24" i="14"/>
  <c r="BH25" i="14"/>
  <c r="BH26" i="14"/>
  <c r="BH27" i="14"/>
  <c r="BH28" i="14"/>
  <c r="BH29" i="14"/>
  <c r="BH30" i="14"/>
  <c r="BH31" i="14"/>
  <c r="BH32" i="14"/>
  <c r="BH33" i="14"/>
  <c r="BH34" i="14"/>
  <c r="BH35" i="14"/>
  <c r="BH36" i="14"/>
  <c r="BH37" i="14"/>
  <c r="BH39" i="14"/>
  <c r="DL3" i="14"/>
  <c r="FP3" i="14"/>
  <c r="BI3" i="14"/>
  <c r="BI2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9" i="14"/>
  <c r="DM3" i="14"/>
  <c r="FQ3" i="14"/>
  <c r="BJ3" i="14"/>
  <c r="BJ2" i="14"/>
  <c r="BJ4" i="14"/>
  <c r="BJ5" i="14"/>
  <c r="BJ6" i="14"/>
  <c r="BJ7" i="14"/>
  <c r="BJ8" i="14"/>
  <c r="BJ9" i="14"/>
  <c r="BJ10" i="14"/>
  <c r="BJ11" i="14"/>
  <c r="BJ12" i="14"/>
  <c r="BJ13" i="14"/>
  <c r="BJ14" i="14"/>
  <c r="BJ15" i="14"/>
  <c r="BJ16" i="14"/>
  <c r="BJ17" i="14"/>
  <c r="BJ18" i="14"/>
  <c r="BJ19" i="14"/>
  <c r="BJ20" i="14"/>
  <c r="BJ21" i="14"/>
  <c r="BJ22" i="14"/>
  <c r="BJ23" i="14"/>
  <c r="BJ24" i="14"/>
  <c r="BJ25" i="14"/>
  <c r="BJ26" i="14"/>
  <c r="BJ27" i="14"/>
  <c r="BJ28" i="14"/>
  <c r="BJ29" i="14"/>
  <c r="BJ30" i="14"/>
  <c r="BJ31" i="14"/>
  <c r="BJ32" i="14"/>
  <c r="BJ33" i="14"/>
  <c r="BJ34" i="14"/>
  <c r="BJ35" i="14"/>
  <c r="BJ36" i="14"/>
  <c r="BJ37" i="14"/>
  <c r="BJ39" i="14"/>
  <c r="DN3" i="14"/>
  <c r="FR3" i="14"/>
  <c r="BK3" i="14"/>
  <c r="BK2" i="14"/>
  <c r="BK4" i="14"/>
  <c r="BK5" i="14"/>
  <c r="BK6" i="14"/>
  <c r="BK7" i="14"/>
  <c r="BK8" i="14"/>
  <c r="BK9" i="14"/>
  <c r="BK10" i="14"/>
  <c r="BK11" i="14"/>
  <c r="BK12" i="14"/>
  <c r="BK13" i="14"/>
  <c r="BK14" i="14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9" i="14"/>
  <c r="DO3" i="14"/>
  <c r="FS3" i="14"/>
  <c r="BL3" i="14"/>
  <c r="BL2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9" i="14"/>
  <c r="DP3" i="14"/>
  <c r="FT3" i="14"/>
  <c r="BM3" i="14"/>
  <c r="BM2" i="14"/>
  <c r="BM4" i="14"/>
  <c r="BM5" i="14"/>
  <c r="BM6" i="14"/>
  <c r="BM7" i="14"/>
  <c r="BM8" i="14"/>
  <c r="BM9" i="14"/>
  <c r="BM10" i="14"/>
  <c r="BM11" i="14"/>
  <c r="BM12" i="14"/>
  <c r="BM13" i="14"/>
  <c r="BM14" i="14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9" i="14"/>
  <c r="DQ3" i="14"/>
  <c r="FU3" i="14"/>
  <c r="BN3" i="14"/>
  <c r="BN2" i="14"/>
  <c r="BN4" i="14"/>
  <c r="BN5" i="14"/>
  <c r="BN6" i="14"/>
  <c r="BN7" i="14"/>
  <c r="BN8" i="14"/>
  <c r="BN9" i="14"/>
  <c r="BN10" i="14"/>
  <c r="BN11" i="14"/>
  <c r="BN12" i="14"/>
  <c r="BN13" i="14"/>
  <c r="BN14" i="14"/>
  <c r="BN15" i="14"/>
  <c r="BN16" i="14"/>
  <c r="BN17" i="14"/>
  <c r="BN18" i="14"/>
  <c r="BN19" i="14"/>
  <c r="BN20" i="14"/>
  <c r="BN21" i="14"/>
  <c r="BN22" i="14"/>
  <c r="BN23" i="14"/>
  <c r="BN24" i="14"/>
  <c r="BN25" i="14"/>
  <c r="BN26" i="14"/>
  <c r="BN27" i="14"/>
  <c r="BN28" i="14"/>
  <c r="BN29" i="14"/>
  <c r="BN30" i="14"/>
  <c r="BN31" i="14"/>
  <c r="BN32" i="14"/>
  <c r="BN33" i="14"/>
  <c r="BN34" i="14"/>
  <c r="BN35" i="14"/>
  <c r="BN36" i="14"/>
  <c r="BN37" i="14"/>
  <c r="BN39" i="14"/>
  <c r="DR3" i="14"/>
  <c r="FV3" i="14"/>
  <c r="BO3" i="14"/>
  <c r="BO2" i="14"/>
  <c r="BO4" i="14"/>
  <c r="BO5" i="14"/>
  <c r="BO6" i="14"/>
  <c r="BO7" i="14"/>
  <c r="BO8" i="14"/>
  <c r="BO9" i="14"/>
  <c r="BO10" i="14"/>
  <c r="BO11" i="14"/>
  <c r="BO12" i="14"/>
  <c r="BO13" i="14"/>
  <c r="BO14" i="14"/>
  <c r="BO15" i="14"/>
  <c r="BO16" i="14"/>
  <c r="BO17" i="14"/>
  <c r="BO18" i="14"/>
  <c r="BO19" i="14"/>
  <c r="BO20" i="14"/>
  <c r="BO21" i="14"/>
  <c r="BO22" i="14"/>
  <c r="BO23" i="14"/>
  <c r="BO24" i="14"/>
  <c r="BO25" i="14"/>
  <c r="BO26" i="14"/>
  <c r="BO27" i="14"/>
  <c r="BO28" i="14"/>
  <c r="BO29" i="14"/>
  <c r="BO30" i="14"/>
  <c r="BO31" i="14"/>
  <c r="BO32" i="14"/>
  <c r="BO33" i="14"/>
  <c r="BO34" i="14"/>
  <c r="BO35" i="14"/>
  <c r="BO36" i="14"/>
  <c r="BO37" i="14"/>
  <c r="BO39" i="14"/>
  <c r="DS3" i="14"/>
  <c r="FW3" i="14"/>
  <c r="BP3" i="14"/>
  <c r="BP2" i="14"/>
  <c r="BP4" i="14"/>
  <c r="BP5" i="14"/>
  <c r="BP6" i="14"/>
  <c r="BP7" i="14"/>
  <c r="BP8" i="14"/>
  <c r="BP9" i="14"/>
  <c r="BP10" i="14"/>
  <c r="BP11" i="14"/>
  <c r="BP12" i="14"/>
  <c r="BP13" i="14"/>
  <c r="BP14" i="14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9" i="14"/>
  <c r="DT3" i="14"/>
  <c r="FX3" i="14"/>
  <c r="BQ3" i="14"/>
  <c r="BQ2" i="14"/>
  <c r="BQ4" i="14"/>
  <c r="BQ5" i="14"/>
  <c r="BQ6" i="14"/>
  <c r="BQ7" i="14"/>
  <c r="BQ8" i="14"/>
  <c r="BQ9" i="14"/>
  <c r="BQ10" i="14"/>
  <c r="BQ11" i="14"/>
  <c r="BQ12" i="14"/>
  <c r="BQ13" i="14"/>
  <c r="BQ14" i="14"/>
  <c r="BQ15" i="14"/>
  <c r="BQ16" i="14"/>
  <c r="BQ17" i="14"/>
  <c r="BQ18" i="14"/>
  <c r="BQ19" i="14"/>
  <c r="BQ20" i="14"/>
  <c r="BQ21" i="14"/>
  <c r="BQ22" i="14"/>
  <c r="BQ23" i="14"/>
  <c r="BQ24" i="14"/>
  <c r="BQ25" i="14"/>
  <c r="BQ26" i="14"/>
  <c r="BQ27" i="14"/>
  <c r="BQ28" i="14"/>
  <c r="BQ29" i="14"/>
  <c r="BQ30" i="14"/>
  <c r="BQ31" i="14"/>
  <c r="BQ32" i="14"/>
  <c r="BQ33" i="14"/>
  <c r="BQ34" i="14"/>
  <c r="BQ35" i="14"/>
  <c r="BQ36" i="14"/>
  <c r="BQ37" i="14"/>
  <c r="BQ39" i="14"/>
  <c r="DU3" i="14"/>
  <c r="FY3" i="14"/>
  <c r="BR3" i="14"/>
  <c r="BR2" i="14"/>
  <c r="BR4" i="14"/>
  <c r="BR5" i="14"/>
  <c r="BR6" i="14"/>
  <c r="BR7" i="14"/>
  <c r="BR8" i="14"/>
  <c r="BR9" i="14"/>
  <c r="BR10" i="14"/>
  <c r="BR11" i="14"/>
  <c r="BR12" i="14"/>
  <c r="BR13" i="14"/>
  <c r="BR14" i="14"/>
  <c r="BR15" i="14"/>
  <c r="BR16" i="14"/>
  <c r="BR17" i="14"/>
  <c r="BR18" i="14"/>
  <c r="BR19" i="14"/>
  <c r="BR20" i="14"/>
  <c r="BR21" i="14"/>
  <c r="BR22" i="14"/>
  <c r="BR23" i="14"/>
  <c r="BR24" i="14"/>
  <c r="BR25" i="14"/>
  <c r="BR26" i="14"/>
  <c r="BR27" i="14"/>
  <c r="BR28" i="14"/>
  <c r="BR29" i="14"/>
  <c r="BR30" i="14"/>
  <c r="BR31" i="14"/>
  <c r="BR32" i="14"/>
  <c r="BR33" i="14"/>
  <c r="BR34" i="14"/>
  <c r="BR35" i="14"/>
  <c r="BR36" i="14"/>
  <c r="BR37" i="14"/>
  <c r="BR39" i="14"/>
  <c r="DV3" i="14"/>
  <c r="FZ3" i="14"/>
  <c r="BS3" i="14"/>
  <c r="BS2" i="14"/>
  <c r="BS4" i="14"/>
  <c r="BS5" i="14"/>
  <c r="BS6" i="14"/>
  <c r="BS7" i="14"/>
  <c r="BS8" i="14"/>
  <c r="BS9" i="14"/>
  <c r="BS10" i="14"/>
  <c r="BS11" i="14"/>
  <c r="BS12" i="14"/>
  <c r="BS13" i="14"/>
  <c r="BS14" i="14"/>
  <c r="BS15" i="14"/>
  <c r="BS16" i="14"/>
  <c r="BS17" i="14"/>
  <c r="BS18" i="14"/>
  <c r="BS19" i="14"/>
  <c r="BS20" i="14"/>
  <c r="BS21" i="14"/>
  <c r="BS22" i="14"/>
  <c r="BS23" i="14"/>
  <c r="BS24" i="14"/>
  <c r="BS25" i="14"/>
  <c r="BS26" i="14"/>
  <c r="BS27" i="14"/>
  <c r="BS28" i="14"/>
  <c r="BS29" i="14"/>
  <c r="BS30" i="14"/>
  <c r="BS31" i="14"/>
  <c r="BS32" i="14"/>
  <c r="BS33" i="14"/>
  <c r="BS34" i="14"/>
  <c r="BS35" i="14"/>
  <c r="BS36" i="14"/>
  <c r="BS37" i="14"/>
  <c r="BS39" i="14"/>
  <c r="DW3" i="14"/>
  <c r="GA3" i="14"/>
  <c r="BT3" i="14"/>
  <c r="BT2" i="14"/>
  <c r="BT4" i="14"/>
  <c r="BT5" i="14"/>
  <c r="BT6" i="14"/>
  <c r="BT7" i="14"/>
  <c r="BT8" i="14"/>
  <c r="BT9" i="14"/>
  <c r="BT10" i="14"/>
  <c r="BT11" i="14"/>
  <c r="BT12" i="14"/>
  <c r="BT13" i="14"/>
  <c r="BT14" i="14"/>
  <c r="BT15" i="14"/>
  <c r="BT16" i="14"/>
  <c r="BT17" i="14"/>
  <c r="BT18" i="14"/>
  <c r="BT19" i="14"/>
  <c r="BT20" i="14"/>
  <c r="BT21" i="14"/>
  <c r="BT22" i="14"/>
  <c r="BT23" i="14"/>
  <c r="BT24" i="14"/>
  <c r="BT25" i="14"/>
  <c r="BT26" i="14"/>
  <c r="BT27" i="14"/>
  <c r="BT28" i="14"/>
  <c r="BT29" i="14"/>
  <c r="BT30" i="14"/>
  <c r="BT31" i="14"/>
  <c r="BT32" i="14"/>
  <c r="BT33" i="14"/>
  <c r="BT34" i="14"/>
  <c r="BT35" i="14"/>
  <c r="BT36" i="14"/>
  <c r="BT37" i="14"/>
  <c r="BT39" i="14"/>
  <c r="DX3" i="14"/>
  <c r="GB3" i="14"/>
  <c r="BU3" i="14"/>
  <c r="BU2" i="14"/>
  <c r="BU4" i="14"/>
  <c r="BU5" i="14"/>
  <c r="BU6" i="14"/>
  <c r="BU7" i="14"/>
  <c r="BU8" i="14"/>
  <c r="BU9" i="14"/>
  <c r="BU10" i="14"/>
  <c r="BU11" i="14"/>
  <c r="BU12" i="14"/>
  <c r="BU13" i="14"/>
  <c r="BU14" i="14"/>
  <c r="BU15" i="14"/>
  <c r="BU16" i="14"/>
  <c r="BU17" i="14"/>
  <c r="BU18" i="14"/>
  <c r="BU19" i="14"/>
  <c r="BU20" i="14"/>
  <c r="BU21" i="14"/>
  <c r="BU22" i="14"/>
  <c r="BU23" i="14"/>
  <c r="BU24" i="14"/>
  <c r="BU25" i="14"/>
  <c r="BU26" i="14"/>
  <c r="BU27" i="14"/>
  <c r="BU28" i="14"/>
  <c r="BU29" i="14"/>
  <c r="BU30" i="14"/>
  <c r="BU31" i="14"/>
  <c r="BU32" i="14"/>
  <c r="BU33" i="14"/>
  <c r="BU34" i="14"/>
  <c r="BU35" i="14"/>
  <c r="BU36" i="14"/>
  <c r="BU37" i="14"/>
  <c r="BU39" i="14"/>
  <c r="DY3" i="14"/>
  <c r="GC3" i="14"/>
  <c r="BV3" i="14"/>
  <c r="BV2" i="14"/>
  <c r="BV4" i="14"/>
  <c r="BV5" i="14"/>
  <c r="BV6" i="14"/>
  <c r="BV7" i="14"/>
  <c r="BV8" i="14"/>
  <c r="BV9" i="14"/>
  <c r="BV10" i="14"/>
  <c r="BV11" i="14"/>
  <c r="BV12" i="14"/>
  <c r="BV13" i="14"/>
  <c r="BV14" i="14"/>
  <c r="BV15" i="14"/>
  <c r="BV16" i="14"/>
  <c r="BV17" i="14"/>
  <c r="BV18" i="14"/>
  <c r="BV19" i="14"/>
  <c r="BV20" i="14"/>
  <c r="BV21" i="14"/>
  <c r="BV22" i="14"/>
  <c r="BV23" i="14"/>
  <c r="BV24" i="14"/>
  <c r="BV25" i="14"/>
  <c r="BV26" i="14"/>
  <c r="BV27" i="14"/>
  <c r="BV28" i="14"/>
  <c r="BV29" i="14"/>
  <c r="BV30" i="14"/>
  <c r="BV31" i="14"/>
  <c r="BV32" i="14"/>
  <c r="BV33" i="14"/>
  <c r="BV34" i="14"/>
  <c r="BV35" i="14"/>
  <c r="BV36" i="14"/>
  <c r="BV37" i="14"/>
  <c r="BV39" i="14"/>
  <c r="DZ3" i="14"/>
  <c r="GD3" i="14"/>
  <c r="BW3" i="14"/>
  <c r="BW2" i="14"/>
  <c r="BW4" i="14"/>
  <c r="BW5" i="14"/>
  <c r="BW6" i="14"/>
  <c r="BW7" i="14"/>
  <c r="BW8" i="14"/>
  <c r="BW9" i="14"/>
  <c r="BW10" i="14"/>
  <c r="BW11" i="14"/>
  <c r="BW12" i="14"/>
  <c r="BW13" i="14"/>
  <c r="BW14" i="14"/>
  <c r="BW15" i="14"/>
  <c r="BW16" i="14"/>
  <c r="BW17" i="14"/>
  <c r="BW18" i="14"/>
  <c r="BW19" i="14"/>
  <c r="BW20" i="14"/>
  <c r="BW21" i="14"/>
  <c r="BW22" i="14"/>
  <c r="BW23" i="14"/>
  <c r="BW24" i="14"/>
  <c r="BW25" i="14"/>
  <c r="BW26" i="14"/>
  <c r="BW27" i="14"/>
  <c r="BW28" i="14"/>
  <c r="BW29" i="14"/>
  <c r="BW30" i="14"/>
  <c r="BW31" i="14"/>
  <c r="BW32" i="14"/>
  <c r="BW33" i="14"/>
  <c r="BW34" i="14"/>
  <c r="BW35" i="14"/>
  <c r="BW36" i="14"/>
  <c r="BW37" i="14"/>
  <c r="BW39" i="14"/>
  <c r="EA3" i="14"/>
  <c r="GE3" i="14"/>
  <c r="BX3" i="14"/>
  <c r="BX2" i="14"/>
  <c r="BX4" i="14"/>
  <c r="BX5" i="14"/>
  <c r="BX6" i="14"/>
  <c r="BX7" i="14"/>
  <c r="BX8" i="14"/>
  <c r="BX9" i="14"/>
  <c r="BX10" i="14"/>
  <c r="BX11" i="14"/>
  <c r="BX12" i="14"/>
  <c r="BX13" i="14"/>
  <c r="BX14" i="14"/>
  <c r="BX15" i="14"/>
  <c r="BX16" i="14"/>
  <c r="BX17" i="14"/>
  <c r="BX18" i="14"/>
  <c r="BX19" i="14"/>
  <c r="BX20" i="14"/>
  <c r="BX21" i="14"/>
  <c r="BX22" i="14"/>
  <c r="BX23" i="14"/>
  <c r="BX24" i="14"/>
  <c r="BX25" i="14"/>
  <c r="BX26" i="14"/>
  <c r="BX27" i="14"/>
  <c r="BX28" i="14"/>
  <c r="BX29" i="14"/>
  <c r="BX30" i="14"/>
  <c r="BX31" i="14"/>
  <c r="BX32" i="14"/>
  <c r="BX33" i="14"/>
  <c r="BX34" i="14"/>
  <c r="BX35" i="14"/>
  <c r="BX36" i="14"/>
  <c r="BX37" i="14"/>
  <c r="BX39" i="14"/>
  <c r="EB3" i="14"/>
  <c r="GF3" i="14"/>
  <c r="BY3" i="14"/>
  <c r="BY2" i="14"/>
  <c r="BY4" i="14"/>
  <c r="BY5" i="14"/>
  <c r="BY6" i="14"/>
  <c r="BY7" i="14"/>
  <c r="BY8" i="14"/>
  <c r="BY9" i="14"/>
  <c r="BY10" i="14"/>
  <c r="BY11" i="14"/>
  <c r="BY12" i="14"/>
  <c r="BY13" i="14"/>
  <c r="BY14" i="14"/>
  <c r="BY15" i="14"/>
  <c r="BY16" i="14"/>
  <c r="BY17" i="14"/>
  <c r="BY18" i="14"/>
  <c r="BY19" i="14"/>
  <c r="BY20" i="14"/>
  <c r="BY21" i="14"/>
  <c r="BY22" i="14"/>
  <c r="BY23" i="14"/>
  <c r="BY24" i="14"/>
  <c r="BY25" i="14"/>
  <c r="BY26" i="14"/>
  <c r="BY27" i="14"/>
  <c r="BY28" i="14"/>
  <c r="BY29" i="14"/>
  <c r="BY30" i="14"/>
  <c r="BY31" i="14"/>
  <c r="BY32" i="14"/>
  <c r="BY33" i="14"/>
  <c r="BY34" i="14"/>
  <c r="BY35" i="14"/>
  <c r="BY36" i="14"/>
  <c r="BY37" i="14"/>
  <c r="BY39" i="14"/>
  <c r="EC3" i="14"/>
  <c r="GG3" i="14"/>
  <c r="BZ3" i="14"/>
  <c r="BZ2" i="14"/>
  <c r="BZ4" i="14"/>
  <c r="BZ5" i="14"/>
  <c r="BZ6" i="14"/>
  <c r="BZ7" i="14"/>
  <c r="BZ8" i="14"/>
  <c r="BZ9" i="14"/>
  <c r="BZ10" i="14"/>
  <c r="BZ11" i="14"/>
  <c r="BZ12" i="14"/>
  <c r="BZ13" i="14"/>
  <c r="BZ14" i="14"/>
  <c r="BZ15" i="14"/>
  <c r="BZ16" i="14"/>
  <c r="BZ17" i="14"/>
  <c r="BZ18" i="14"/>
  <c r="BZ19" i="14"/>
  <c r="BZ20" i="14"/>
  <c r="BZ21" i="14"/>
  <c r="BZ22" i="14"/>
  <c r="BZ23" i="14"/>
  <c r="BZ24" i="14"/>
  <c r="BZ25" i="14"/>
  <c r="BZ26" i="14"/>
  <c r="BZ27" i="14"/>
  <c r="BZ28" i="14"/>
  <c r="BZ29" i="14"/>
  <c r="BZ30" i="14"/>
  <c r="BZ31" i="14"/>
  <c r="BZ32" i="14"/>
  <c r="BZ33" i="14"/>
  <c r="BZ34" i="14"/>
  <c r="BZ35" i="14"/>
  <c r="BZ36" i="14"/>
  <c r="BZ37" i="14"/>
  <c r="BZ39" i="14"/>
  <c r="ED3" i="14"/>
  <c r="GH3" i="14"/>
  <c r="CA3" i="14"/>
  <c r="CA2" i="14"/>
  <c r="CA4" i="14"/>
  <c r="CA5" i="14"/>
  <c r="CA6" i="14"/>
  <c r="CA7" i="14"/>
  <c r="CA8" i="14"/>
  <c r="CA9" i="14"/>
  <c r="CA10" i="14"/>
  <c r="CA11" i="14"/>
  <c r="CA12" i="14"/>
  <c r="CA13" i="14"/>
  <c r="CA14" i="14"/>
  <c r="CA15" i="14"/>
  <c r="CA16" i="14"/>
  <c r="CA17" i="14"/>
  <c r="CA18" i="14"/>
  <c r="CA19" i="14"/>
  <c r="CA20" i="14"/>
  <c r="CA21" i="14"/>
  <c r="CA22" i="14"/>
  <c r="CA23" i="14"/>
  <c r="CA24" i="14"/>
  <c r="CA25" i="14"/>
  <c r="CA26" i="14"/>
  <c r="CA27" i="14"/>
  <c r="CA28" i="14"/>
  <c r="CA29" i="14"/>
  <c r="CA30" i="14"/>
  <c r="CA31" i="14"/>
  <c r="CA32" i="14"/>
  <c r="CA33" i="14"/>
  <c r="CA34" i="14"/>
  <c r="CA35" i="14"/>
  <c r="CA36" i="14"/>
  <c r="CA37" i="14"/>
  <c r="CA39" i="14"/>
  <c r="EE3" i="14"/>
  <c r="GI3" i="14"/>
  <c r="CB3" i="14"/>
  <c r="CB2" i="14"/>
  <c r="CB4" i="14"/>
  <c r="CB5" i="14"/>
  <c r="CB6" i="14"/>
  <c r="CB7" i="14"/>
  <c r="CB8" i="14"/>
  <c r="CB9" i="14"/>
  <c r="CB10" i="14"/>
  <c r="CB11" i="14"/>
  <c r="CB12" i="14"/>
  <c r="CB13" i="14"/>
  <c r="CB14" i="14"/>
  <c r="CB15" i="14"/>
  <c r="CB16" i="14"/>
  <c r="CB17" i="14"/>
  <c r="CB18" i="14"/>
  <c r="CB19" i="14"/>
  <c r="CB20" i="14"/>
  <c r="CB21" i="14"/>
  <c r="CB22" i="14"/>
  <c r="CB23" i="14"/>
  <c r="CB24" i="14"/>
  <c r="CB25" i="14"/>
  <c r="CB26" i="14"/>
  <c r="CB27" i="14"/>
  <c r="CB28" i="14"/>
  <c r="CB29" i="14"/>
  <c r="CB30" i="14"/>
  <c r="CB31" i="14"/>
  <c r="CB32" i="14"/>
  <c r="CB33" i="14"/>
  <c r="CB34" i="14"/>
  <c r="CB35" i="14"/>
  <c r="CB36" i="14"/>
  <c r="CB37" i="14"/>
  <c r="CB39" i="14"/>
  <c r="EF3" i="14"/>
  <c r="GJ3" i="14"/>
  <c r="CC3" i="14"/>
  <c r="CC2" i="14"/>
  <c r="CC4" i="14"/>
  <c r="CC5" i="14"/>
  <c r="CC6" i="14"/>
  <c r="CC7" i="14"/>
  <c r="CC8" i="14"/>
  <c r="CC9" i="14"/>
  <c r="CC10" i="14"/>
  <c r="CC11" i="14"/>
  <c r="CC12" i="14"/>
  <c r="CC13" i="14"/>
  <c r="CC14" i="14"/>
  <c r="CC15" i="14"/>
  <c r="CC16" i="14"/>
  <c r="CC17" i="14"/>
  <c r="CC18" i="14"/>
  <c r="CC19" i="14"/>
  <c r="CC20" i="14"/>
  <c r="CC21" i="14"/>
  <c r="CC22" i="14"/>
  <c r="CC23" i="14"/>
  <c r="CC24" i="14"/>
  <c r="CC25" i="14"/>
  <c r="CC26" i="14"/>
  <c r="CC27" i="14"/>
  <c r="CC28" i="14"/>
  <c r="CC29" i="14"/>
  <c r="CC30" i="14"/>
  <c r="CC31" i="14"/>
  <c r="CC32" i="14"/>
  <c r="CC33" i="14"/>
  <c r="CC34" i="14"/>
  <c r="CC35" i="14"/>
  <c r="CC36" i="14"/>
  <c r="CC37" i="14"/>
  <c r="CC39" i="14"/>
  <c r="EG3" i="14"/>
  <c r="GK3" i="14"/>
  <c r="CD3" i="14"/>
  <c r="CD2" i="14"/>
  <c r="CD4" i="14"/>
  <c r="CD5" i="14"/>
  <c r="CD6" i="14"/>
  <c r="CD7" i="14"/>
  <c r="CD8" i="14"/>
  <c r="CD9" i="14"/>
  <c r="CD10" i="14"/>
  <c r="CD11" i="14"/>
  <c r="CD12" i="14"/>
  <c r="CD13" i="14"/>
  <c r="CD14" i="14"/>
  <c r="CD15" i="14"/>
  <c r="CD16" i="14"/>
  <c r="CD17" i="14"/>
  <c r="CD18" i="14"/>
  <c r="CD19" i="14"/>
  <c r="CD20" i="14"/>
  <c r="CD21" i="14"/>
  <c r="CD22" i="14"/>
  <c r="CD23" i="14"/>
  <c r="CD24" i="14"/>
  <c r="CD25" i="14"/>
  <c r="CD26" i="14"/>
  <c r="CD27" i="14"/>
  <c r="CD28" i="14"/>
  <c r="CD29" i="14"/>
  <c r="CD30" i="14"/>
  <c r="CD31" i="14"/>
  <c r="CD32" i="14"/>
  <c r="CD33" i="14"/>
  <c r="CD34" i="14"/>
  <c r="CD35" i="14"/>
  <c r="CD36" i="14"/>
  <c r="CD37" i="14"/>
  <c r="CD39" i="14"/>
  <c r="EH3" i="14"/>
  <c r="GL3" i="14"/>
  <c r="CE3" i="14"/>
  <c r="CE2" i="14"/>
  <c r="CE4" i="14"/>
  <c r="CE5" i="14"/>
  <c r="CE6" i="14"/>
  <c r="CE7" i="14"/>
  <c r="CE8" i="14"/>
  <c r="CE9" i="14"/>
  <c r="CE10" i="14"/>
  <c r="CE11" i="14"/>
  <c r="CE12" i="14"/>
  <c r="CE13" i="14"/>
  <c r="CE14" i="14"/>
  <c r="CE15" i="14"/>
  <c r="CE16" i="14"/>
  <c r="CE17" i="14"/>
  <c r="CE18" i="14"/>
  <c r="CE19" i="14"/>
  <c r="CE20" i="14"/>
  <c r="CE21" i="14"/>
  <c r="CE22" i="14"/>
  <c r="CE23" i="14"/>
  <c r="CE24" i="14"/>
  <c r="CE25" i="14"/>
  <c r="CE26" i="14"/>
  <c r="CE27" i="14"/>
  <c r="CE28" i="14"/>
  <c r="CE29" i="14"/>
  <c r="CE30" i="14"/>
  <c r="CE31" i="14"/>
  <c r="CE32" i="14"/>
  <c r="CE33" i="14"/>
  <c r="CE34" i="14"/>
  <c r="CE35" i="14"/>
  <c r="CE36" i="14"/>
  <c r="CE37" i="14"/>
  <c r="CE39" i="14"/>
  <c r="EI3" i="14"/>
  <c r="GM3" i="14"/>
  <c r="CF3" i="14"/>
  <c r="CF2" i="14"/>
  <c r="CF4" i="14"/>
  <c r="CF5" i="14"/>
  <c r="CF6" i="14"/>
  <c r="CF7" i="14"/>
  <c r="CF8" i="14"/>
  <c r="CF9" i="14"/>
  <c r="CF10" i="14"/>
  <c r="CF11" i="14"/>
  <c r="CF12" i="14"/>
  <c r="CF13" i="14"/>
  <c r="CF14" i="14"/>
  <c r="CF15" i="14"/>
  <c r="CF16" i="14"/>
  <c r="CF17" i="14"/>
  <c r="CF18" i="14"/>
  <c r="CF19" i="14"/>
  <c r="CF20" i="14"/>
  <c r="CF21" i="14"/>
  <c r="CF22" i="14"/>
  <c r="CF23" i="14"/>
  <c r="CF24" i="14"/>
  <c r="CF25" i="14"/>
  <c r="CF26" i="14"/>
  <c r="CF27" i="14"/>
  <c r="CF28" i="14"/>
  <c r="CF29" i="14"/>
  <c r="CF30" i="14"/>
  <c r="CF31" i="14"/>
  <c r="CF32" i="14"/>
  <c r="CF33" i="14"/>
  <c r="CF34" i="14"/>
  <c r="CF35" i="14"/>
  <c r="CF36" i="14"/>
  <c r="CF37" i="14"/>
  <c r="CF39" i="14"/>
  <c r="EJ3" i="14"/>
  <c r="GN3" i="14"/>
  <c r="CG3" i="14"/>
  <c r="CG2" i="14"/>
  <c r="CG4" i="14"/>
  <c r="CG5" i="14"/>
  <c r="CG6" i="14"/>
  <c r="CG7" i="14"/>
  <c r="CG8" i="14"/>
  <c r="CG9" i="14"/>
  <c r="CG10" i="14"/>
  <c r="CG11" i="14"/>
  <c r="CG12" i="14"/>
  <c r="CG13" i="14"/>
  <c r="CG14" i="14"/>
  <c r="CG15" i="14"/>
  <c r="CG16" i="14"/>
  <c r="CG17" i="14"/>
  <c r="CG18" i="14"/>
  <c r="CG19" i="14"/>
  <c r="CG20" i="14"/>
  <c r="CG21" i="14"/>
  <c r="CG22" i="14"/>
  <c r="CG23" i="14"/>
  <c r="CG24" i="14"/>
  <c r="CG25" i="14"/>
  <c r="CG26" i="14"/>
  <c r="CG27" i="14"/>
  <c r="CG28" i="14"/>
  <c r="CG29" i="14"/>
  <c r="CG30" i="14"/>
  <c r="CG31" i="14"/>
  <c r="CG32" i="14"/>
  <c r="CG33" i="14"/>
  <c r="CG34" i="14"/>
  <c r="CG35" i="14"/>
  <c r="CG36" i="14"/>
  <c r="CG37" i="14"/>
  <c r="CG39" i="14"/>
  <c r="EK3" i="14"/>
  <c r="GO3" i="14"/>
  <c r="CH3" i="14"/>
  <c r="CH2" i="14"/>
  <c r="CH4" i="14"/>
  <c r="CH5" i="14"/>
  <c r="CH6" i="14"/>
  <c r="CH7" i="14"/>
  <c r="CH8" i="14"/>
  <c r="CH9" i="14"/>
  <c r="CH10" i="14"/>
  <c r="CH11" i="14"/>
  <c r="CH12" i="14"/>
  <c r="CH13" i="14"/>
  <c r="CH14" i="14"/>
  <c r="CH15" i="14"/>
  <c r="CH16" i="14"/>
  <c r="CH17" i="14"/>
  <c r="CH18" i="14"/>
  <c r="CH19" i="14"/>
  <c r="CH20" i="14"/>
  <c r="CH21" i="14"/>
  <c r="CH22" i="14"/>
  <c r="CH23" i="14"/>
  <c r="CH24" i="14"/>
  <c r="CH25" i="14"/>
  <c r="CH26" i="14"/>
  <c r="CH27" i="14"/>
  <c r="CH28" i="14"/>
  <c r="CH29" i="14"/>
  <c r="CH30" i="14"/>
  <c r="CH31" i="14"/>
  <c r="CH32" i="14"/>
  <c r="CH33" i="14"/>
  <c r="CH34" i="14"/>
  <c r="CH35" i="14"/>
  <c r="CH36" i="14"/>
  <c r="CH37" i="14"/>
  <c r="CH39" i="14"/>
  <c r="EL3" i="14"/>
  <c r="GP3" i="14"/>
  <c r="CI3" i="14"/>
  <c r="CI2" i="14"/>
  <c r="CI4" i="14"/>
  <c r="CI5" i="14"/>
  <c r="CI6" i="14"/>
  <c r="CI7" i="14"/>
  <c r="CI8" i="14"/>
  <c r="CI9" i="14"/>
  <c r="CI10" i="14"/>
  <c r="CI11" i="14"/>
  <c r="CI12" i="14"/>
  <c r="CI13" i="14"/>
  <c r="CI14" i="14"/>
  <c r="CI15" i="14"/>
  <c r="CI16" i="14"/>
  <c r="CI17" i="14"/>
  <c r="CI18" i="14"/>
  <c r="CI19" i="14"/>
  <c r="CI20" i="14"/>
  <c r="CI21" i="14"/>
  <c r="CI22" i="14"/>
  <c r="CI23" i="14"/>
  <c r="CI24" i="14"/>
  <c r="CI25" i="14"/>
  <c r="CI26" i="14"/>
  <c r="CI27" i="14"/>
  <c r="CI28" i="14"/>
  <c r="CI29" i="14"/>
  <c r="CI30" i="14"/>
  <c r="CI31" i="14"/>
  <c r="CI32" i="14"/>
  <c r="CI33" i="14"/>
  <c r="CI34" i="14"/>
  <c r="CI35" i="14"/>
  <c r="CI36" i="14"/>
  <c r="CI37" i="14"/>
  <c r="CI39" i="14"/>
  <c r="EM3" i="14"/>
  <c r="GQ3" i="14"/>
  <c r="CJ3" i="14"/>
  <c r="CJ2" i="14"/>
  <c r="CJ4" i="14"/>
  <c r="CJ5" i="14"/>
  <c r="CJ6" i="14"/>
  <c r="CJ7" i="14"/>
  <c r="CJ8" i="14"/>
  <c r="CJ9" i="14"/>
  <c r="CJ10" i="14"/>
  <c r="CJ11" i="14"/>
  <c r="CJ12" i="14"/>
  <c r="CJ13" i="14"/>
  <c r="CJ14" i="14"/>
  <c r="CJ15" i="14"/>
  <c r="CJ16" i="14"/>
  <c r="CJ17" i="14"/>
  <c r="CJ18" i="14"/>
  <c r="CJ19" i="14"/>
  <c r="CJ20" i="14"/>
  <c r="CJ21" i="14"/>
  <c r="CJ22" i="14"/>
  <c r="CJ23" i="14"/>
  <c r="CJ24" i="14"/>
  <c r="CJ25" i="14"/>
  <c r="CJ26" i="14"/>
  <c r="CJ27" i="14"/>
  <c r="CJ28" i="14"/>
  <c r="CJ29" i="14"/>
  <c r="CJ30" i="14"/>
  <c r="CJ31" i="14"/>
  <c r="CJ32" i="14"/>
  <c r="CJ33" i="14"/>
  <c r="CJ34" i="14"/>
  <c r="CJ35" i="14"/>
  <c r="CJ36" i="14"/>
  <c r="CJ37" i="14"/>
  <c r="CJ39" i="14"/>
  <c r="EN3" i="14"/>
  <c r="GR3" i="14"/>
  <c r="CK3" i="14"/>
  <c r="CK2" i="14"/>
  <c r="CK4" i="14"/>
  <c r="CK5" i="14"/>
  <c r="CK6" i="14"/>
  <c r="CK7" i="14"/>
  <c r="CK8" i="14"/>
  <c r="CK9" i="14"/>
  <c r="CK10" i="14"/>
  <c r="CK11" i="14"/>
  <c r="CK12" i="14"/>
  <c r="CK13" i="14"/>
  <c r="CK14" i="14"/>
  <c r="CK15" i="14"/>
  <c r="CK16" i="14"/>
  <c r="CK17" i="14"/>
  <c r="CK18" i="14"/>
  <c r="CK19" i="14"/>
  <c r="CK20" i="14"/>
  <c r="CK21" i="14"/>
  <c r="CK22" i="14"/>
  <c r="CK23" i="14"/>
  <c r="CK24" i="14"/>
  <c r="CK25" i="14"/>
  <c r="CK26" i="14"/>
  <c r="CK27" i="14"/>
  <c r="CK28" i="14"/>
  <c r="CK29" i="14"/>
  <c r="CK30" i="14"/>
  <c r="CK31" i="14"/>
  <c r="CK32" i="14"/>
  <c r="CK33" i="14"/>
  <c r="CK34" i="14"/>
  <c r="CK35" i="14"/>
  <c r="CK36" i="14"/>
  <c r="CK37" i="14"/>
  <c r="CK39" i="14"/>
  <c r="EO3" i="14"/>
  <c r="GS3" i="14"/>
  <c r="CL3" i="14"/>
  <c r="CL2" i="14"/>
  <c r="CL4" i="14"/>
  <c r="CL5" i="14"/>
  <c r="CL6" i="14"/>
  <c r="CL7" i="14"/>
  <c r="CL8" i="14"/>
  <c r="CL9" i="14"/>
  <c r="CL10" i="14"/>
  <c r="CL11" i="14"/>
  <c r="CL12" i="14"/>
  <c r="CL13" i="14"/>
  <c r="CL14" i="14"/>
  <c r="CL15" i="14"/>
  <c r="CL16" i="14"/>
  <c r="CL17" i="14"/>
  <c r="CL18" i="14"/>
  <c r="CL19" i="14"/>
  <c r="CL20" i="14"/>
  <c r="CL21" i="14"/>
  <c r="CL22" i="14"/>
  <c r="CL23" i="14"/>
  <c r="CL24" i="14"/>
  <c r="CL25" i="14"/>
  <c r="CL26" i="14"/>
  <c r="CL27" i="14"/>
  <c r="CL28" i="14"/>
  <c r="CL29" i="14"/>
  <c r="CL30" i="14"/>
  <c r="CL31" i="14"/>
  <c r="CL32" i="14"/>
  <c r="CL33" i="14"/>
  <c r="CL34" i="14"/>
  <c r="CL35" i="14"/>
  <c r="CL36" i="14"/>
  <c r="CL37" i="14"/>
  <c r="CL39" i="14"/>
  <c r="EP3" i="14"/>
  <c r="GT3" i="14"/>
  <c r="CM3" i="14"/>
  <c r="CM2" i="14"/>
  <c r="CM4" i="14"/>
  <c r="CM5" i="14"/>
  <c r="CM6" i="14"/>
  <c r="CM7" i="14"/>
  <c r="CM8" i="14"/>
  <c r="CM9" i="14"/>
  <c r="CM10" i="14"/>
  <c r="CM11" i="14"/>
  <c r="CM12" i="14"/>
  <c r="CM13" i="14"/>
  <c r="CM14" i="14"/>
  <c r="CM15" i="14"/>
  <c r="CM16" i="14"/>
  <c r="CM17" i="14"/>
  <c r="CM18" i="14"/>
  <c r="CM19" i="14"/>
  <c r="CM20" i="14"/>
  <c r="CM21" i="14"/>
  <c r="CM22" i="14"/>
  <c r="CM23" i="14"/>
  <c r="CM24" i="14"/>
  <c r="CM25" i="14"/>
  <c r="CM26" i="14"/>
  <c r="CM27" i="14"/>
  <c r="CM28" i="14"/>
  <c r="CM29" i="14"/>
  <c r="CM30" i="14"/>
  <c r="CM31" i="14"/>
  <c r="CM32" i="14"/>
  <c r="CM33" i="14"/>
  <c r="CM34" i="14"/>
  <c r="CM35" i="14"/>
  <c r="CM36" i="14"/>
  <c r="CM37" i="14"/>
  <c r="CM39" i="14"/>
  <c r="EQ3" i="14"/>
  <c r="GU3" i="14"/>
  <c r="CN3" i="14"/>
  <c r="CN2" i="14"/>
  <c r="CN4" i="14"/>
  <c r="CN5" i="14"/>
  <c r="CN6" i="14"/>
  <c r="CN7" i="14"/>
  <c r="CN8" i="14"/>
  <c r="CN9" i="14"/>
  <c r="CN10" i="14"/>
  <c r="CN11" i="14"/>
  <c r="CN12" i="14"/>
  <c r="CN13" i="14"/>
  <c r="CN14" i="14"/>
  <c r="CN15" i="14"/>
  <c r="CN16" i="14"/>
  <c r="CN17" i="14"/>
  <c r="CN18" i="14"/>
  <c r="CN19" i="14"/>
  <c r="CN20" i="14"/>
  <c r="CN21" i="14"/>
  <c r="CN22" i="14"/>
  <c r="CN23" i="14"/>
  <c r="CN24" i="14"/>
  <c r="CN25" i="14"/>
  <c r="CN26" i="14"/>
  <c r="CN27" i="14"/>
  <c r="CN28" i="14"/>
  <c r="CN29" i="14"/>
  <c r="CN30" i="14"/>
  <c r="CN31" i="14"/>
  <c r="CN32" i="14"/>
  <c r="CN33" i="14"/>
  <c r="CN34" i="14"/>
  <c r="CN35" i="14"/>
  <c r="CN36" i="14"/>
  <c r="CN37" i="14"/>
  <c r="CN39" i="14"/>
  <c r="ER3" i="14"/>
  <c r="GV3" i="14"/>
  <c r="CO3" i="14"/>
  <c r="CO2" i="14"/>
  <c r="CO4" i="14"/>
  <c r="CO5" i="14"/>
  <c r="CO6" i="14"/>
  <c r="CO7" i="14"/>
  <c r="CO8" i="14"/>
  <c r="CO9" i="14"/>
  <c r="CO10" i="14"/>
  <c r="CO11" i="14"/>
  <c r="CO12" i="14"/>
  <c r="CO13" i="14"/>
  <c r="CO14" i="14"/>
  <c r="CO15" i="14"/>
  <c r="CO16" i="14"/>
  <c r="CO17" i="14"/>
  <c r="CO18" i="14"/>
  <c r="CO19" i="14"/>
  <c r="CO20" i="14"/>
  <c r="CO21" i="14"/>
  <c r="CO22" i="14"/>
  <c r="CO23" i="14"/>
  <c r="CO24" i="14"/>
  <c r="CO25" i="14"/>
  <c r="CO26" i="14"/>
  <c r="CO27" i="14"/>
  <c r="CO28" i="14"/>
  <c r="CO29" i="14"/>
  <c r="CO30" i="14"/>
  <c r="CO31" i="14"/>
  <c r="CO32" i="14"/>
  <c r="CO33" i="14"/>
  <c r="CO34" i="14"/>
  <c r="CO35" i="14"/>
  <c r="CO36" i="14"/>
  <c r="CO37" i="14"/>
  <c r="CO39" i="14"/>
  <c r="ES3" i="14"/>
  <c r="GW3" i="14"/>
  <c r="CP3" i="14"/>
  <c r="CP2" i="14"/>
  <c r="CP4" i="14"/>
  <c r="CP5" i="14"/>
  <c r="CP6" i="14"/>
  <c r="CP7" i="14"/>
  <c r="CP8" i="14"/>
  <c r="CP9" i="14"/>
  <c r="CP10" i="14"/>
  <c r="CP11" i="14"/>
  <c r="CP12" i="14"/>
  <c r="CP13" i="14"/>
  <c r="CP14" i="14"/>
  <c r="CP15" i="14"/>
  <c r="CP16" i="14"/>
  <c r="CP17" i="14"/>
  <c r="CP18" i="14"/>
  <c r="CP19" i="14"/>
  <c r="CP20" i="14"/>
  <c r="CP21" i="14"/>
  <c r="CP22" i="14"/>
  <c r="CP23" i="14"/>
  <c r="CP24" i="14"/>
  <c r="CP25" i="14"/>
  <c r="CP26" i="14"/>
  <c r="CP27" i="14"/>
  <c r="CP28" i="14"/>
  <c r="CP29" i="14"/>
  <c r="CP30" i="14"/>
  <c r="CP31" i="14"/>
  <c r="CP32" i="14"/>
  <c r="CP33" i="14"/>
  <c r="CP34" i="14"/>
  <c r="CP35" i="14"/>
  <c r="CP36" i="14"/>
  <c r="CP37" i="14"/>
  <c r="CP39" i="14"/>
  <c r="ET3" i="14"/>
  <c r="GX3" i="14"/>
  <c r="CQ3" i="14"/>
  <c r="CQ2" i="14"/>
  <c r="CQ4" i="14"/>
  <c r="CQ5" i="14"/>
  <c r="CQ6" i="14"/>
  <c r="CQ7" i="14"/>
  <c r="CQ8" i="14"/>
  <c r="CQ9" i="14"/>
  <c r="CQ10" i="14"/>
  <c r="CQ11" i="14"/>
  <c r="CQ12" i="14"/>
  <c r="CQ13" i="14"/>
  <c r="CQ14" i="14"/>
  <c r="CQ15" i="14"/>
  <c r="CQ16" i="14"/>
  <c r="CQ17" i="14"/>
  <c r="CQ18" i="14"/>
  <c r="CQ19" i="14"/>
  <c r="CQ20" i="14"/>
  <c r="CQ21" i="14"/>
  <c r="CQ22" i="14"/>
  <c r="CQ23" i="14"/>
  <c r="CQ24" i="14"/>
  <c r="CQ25" i="14"/>
  <c r="CQ26" i="14"/>
  <c r="CQ27" i="14"/>
  <c r="CQ28" i="14"/>
  <c r="CQ29" i="14"/>
  <c r="CQ30" i="14"/>
  <c r="CQ31" i="14"/>
  <c r="CQ32" i="14"/>
  <c r="CQ33" i="14"/>
  <c r="CQ34" i="14"/>
  <c r="CQ35" i="14"/>
  <c r="CQ36" i="14"/>
  <c r="CQ37" i="14"/>
  <c r="CQ39" i="14"/>
  <c r="EU3" i="14"/>
  <c r="GY3" i="14"/>
  <c r="CR3" i="14"/>
  <c r="CR2" i="14"/>
  <c r="CR4" i="14"/>
  <c r="CR5" i="14"/>
  <c r="CR6" i="14"/>
  <c r="CR7" i="14"/>
  <c r="CR8" i="14"/>
  <c r="CR9" i="14"/>
  <c r="CR10" i="14"/>
  <c r="CR11" i="14"/>
  <c r="CR12" i="14"/>
  <c r="CR13" i="14"/>
  <c r="CR14" i="14"/>
  <c r="CR15" i="14"/>
  <c r="CR16" i="14"/>
  <c r="CR17" i="14"/>
  <c r="CR18" i="14"/>
  <c r="CR19" i="14"/>
  <c r="CR20" i="14"/>
  <c r="CR21" i="14"/>
  <c r="CR22" i="14"/>
  <c r="CR23" i="14"/>
  <c r="CR24" i="14"/>
  <c r="CR25" i="14"/>
  <c r="CR26" i="14"/>
  <c r="CR27" i="14"/>
  <c r="CR28" i="14"/>
  <c r="CR29" i="14"/>
  <c r="CR30" i="14"/>
  <c r="CR31" i="14"/>
  <c r="CR32" i="14"/>
  <c r="CR33" i="14"/>
  <c r="CR34" i="14"/>
  <c r="CR35" i="14"/>
  <c r="CR36" i="14"/>
  <c r="CR37" i="14"/>
  <c r="CR39" i="14"/>
  <c r="EV3" i="14"/>
  <c r="GZ3" i="14"/>
  <c r="CS3" i="14"/>
  <c r="CS2" i="14"/>
  <c r="CS4" i="14"/>
  <c r="CS5" i="14"/>
  <c r="CS6" i="14"/>
  <c r="CS7" i="14"/>
  <c r="CS8" i="14"/>
  <c r="CS9" i="14"/>
  <c r="CS10" i="14"/>
  <c r="CS11" i="14"/>
  <c r="CS12" i="14"/>
  <c r="CS13" i="14"/>
  <c r="CS14" i="14"/>
  <c r="CS15" i="14"/>
  <c r="CS16" i="14"/>
  <c r="CS17" i="14"/>
  <c r="CS18" i="14"/>
  <c r="CS19" i="14"/>
  <c r="CS20" i="14"/>
  <c r="CS21" i="14"/>
  <c r="CS22" i="14"/>
  <c r="CS23" i="14"/>
  <c r="CS24" i="14"/>
  <c r="CS25" i="14"/>
  <c r="CS26" i="14"/>
  <c r="CS27" i="14"/>
  <c r="CS28" i="14"/>
  <c r="CS29" i="14"/>
  <c r="CS30" i="14"/>
  <c r="CS31" i="14"/>
  <c r="CS32" i="14"/>
  <c r="CS33" i="14"/>
  <c r="CS34" i="14"/>
  <c r="CS35" i="14"/>
  <c r="CS36" i="14"/>
  <c r="CS37" i="14"/>
  <c r="CS39" i="14"/>
  <c r="EW3" i="14"/>
  <c r="HA3" i="14"/>
  <c r="CT3" i="14"/>
  <c r="CT2" i="14"/>
  <c r="CT4" i="14"/>
  <c r="CT5" i="14"/>
  <c r="CT6" i="14"/>
  <c r="CT7" i="14"/>
  <c r="CT8" i="14"/>
  <c r="CT9" i="14"/>
  <c r="CT10" i="14"/>
  <c r="CT11" i="14"/>
  <c r="CT12" i="14"/>
  <c r="CT13" i="14"/>
  <c r="CT14" i="14"/>
  <c r="CT15" i="14"/>
  <c r="CT16" i="14"/>
  <c r="CT17" i="14"/>
  <c r="CT18" i="14"/>
  <c r="CT19" i="14"/>
  <c r="CT20" i="14"/>
  <c r="CT21" i="14"/>
  <c r="CT22" i="14"/>
  <c r="CT23" i="14"/>
  <c r="CT24" i="14"/>
  <c r="CT25" i="14"/>
  <c r="CT26" i="14"/>
  <c r="CT27" i="14"/>
  <c r="CT28" i="14"/>
  <c r="CT29" i="14"/>
  <c r="CT30" i="14"/>
  <c r="CT31" i="14"/>
  <c r="CT32" i="14"/>
  <c r="CT33" i="14"/>
  <c r="CT34" i="14"/>
  <c r="CT35" i="14"/>
  <c r="CT36" i="14"/>
  <c r="CT37" i="14"/>
  <c r="CT39" i="14"/>
  <c r="EX3" i="14"/>
  <c r="HB3" i="14"/>
  <c r="CU3" i="14"/>
  <c r="CU2" i="14"/>
  <c r="CU4" i="14"/>
  <c r="CU5" i="14"/>
  <c r="CU6" i="14"/>
  <c r="CU7" i="14"/>
  <c r="CU8" i="14"/>
  <c r="CU9" i="14"/>
  <c r="CU10" i="14"/>
  <c r="CU11" i="14"/>
  <c r="CU12" i="14"/>
  <c r="CU13" i="14"/>
  <c r="CU14" i="14"/>
  <c r="CU15" i="14"/>
  <c r="CU16" i="14"/>
  <c r="CU17" i="14"/>
  <c r="CU18" i="14"/>
  <c r="CU19" i="14"/>
  <c r="CU20" i="14"/>
  <c r="CU21" i="14"/>
  <c r="CU22" i="14"/>
  <c r="CU23" i="14"/>
  <c r="CU24" i="14"/>
  <c r="CU25" i="14"/>
  <c r="CU26" i="14"/>
  <c r="CU27" i="14"/>
  <c r="CU28" i="14"/>
  <c r="CU29" i="14"/>
  <c r="CU30" i="14"/>
  <c r="CU31" i="14"/>
  <c r="CU32" i="14"/>
  <c r="CU33" i="14"/>
  <c r="CU34" i="14"/>
  <c r="CU35" i="14"/>
  <c r="CU36" i="14"/>
  <c r="CU37" i="14"/>
  <c r="CU39" i="14"/>
  <c r="EY3" i="14"/>
  <c r="HC3" i="14"/>
  <c r="CV3" i="14"/>
  <c r="CV2" i="14"/>
  <c r="CV4" i="14"/>
  <c r="CV5" i="14"/>
  <c r="CV6" i="14"/>
  <c r="CV7" i="14"/>
  <c r="CV8" i="14"/>
  <c r="CV9" i="14"/>
  <c r="CV10" i="14"/>
  <c r="CV11" i="14"/>
  <c r="CV12" i="14"/>
  <c r="CV13" i="14"/>
  <c r="CV14" i="14"/>
  <c r="CV15" i="14"/>
  <c r="CV16" i="14"/>
  <c r="CV17" i="14"/>
  <c r="CV18" i="14"/>
  <c r="CV19" i="14"/>
  <c r="CV20" i="14"/>
  <c r="CV21" i="14"/>
  <c r="CV22" i="14"/>
  <c r="CV23" i="14"/>
  <c r="CV24" i="14"/>
  <c r="CV25" i="14"/>
  <c r="CV26" i="14"/>
  <c r="CV27" i="14"/>
  <c r="CV28" i="14"/>
  <c r="CV29" i="14"/>
  <c r="CV30" i="14"/>
  <c r="CV31" i="14"/>
  <c r="CV32" i="14"/>
  <c r="CV33" i="14"/>
  <c r="CV34" i="14"/>
  <c r="CV35" i="14"/>
  <c r="CV36" i="14"/>
  <c r="CV37" i="14"/>
  <c r="CV39" i="14"/>
  <c r="EZ3" i="14"/>
  <c r="HD3" i="14"/>
  <c r="CW3" i="14"/>
  <c r="CW2" i="14"/>
  <c r="CW4" i="14"/>
  <c r="CW5" i="14"/>
  <c r="CW6" i="14"/>
  <c r="CW7" i="14"/>
  <c r="CW8" i="14"/>
  <c r="CW9" i="14"/>
  <c r="CW10" i="14"/>
  <c r="CW11" i="14"/>
  <c r="CW12" i="14"/>
  <c r="CW13" i="14"/>
  <c r="CW14" i="14"/>
  <c r="CW15" i="14"/>
  <c r="CW16" i="14"/>
  <c r="CW17" i="14"/>
  <c r="CW18" i="14"/>
  <c r="CW19" i="14"/>
  <c r="CW20" i="14"/>
  <c r="CW21" i="14"/>
  <c r="CW22" i="14"/>
  <c r="CW23" i="14"/>
  <c r="CW24" i="14"/>
  <c r="CW25" i="14"/>
  <c r="CW26" i="14"/>
  <c r="CW27" i="14"/>
  <c r="CW28" i="14"/>
  <c r="CW29" i="14"/>
  <c r="CW30" i="14"/>
  <c r="CW31" i="14"/>
  <c r="CW32" i="14"/>
  <c r="CW33" i="14"/>
  <c r="CW34" i="14"/>
  <c r="CW35" i="14"/>
  <c r="CW36" i="14"/>
  <c r="CW37" i="14"/>
  <c r="CW39" i="14"/>
  <c r="FA3" i="14"/>
  <c r="HE3" i="14"/>
  <c r="CX3" i="14"/>
  <c r="CX2" i="14"/>
  <c r="CX4" i="14"/>
  <c r="CX5" i="14"/>
  <c r="CX6" i="14"/>
  <c r="CX7" i="14"/>
  <c r="CX8" i="14"/>
  <c r="CX9" i="14"/>
  <c r="CX10" i="14"/>
  <c r="CX11" i="14"/>
  <c r="CX12" i="14"/>
  <c r="CX13" i="14"/>
  <c r="CX14" i="14"/>
  <c r="CX15" i="14"/>
  <c r="CX16" i="14"/>
  <c r="CX17" i="14"/>
  <c r="CX18" i="14"/>
  <c r="CX19" i="14"/>
  <c r="CX20" i="14"/>
  <c r="CX21" i="14"/>
  <c r="CX22" i="14"/>
  <c r="CX23" i="14"/>
  <c r="CX24" i="14"/>
  <c r="CX25" i="14"/>
  <c r="CX26" i="14"/>
  <c r="CX27" i="14"/>
  <c r="CX28" i="14"/>
  <c r="CX29" i="14"/>
  <c r="CX30" i="14"/>
  <c r="CX31" i="14"/>
  <c r="CX32" i="14"/>
  <c r="CX33" i="14"/>
  <c r="CX34" i="14"/>
  <c r="CX35" i="14"/>
  <c r="CX36" i="14"/>
  <c r="CX37" i="14"/>
  <c r="CX39" i="14"/>
  <c r="FB3" i="14"/>
  <c r="HF3" i="14"/>
  <c r="CY3" i="14"/>
  <c r="CY2" i="14"/>
  <c r="CY4" i="14"/>
  <c r="CY5" i="14"/>
  <c r="CY6" i="14"/>
  <c r="CY7" i="14"/>
  <c r="CY8" i="14"/>
  <c r="CY9" i="14"/>
  <c r="CY10" i="14"/>
  <c r="CY11" i="14"/>
  <c r="CY12" i="14"/>
  <c r="CY13" i="14"/>
  <c r="CY14" i="14"/>
  <c r="CY15" i="14"/>
  <c r="CY16" i="14"/>
  <c r="CY17" i="14"/>
  <c r="CY18" i="14"/>
  <c r="CY19" i="14"/>
  <c r="CY20" i="14"/>
  <c r="CY21" i="14"/>
  <c r="CY22" i="14"/>
  <c r="CY23" i="14"/>
  <c r="CY24" i="14"/>
  <c r="CY25" i="14"/>
  <c r="CY26" i="14"/>
  <c r="CY27" i="14"/>
  <c r="CY28" i="14"/>
  <c r="CY29" i="14"/>
  <c r="CY30" i="14"/>
  <c r="CY31" i="14"/>
  <c r="CY32" i="14"/>
  <c r="CY33" i="14"/>
  <c r="CY34" i="14"/>
  <c r="CY35" i="14"/>
  <c r="CY36" i="14"/>
  <c r="CY37" i="14"/>
  <c r="CY39" i="14"/>
  <c r="FC3" i="14"/>
  <c r="HG3" i="14"/>
  <c r="CZ3" i="14"/>
  <c r="CZ2" i="14"/>
  <c r="CZ4" i="14"/>
  <c r="CZ5" i="14"/>
  <c r="CZ6" i="14"/>
  <c r="CZ7" i="14"/>
  <c r="CZ8" i="14"/>
  <c r="CZ9" i="14"/>
  <c r="CZ10" i="14"/>
  <c r="CZ11" i="14"/>
  <c r="CZ12" i="14"/>
  <c r="CZ13" i="14"/>
  <c r="CZ14" i="14"/>
  <c r="CZ15" i="14"/>
  <c r="CZ16" i="14"/>
  <c r="CZ17" i="14"/>
  <c r="CZ18" i="14"/>
  <c r="CZ19" i="14"/>
  <c r="CZ20" i="14"/>
  <c r="CZ21" i="14"/>
  <c r="CZ22" i="14"/>
  <c r="CZ23" i="14"/>
  <c r="CZ24" i="14"/>
  <c r="CZ25" i="14"/>
  <c r="CZ26" i="14"/>
  <c r="CZ27" i="14"/>
  <c r="CZ28" i="14"/>
  <c r="CZ29" i="14"/>
  <c r="CZ30" i="14"/>
  <c r="CZ31" i="14"/>
  <c r="CZ32" i="14"/>
  <c r="CZ33" i="14"/>
  <c r="CZ34" i="14"/>
  <c r="CZ35" i="14"/>
  <c r="CZ36" i="14"/>
  <c r="CZ37" i="14"/>
  <c r="CZ39" i="14"/>
  <c r="FD3" i="14"/>
  <c r="HH3" i="14"/>
  <c r="DA3" i="14"/>
  <c r="DA2" i="14"/>
  <c r="DA4" i="14"/>
  <c r="DA5" i="14"/>
  <c r="DA6" i="14"/>
  <c r="DA7" i="14"/>
  <c r="DA8" i="14"/>
  <c r="DA9" i="14"/>
  <c r="DA10" i="14"/>
  <c r="DA11" i="14"/>
  <c r="DA12" i="14"/>
  <c r="DA13" i="14"/>
  <c r="DA14" i="14"/>
  <c r="DA15" i="14"/>
  <c r="DA16" i="14"/>
  <c r="DA17" i="14"/>
  <c r="DA18" i="14"/>
  <c r="DA19" i="14"/>
  <c r="DA20" i="14"/>
  <c r="DA21" i="14"/>
  <c r="DA22" i="14"/>
  <c r="DA23" i="14"/>
  <c r="DA24" i="14"/>
  <c r="DA25" i="14"/>
  <c r="DA26" i="14"/>
  <c r="DA27" i="14"/>
  <c r="DA28" i="14"/>
  <c r="DA29" i="14"/>
  <c r="DA30" i="14"/>
  <c r="DA31" i="14"/>
  <c r="DA32" i="14"/>
  <c r="DA33" i="14"/>
  <c r="DA34" i="14"/>
  <c r="DA35" i="14"/>
  <c r="DA36" i="14"/>
  <c r="DA37" i="14"/>
  <c r="DA39" i="14"/>
  <c r="FE3" i="14"/>
  <c r="HI3" i="14"/>
  <c r="DB3" i="14"/>
  <c r="DB2" i="14"/>
  <c r="DB4" i="14"/>
  <c r="DB5" i="14"/>
  <c r="DB6" i="14"/>
  <c r="DB7" i="14"/>
  <c r="DB8" i="14"/>
  <c r="DB9" i="14"/>
  <c r="DB10" i="14"/>
  <c r="DB11" i="14"/>
  <c r="DB12" i="14"/>
  <c r="DB13" i="14"/>
  <c r="DB14" i="14"/>
  <c r="DB15" i="14"/>
  <c r="DB16" i="14"/>
  <c r="DB17" i="14"/>
  <c r="DB18" i="14"/>
  <c r="DB19" i="14"/>
  <c r="DB20" i="14"/>
  <c r="DB21" i="14"/>
  <c r="DB22" i="14"/>
  <c r="DB23" i="14"/>
  <c r="DB24" i="14"/>
  <c r="DB25" i="14"/>
  <c r="DB26" i="14"/>
  <c r="DB27" i="14"/>
  <c r="DB28" i="14"/>
  <c r="DB29" i="14"/>
  <c r="DB30" i="14"/>
  <c r="DB31" i="14"/>
  <c r="DB32" i="14"/>
  <c r="DB33" i="14"/>
  <c r="DB34" i="14"/>
  <c r="DB35" i="14"/>
  <c r="DB36" i="14"/>
  <c r="DB37" i="14"/>
  <c r="DB39" i="14"/>
  <c r="FF3" i="14"/>
  <c r="HJ3" i="14"/>
  <c r="DC3" i="14"/>
  <c r="DC2" i="14"/>
  <c r="DC4" i="14"/>
  <c r="DC5" i="14"/>
  <c r="DC6" i="14"/>
  <c r="DC7" i="14"/>
  <c r="DC8" i="14"/>
  <c r="DC9" i="14"/>
  <c r="DC10" i="14"/>
  <c r="DC11" i="14"/>
  <c r="DC12" i="14"/>
  <c r="DC13" i="14"/>
  <c r="DC14" i="14"/>
  <c r="DC15" i="14"/>
  <c r="DC16" i="14"/>
  <c r="DC17" i="14"/>
  <c r="DC18" i="14"/>
  <c r="DC19" i="14"/>
  <c r="DC20" i="14"/>
  <c r="DC21" i="14"/>
  <c r="DC22" i="14"/>
  <c r="DC23" i="14"/>
  <c r="DC24" i="14"/>
  <c r="DC25" i="14"/>
  <c r="DC26" i="14"/>
  <c r="DC27" i="14"/>
  <c r="DC28" i="14"/>
  <c r="DC29" i="14"/>
  <c r="DC30" i="14"/>
  <c r="DC31" i="14"/>
  <c r="DC32" i="14"/>
  <c r="DC33" i="14"/>
  <c r="DC34" i="14"/>
  <c r="DC35" i="14"/>
  <c r="DC36" i="14"/>
  <c r="DC37" i="14"/>
  <c r="DC39" i="14"/>
  <c r="FG3" i="14"/>
  <c r="HK3" i="14"/>
  <c r="DD3" i="14"/>
  <c r="DD2" i="14"/>
  <c r="DD4" i="14"/>
  <c r="DD5" i="14"/>
  <c r="DD6" i="14"/>
  <c r="DD7" i="14"/>
  <c r="DD8" i="14"/>
  <c r="DD9" i="14"/>
  <c r="DD10" i="14"/>
  <c r="DD11" i="14"/>
  <c r="DD12" i="14"/>
  <c r="DD13" i="14"/>
  <c r="DD14" i="14"/>
  <c r="DD15" i="14"/>
  <c r="DD16" i="14"/>
  <c r="DD17" i="14"/>
  <c r="DD18" i="14"/>
  <c r="DD19" i="14"/>
  <c r="DD20" i="14"/>
  <c r="DD21" i="14"/>
  <c r="DD22" i="14"/>
  <c r="DD23" i="14"/>
  <c r="DD24" i="14"/>
  <c r="DD25" i="14"/>
  <c r="DD26" i="14"/>
  <c r="DD27" i="14"/>
  <c r="DD28" i="14"/>
  <c r="DD29" i="14"/>
  <c r="DD30" i="14"/>
  <c r="DD31" i="14"/>
  <c r="DD32" i="14"/>
  <c r="DD33" i="14"/>
  <c r="DD34" i="14"/>
  <c r="DD35" i="14"/>
  <c r="DD36" i="14"/>
  <c r="DD37" i="14"/>
  <c r="DD39" i="14"/>
  <c r="FH3" i="14"/>
  <c r="HL3" i="14"/>
  <c r="DE3" i="14"/>
  <c r="DE2" i="14"/>
  <c r="DE4" i="14"/>
  <c r="DE5" i="14"/>
  <c r="DE6" i="14"/>
  <c r="DE7" i="14"/>
  <c r="DE8" i="14"/>
  <c r="DE9" i="14"/>
  <c r="DE10" i="14"/>
  <c r="DE11" i="14"/>
  <c r="DE12" i="14"/>
  <c r="DE13" i="14"/>
  <c r="DE14" i="14"/>
  <c r="DE15" i="14"/>
  <c r="DE16" i="14"/>
  <c r="DE17" i="14"/>
  <c r="DE18" i="14"/>
  <c r="DE19" i="14"/>
  <c r="DE20" i="14"/>
  <c r="DE21" i="14"/>
  <c r="DE22" i="14"/>
  <c r="DE23" i="14"/>
  <c r="DE24" i="14"/>
  <c r="DE25" i="14"/>
  <c r="DE26" i="14"/>
  <c r="DE27" i="14"/>
  <c r="DE28" i="14"/>
  <c r="DE29" i="14"/>
  <c r="DE30" i="14"/>
  <c r="DE31" i="14"/>
  <c r="DE32" i="14"/>
  <c r="DE33" i="14"/>
  <c r="DE34" i="14"/>
  <c r="DE35" i="14"/>
  <c r="DE36" i="14"/>
  <c r="DE37" i="14"/>
  <c r="DE39" i="14"/>
  <c r="FI3" i="14"/>
  <c r="HM3" i="14"/>
  <c r="DF3" i="14"/>
  <c r="DF2" i="14"/>
  <c r="DF4" i="14"/>
  <c r="DF5" i="14"/>
  <c r="DF6" i="14"/>
  <c r="DF7" i="14"/>
  <c r="DF8" i="14"/>
  <c r="DF9" i="14"/>
  <c r="DF10" i="14"/>
  <c r="DF11" i="14"/>
  <c r="DF12" i="14"/>
  <c r="DF13" i="14"/>
  <c r="DF14" i="14"/>
  <c r="DF15" i="14"/>
  <c r="DF16" i="14"/>
  <c r="DF17" i="14"/>
  <c r="DF18" i="14"/>
  <c r="DF19" i="14"/>
  <c r="DF20" i="14"/>
  <c r="DF21" i="14"/>
  <c r="DF22" i="14"/>
  <c r="DF23" i="14"/>
  <c r="DF24" i="14"/>
  <c r="DF25" i="14"/>
  <c r="DF26" i="14"/>
  <c r="DF27" i="14"/>
  <c r="DF28" i="14"/>
  <c r="DF29" i="14"/>
  <c r="DF30" i="14"/>
  <c r="DF31" i="14"/>
  <c r="DF32" i="14"/>
  <c r="DF33" i="14"/>
  <c r="DF34" i="14"/>
  <c r="DF35" i="14"/>
  <c r="DF36" i="14"/>
  <c r="DF37" i="14"/>
  <c r="DF39" i="14"/>
  <c r="FJ3" i="14"/>
  <c r="HN3" i="14"/>
  <c r="DG3" i="14"/>
  <c r="DG2" i="14"/>
  <c r="DG4" i="14"/>
  <c r="DG5" i="14"/>
  <c r="DG6" i="14"/>
  <c r="DG7" i="14"/>
  <c r="DG8" i="14"/>
  <c r="DG9" i="14"/>
  <c r="DG10" i="14"/>
  <c r="DG11" i="14"/>
  <c r="DG12" i="14"/>
  <c r="DG13" i="14"/>
  <c r="DG14" i="14"/>
  <c r="DG15" i="14"/>
  <c r="DG16" i="14"/>
  <c r="DG17" i="14"/>
  <c r="DG18" i="14"/>
  <c r="DG19" i="14"/>
  <c r="DG20" i="14"/>
  <c r="DG21" i="14"/>
  <c r="DG22" i="14"/>
  <c r="DG23" i="14"/>
  <c r="DG24" i="14"/>
  <c r="DG25" i="14"/>
  <c r="DG26" i="14"/>
  <c r="DG27" i="14"/>
  <c r="DG28" i="14"/>
  <c r="DG29" i="14"/>
  <c r="DG30" i="14"/>
  <c r="DG31" i="14"/>
  <c r="DG32" i="14"/>
  <c r="DG33" i="14"/>
  <c r="DG34" i="14"/>
  <c r="DG35" i="14"/>
  <c r="DG36" i="14"/>
  <c r="DG37" i="14"/>
  <c r="DG39" i="14"/>
  <c r="FK3" i="14"/>
  <c r="HO3" i="14"/>
  <c r="DH3" i="14"/>
  <c r="DH2" i="14"/>
  <c r="DH4" i="14"/>
  <c r="DH5" i="14"/>
  <c r="DH6" i="14"/>
  <c r="DH7" i="14"/>
  <c r="DH8" i="14"/>
  <c r="DH9" i="14"/>
  <c r="DH10" i="14"/>
  <c r="DH11" i="14"/>
  <c r="DH12" i="14"/>
  <c r="DH13" i="14"/>
  <c r="DH14" i="14"/>
  <c r="DH15" i="14"/>
  <c r="DH16" i="14"/>
  <c r="DH17" i="14"/>
  <c r="DH18" i="14"/>
  <c r="DH19" i="14"/>
  <c r="DH20" i="14"/>
  <c r="DH21" i="14"/>
  <c r="DH22" i="14"/>
  <c r="DH23" i="14"/>
  <c r="DH24" i="14"/>
  <c r="DH25" i="14"/>
  <c r="DH26" i="14"/>
  <c r="DH27" i="14"/>
  <c r="DH28" i="14"/>
  <c r="DH29" i="14"/>
  <c r="DH30" i="14"/>
  <c r="DH31" i="14"/>
  <c r="DH32" i="14"/>
  <c r="DH33" i="14"/>
  <c r="DH34" i="14"/>
  <c r="DH35" i="14"/>
  <c r="DH36" i="14"/>
  <c r="DH37" i="14"/>
  <c r="DH39" i="14"/>
  <c r="FL3" i="14"/>
  <c r="HP3" i="14"/>
  <c r="DI3" i="14"/>
  <c r="DI2" i="14"/>
  <c r="DI4" i="14"/>
  <c r="DI5" i="14"/>
  <c r="DI6" i="14"/>
  <c r="DI7" i="14"/>
  <c r="DI8" i="14"/>
  <c r="DI9" i="14"/>
  <c r="DI10" i="14"/>
  <c r="DI11" i="14"/>
  <c r="DI12" i="14"/>
  <c r="DI13" i="14"/>
  <c r="DI14" i="14"/>
  <c r="DI15" i="14"/>
  <c r="DI16" i="14"/>
  <c r="DI17" i="14"/>
  <c r="DI18" i="14"/>
  <c r="DI19" i="14"/>
  <c r="DI20" i="14"/>
  <c r="DI21" i="14"/>
  <c r="DI22" i="14"/>
  <c r="DI23" i="14"/>
  <c r="DI24" i="14"/>
  <c r="DI25" i="14"/>
  <c r="DI26" i="14"/>
  <c r="DI27" i="14"/>
  <c r="DI28" i="14"/>
  <c r="DI29" i="14"/>
  <c r="DI30" i="14"/>
  <c r="DI31" i="14"/>
  <c r="DI32" i="14"/>
  <c r="DI33" i="14"/>
  <c r="DI34" i="14"/>
  <c r="DI35" i="14"/>
  <c r="DI36" i="14"/>
  <c r="DI37" i="14"/>
  <c r="DI39" i="14"/>
  <c r="FM3" i="14"/>
  <c r="HQ3" i="14"/>
  <c r="DK4" i="14"/>
  <c r="FO4" i="14"/>
  <c r="DL4" i="14"/>
  <c r="FP4" i="14"/>
  <c r="DM4" i="14"/>
  <c r="FQ4" i="14"/>
  <c r="DN4" i="14"/>
  <c r="FR4" i="14"/>
  <c r="DO4" i="14"/>
  <c r="FS4" i="14"/>
  <c r="DP4" i="14"/>
  <c r="FT4" i="14"/>
  <c r="DQ4" i="14"/>
  <c r="FU4" i="14"/>
  <c r="DR4" i="14"/>
  <c r="FV4" i="14"/>
  <c r="DS4" i="14"/>
  <c r="FW4" i="14"/>
  <c r="DT4" i="14"/>
  <c r="FX4" i="14"/>
  <c r="DU4" i="14"/>
  <c r="FY4" i="14"/>
  <c r="DV4" i="14"/>
  <c r="FZ4" i="14"/>
  <c r="DW4" i="14"/>
  <c r="GA4" i="14"/>
  <c r="DX4" i="14"/>
  <c r="GB4" i="14"/>
  <c r="DY4" i="14"/>
  <c r="GC4" i="14"/>
  <c r="DZ4" i="14"/>
  <c r="GD4" i="14"/>
  <c r="EA4" i="14"/>
  <c r="GE4" i="14"/>
  <c r="EB4" i="14"/>
  <c r="GF4" i="14"/>
  <c r="EC4" i="14"/>
  <c r="GG4" i="14"/>
  <c r="ED4" i="14"/>
  <c r="GH4" i="14"/>
  <c r="EE4" i="14"/>
  <c r="GI4" i="14"/>
  <c r="EF4" i="14"/>
  <c r="GJ4" i="14"/>
  <c r="EG4" i="14"/>
  <c r="GK4" i="14"/>
  <c r="EH4" i="14"/>
  <c r="GL4" i="14"/>
  <c r="EI4" i="14"/>
  <c r="GM4" i="14"/>
  <c r="EJ4" i="14"/>
  <c r="GN4" i="14"/>
  <c r="EK4" i="14"/>
  <c r="GO4" i="14"/>
  <c r="EL4" i="14"/>
  <c r="GP4" i="14"/>
  <c r="EM4" i="14"/>
  <c r="GQ4" i="14"/>
  <c r="EN4" i="14"/>
  <c r="GR4" i="14"/>
  <c r="EO4" i="14"/>
  <c r="GS4" i="14"/>
  <c r="EP4" i="14"/>
  <c r="GT4" i="14"/>
  <c r="EQ4" i="14"/>
  <c r="GU4" i="14"/>
  <c r="ER4" i="14"/>
  <c r="GV4" i="14"/>
  <c r="ES4" i="14"/>
  <c r="GW4" i="14"/>
  <c r="ET4" i="14"/>
  <c r="GX4" i="14"/>
  <c r="EU4" i="14"/>
  <c r="GY4" i="14"/>
  <c r="EV4" i="14"/>
  <c r="GZ4" i="14"/>
  <c r="EW4" i="14"/>
  <c r="HA4" i="14"/>
  <c r="EX4" i="14"/>
  <c r="HB4" i="14"/>
  <c r="EY4" i="14"/>
  <c r="HC4" i="14"/>
  <c r="EZ4" i="14"/>
  <c r="HD4" i="14"/>
  <c r="FA4" i="14"/>
  <c r="HE4" i="14"/>
  <c r="FB4" i="14"/>
  <c r="HF4" i="14"/>
  <c r="FC4" i="14"/>
  <c r="HG4" i="14"/>
  <c r="FD4" i="14"/>
  <c r="HH4" i="14"/>
  <c r="FE4" i="14"/>
  <c r="HI4" i="14"/>
  <c r="FF4" i="14"/>
  <c r="HJ4" i="14"/>
  <c r="FG4" i="14"/>
  <c r="HK4" i="14"/>
  <c r="FH4" i="14"/>
  <c r="HL4" i="14"/>
  <c r="FI4" i="14"/>
  <c r="HM4" i="14"/>
  <c r="FJ4" i="14"/>
  <c r="HN4" i="14"/>
  <c r="FK4" i="14"/>
  <c r="HO4" i="14"/>
  <c r="FL4" i="14"/>
  <c r="HP4" i="14"/>
  <c r="FM4" i="14"/>
  <c r="HQ4" i="14"/>
  <c r="DK5" i="14"/>
  <c r="FO5" i="14"/>
  <c r="DL5" i="14"/>
  <c r="FP5" i="14"/>
  <c r="DM5" i="14"/>
  <c r="FQ5" i="14"/>
  <c r="DN5" i="14"/>
  <c r="FR5" i="14"/>
  <c r="DO5" i="14"/>
  <c r="FS5" i="14"/>
  <c r="DP5" i="14"/>
  <c r="FT5" i="14"/>
  <c r="DQ5" i="14"/>
  <c r="FU5" i="14"/>
  <c r="DR5" i="14"/>
  <c r="FV5" i="14"/>
  <c r="DS5" i="14"/>
  <c r="FW5" i="14"/>
  <c r="DT5" i="14"/>
  <c r="FX5" i="14"/>
  <c r="DU5" i="14"/>
  <c r="FY5" i="14"/>
  <c r="DV5" i="14"/>
  <c r="FZ5" i="14"/>
  <c r="DW5" i="14"/>
  <c r="GA5" i="14"/>
  <c r="DX5" i="14"/>
  <c r="GB5" i="14"/>
  <c r="DY5" i="14"/>
  <c r="GC5" i="14"/>
  <c r="DZ5" i="14"/>
  <c r="GD5" i="14"/>
  <c r="EA5" i="14"/>
  <c r="GE5" i="14"/>
  <c r="EB5" i="14"/>
  <c r="GF5" i="14"/>
  <c r="EC5" i="14"/>
  <c r="GG5" i="14"/>
  <c r="ED5" i="14"/>
  <c r="GH5" i="14"/>
  <c r="EE5" i="14"/>
  <c r="GI5" i="14"/>
  <c r="EF5" i="14"/>
  <c r="GJ5" i="14"/>
  <c r="EG5" i="14"/>
  <c r="GK5" i="14"/>
  <c r="EH5" i="14"/>
  <c r="GL5" i="14"/>
  <c r="EI5" i="14"/>
  <c r="GM5" i="14"/>
  <c r="EJ5" i="14"/>
  <c r="GN5" i="14"/>
  <c r="EK5" i="14"/>
  <c r="GO5" i="14"/>
  <c r="EL5" i="14"/>
  <c r="GP5" i="14"/>
  <c r="EM5" i="14"/>
  <c r="GQ5" i="14"/>
  <c r="EN5" i="14"/>
  <c r="GR5" i="14"/>
  <c r="EO5" i="14"/>
  <c r="GS5" i="14"/>
  <c r="EP5" i="14"/>
  <c r="GT5" i="14"/>
  <c r="EQ5" i="14"/>
  <c r="GU5" i="14"/>
  <c r="ER5" i="14"/>
  <c r="GV5" i="14"/>
  <c r="ES5" i="14"/>
  <c r="GW5" i="14"/>
  <c r="ET5" i="14"/>
  <c r="GX5" i="14"/>
  <c r="EU5" i="14"/>
  <c r="GY5" i="14"/>
  <c r="EV5" i="14"/>
  <c r="GZ5" i="14"/>
  <c r="EW5" i="14"/>
  <c r="HA5" i="14"/>
  <c r="EX5" i="14"/>
  <c r="HB5" i="14"/>
  <c r="EY5" i="14"/>
  <c r="HC5" i="14"/>
  <c r="EZ5" i="14"/>
  <c r="HD5" i="14"/>
  <c r="FA5" i="14"/>
  <c r="HE5" i="14"/>
  <c r="FB5" i="14"/>
  <c r="HF5" i="14"/>
  <c r="FC5" i="14"/>
  <c r="HG5" i="14"/>
  <c r="FD5" i="14"/>
  <c r="HH5" i="14"/>
  <c r="FE5" i="14"/>
  <c r="HI5" i="14"/>
  <c r="FF5" i="14"/>
  <c r="HJ5" i="14"/>
  <c r="FG5" i="14"/>
  <c r="HK5" i="14"/>
  <c r="FH5" i="14"/>
  <c r="HL5" i="14"/>
  <c r="FI5" i="14"/>
  <c r="HM5" i="14"/>
  <c r="FJ5" i="14"/>
  <c r="HN5" i="14"/>
  <c r="FK5" i="14"/>
  <c r="HO5" i="14"/>
  <c r="FL5" i="14"/>
  <c r="HP5" i="14"/>
  <c r="FM5" i="14"/>
  <c r="HQ5" i="14"/>
  <c r="DK6" i="14"/>
  <c r="FO6" i="14"/>
  <c r="DL6" i="14"/>
  <c r="FP6" i="14"/>
  <c r="DM6" i="14"/>
  <c r="FQ6" i="14"/>
  <c r="DN6" i="14"/>
  <c r="FR6" i="14"/>
  <c r="DO6" i="14"/>
  <c r="FS6" i="14"/>
  <c r="DP6" i="14"/>
  <c r="FT6" i="14"/>
  <c r="DQ6" i="14"/>
  <c r="FU6" i="14"/>
  <c r="DR6" i="14"/>
  <c r="FV6" i="14"/>
  <c r="DS6" i="14"/>
  <c r="FW6" i="14"/>
  <c r="DT6" i="14"/>
  <c r="FX6" i="14"/>
  <c r="DU6" i="14"/>
  <c r="FY6" i="14"/>
  <c r="DV6" i="14"/>
  <c r="FZ6" i="14"/>
  <c r="DW6" i="14"/>
  <c r="GA6" i="14"/>
  <c r="DX6" i="14"/>
  <c r="GB6" i="14"/>
  <c r="DY6" i="14"/>
  <c r="GC6" i="14"/>
  <c r="DZ6" i="14"/>
  <c r="GD6" i="14"/>
  <c r="EA6" i="14"/>
  <c r="GE6" i="14"/>
  <c r="EB6" i="14"/>
  <c r="GF6" i="14"/>
  <c r="EC6" i="14"/>
  <c r="GG6" i="14"/>
  <c r="ED6" i="14"/>
  <c r="GH6" i="14"/>
  <c r="EE6" i="14"/>
  <c r="GI6" i="14"/>
  <c r="EF6" i="14"/>
  <c r="GJ6" i="14"/>
  <c r="EG6" i="14"/>
  <c r="GK6" i="14"/>
  <c r="EH6" i="14"/>
  <c r="GL6" i="14"/>
  <c r="EI6" i="14"/>
  <c r="GM6" i="14"/>
  <c r="EJ6" i="14"/>
  <c r="GN6" i="14"/>
  <c r="EK6" i="14"/>
  <c r="GO6" i="14"/>
  <c r="EL6" i="14"/>
  <c r="GP6" i="14"/>
  <c r="EM6" i="14"/>
  <c r="GQ6" i="14"/>
  <c r="EN6" i="14"/>
  <c r="GR6" i="14"/>
  <c r="EO6" i="14"/>
  <c r="GS6" i="14"/>
  <c r="EP6" i="14"/>
  <c r="GT6" i="14"/>
  <c r="EQ6" i="14"/>
  <c r="GU6" i="14"/>
  <c r="ER6" i="14"/>
  <c r="GV6" i="14"/>
  <c r="ES6" i="14"/>
  <c r="GW6" i="14"/>
  <c r="ET6" i="14"/>
  <c r="GX6" i="14"/>
  <c r="EU6" i="14"/>
  <c r="GY6" i="14"/>
  <c r="EV6" i="14"/>
  <c r="GZ6" i="14"/>
  <c r="EW6" i="14"/>
  <c r="HA6" i="14"/>
  <c r="EX6" i="14"/>
  <c r="HB6" i="14"/>
  <c r="EY6" i="14"/>
  <c r="HC6" i="14"/>
  <c r="EZ6" i="14"/>
  <c r="HD6" i="14"/>
  <c r="FA6" i="14"/>
  <c r="HE6" i="14"/>
  <c r="FB6" i="14"/>
  <c r="HF6" i="14"/>
  <c r="FC6" i="14"/>
  <c r="HG6" i="14"/>
  <c r="FD6" i="14"/>
  <c r="HH6" i="14"/>
  <c r="FE6" i="14"/>
  <c r="HI6" i="14"/>
  <c r="FF6" i="14"/>
  <c r="HJ6" i="14"/>
  <c r="FG6" i="14"/>
  <c r="HK6" i="14"/>
  <c r="FH6" i="14"/>
  <c r="HL6" i="14"/>
  <c r="FI6" i="14"/>
  <c r="HM6" i="14"/>
  <c r="FJ6" i="14"/>
  <c r="HN6" i="14"/>
  <c r="FK6" i="14"/>
  <c r="HO6" i="14"/>
  <c r="FL6" i="14"/>
  <c r="HP6" i="14"/>
  <c r="FM6" i="14"/>
  <c r="HQ6" i="14"/>
  <c r="DK7" i="14"/>
  <c r="FO7" i="14"/>
  <c r="DL7" i="14"/>
  <c r="FP7" i="14"/>
  <c r="DM7" i="14"/>
  <c r="FQ7" i="14"/>
  <c r="DN7" i="14"/>
  <c r="FR7" i="14"/>
  <c r="DO7" i="14"/>
  <c r="FS7" i="14"/>
  <c r="DP7" i="14"/>
  <c r="FT7" i="14"/>
  <c r="DQ7" i="14"/>
  <c r="FU7" i="14"/>
  <c r="DR7" i="14"/>
  <c r="FV7" i="14"/>
  <c r="DS7" i="14"/>
  <c r="FW7" i="14"/>
  <c r="DT7" i="14"/>
  <c r="FX7" i="14"/>
  <c r="DU7" i="14"/>
  <c r="FY7" i="14"/>
  <c r="DV7" i="14"/>
  <c r="FZ7" i="14"/>
  <c r="DW7" i="14"/>
  <c r="GA7" i="14"/>
  <c r="DX7" i="14"/>
  <c r="GB7" i="14"/>
  <c r="DY7" i="14"/>
  <c r="GC7" i="14"/>
  <c r="DZ7" i="14"/>
  <c r="GD7" i="14"/>
  <c r="EA7" i="14"/>
  <c r="GE7" i="14"/>
  <c r="EB7" i="14"/>
  <c r="GF7" i="14"/>
  <c r="EC7" i="14"/>
  <c r="GG7" i="14"/>
  <c r="ED7" i="14"/>
  <c r="GH7" i="14"/>
  <c r="EE7" i="14"/>
  <c r="GI7" i="14"/>
  <c r="EF7" i="14"/>
  <c r="GJ7" i="14"/>
  <c r="EG7" i="14"/>
  <c r="GK7" i="14"/>
  <c r="EH7" i="14"/>
  <c r="GL7" i="14"/>
  <c r="EI7" i="14"/>
  <c r="GM7" i="14"/>
  <c r="EJ7" i="14"/>
  <c r="GN7" i="14"/>
  <c r="EK7" i="14"/>
  <c r="GO7" i="14"/>
  <c r="EL7" i="14"/>
  <c r="GP7" i="14"/>
  <c r="EM7" i="14"/>
  <c r="GQ7" i="14"/>
  <c r="EN7" i="14"/>
  <c r="GR7" i="14"/>
  <c r="EO7" i="14"/>
  <c r="GS7" i="14"/>
  <c r="EP7" i="14"/>
  <c r="GT7" i="14"/>
  <c r="EQ7" i="14"/>
  <c r="GU7" i="14"/>
  <c r="ER7" i="14"/>
  <c r="GV7" i="14"/>
  <c r="ES7" i="14"/>
  <c r="GW7" i="14"/>
  <c r="ET7" i="14"/>
  <c r="GX7" i="14"/>
  <c r="EU7" i="14"/>
  <c r="GY7" i="14"/>
  <c r="EV7" i="14"/>
  <c r="GZ7" i="14"/>
  <c r="EW7" i="14"/>
  <c r="HA7" i="14"/>
  <c r="EX7" i="14"/>
  <c r="HB7" i="14"/>
  <c r="EY7" i="14"/>
  <c r="HC7" i="14"/>
  <c r="EZ7" i="14"/>
  <c r="HD7" i="14"/>
  <c r="FA7" i="14"/>
  <c r="HE7" i="14"/>
  <c r="FB7" i="14"/>
  <c r="HF7" i="14"/>
  <c r="FC7" i="14"/>
  <c r="HG7" i="14"/>
  <c r="FD7" i="14"/>
  <c r="HH7" i="14"/>
  <c r="FE7" i="14"/>
  <c r="HI7" i="14"/>
  <c r="FF7" i="14"/>
  <c r="HJ7" i="14"/>
  <c r="FG7" i="14"/>
  <c r="HK7" i="14"/>
  <c r="FH7" i="14"/>
  <c r="HL7" i="14"/>
  <c r="FI7" i="14"/>
  <c r="HM7" i="14"/>
  <c r="FJ7" i="14"/>
  <c r="HN7" i="14"/>
  <c r="FK7" i="14"/>
  <c r="HO7" i="14"/>
  <c r="FL7" i="14"/>
  <c r="HP7" i="14"/>
  <c r="FM7" i="14"/>
  <c r="HQ7" i="14"/>
  <c r="DK8" i="14"/>
  <c r="FO8" i="14"/>
  <c r="DL8" i="14"/>
  <c r="FP8" i="14"/>
  <c r="DM8" i="14"/>
  <c r="FQ8" i="14"/>
  <c r="DN8" i="14"/>
  <c r="FR8" i="14"/>
  <c r="DO8" i="14"/>
  <c r="FS8" i="14"/>
  <c r="DP8" i="14"/>
  <c r="FT8" i="14"/>
  <c r="DQ8" i="14"/>
  <c r="FU8" i="14"/>
  <c r="DR8" i="14"/>
  <c r="FV8" i="14"/>
  <c r="DS8" i="14"/>
  <c r="FW8" i="14"/>
  <c r="DT8" i="14"/>
  <c r="FX8" i="14"/>
  <c r="DU8" i="14"/>
  <c r="FY8" i="14"/>
  <c r="DV8" i="14"/>
  <c r="FZ8" i="14"/>
  <c r="DW8" i="14"/>
  <c r="GA8" i="14"/>
  <c r="DX8" i="14"/>
  <c r="GB8" i="14"/>
  <c r="DY8" i="14"/>
  <c r="GC8" i="14"/>
  <c r="DZ8" i="14"/>
  <c r="GD8" i="14"/>
  <c r="EA8" i="14"/>
  <c r="GE8" i="14"/>
  <c r="EB8" i="14"/>
  <c r="GF8" i="14"/>
  <c r="EC8" i="14"/>
  <c r="GG8" i="14"/>
  <c r="ED8" i="14"/>
  <c r="GH8" i="14"/>
  <c r="EE8" i="14"/>
  <c r="GI8" i="14"/>
  <c r="EF8" i="14"/>
  <c r="GJ8" i="14"/>
  <c r="EG8" i="14"/>
  <c r="GK8" i="14"/>
  <c r="EH8" i="14"/>
  <c r="GL8" i="14"/>
  <c r="EI8" i="14"/>
  <c r="GM8" i="14"/>
  <c r="EJ8" i="14"/>
  <c r="GN8" i="14"/>
  <c r="EK8" i="14"/>
  <c r="GO8" i="14"/>
  <c r="EL8" i="14"/>
  <c r="GP8" i="14"/>
  <c r="EM8" i="14"/>
  <c r="GQ8" i="14"/>
  <c r="EN8" i="14"/>
  <c r="GR8" i="14"/>
  <c r="EO8" i="14"/>
  <c r="GS8" i="14"/>
  <c r="EP8" i="14"/>
  <c r="GT8" i="14"/>
  <c r="EQ8" i="14"/>
  <c r="GU8" i="14"/>
  <c r="ER8" i="14"/>
  <c r="GV8" i="14"/>
  <c r="ES8" i="14"/>
  <c r="GW8" i="14"/>
  <c r="ET8" i="14"/>
  <c r="GX8" i="14"/>
  <c r="EU8" i="14"/>
  <c r="GY8" i="14"/>
  <c r="EV8" i="14"/>
  <c r="GZ8" i="14"/>
  <c r="EW8" i="14"/>
  <c r="HA8" i="14"/>
  <c r="EX8" i="14"/>
  <c r="HB8" i="14"/>
  <c r="EY8" i="14"/>
  <c r="HC8" i="14"/>
  <c r="EZ8" i="14"/>
  <c r="HD8" i="14"/>
  <c r="FA8" i="14"/>
  <c r="HE8" i="14"/>
  <c r="FB8" i="14"/>
  <c r="HF8" i="14"/>
  <c r="FC8" i="14"/>
  <c r="HG8" i="14"/>
  <c r="FD8" i="14"/>
  <c r="HH8" i="14"/>
  <c r="FE8" i="14"/>
  <c r="HI8" i="14"/>
  <c r="FF8" i="14"/>
  <c r="HJ8" i="14"/>
  <c r="FG8" i="14"/>
  <c r="HK8" i="14"/>
  <c r="FH8" i="14"/>
  <c r="HL8" i="14"/>
  <c r="FI8" i="14"/>
  <c r="HM8" i="14"/>
  <c r="FJ8" i="14"/>
  <c r="HN8" i="14"/>
  <c r="FK8" i="14"/>
  <c r="HO8" i="14"/>
  <c r="FL8" i="14"/>
  <c r="HP8" i="14"/>
  <c r="FM8" i="14"/>
  <c r="HQ8" i="14"/>
  <c r="DK9" i="14"/>
  <c r="FO9" i="14"/>
  <c r="DL9" i="14"/>
  <c r="FP9" i="14"/>
  <c r="DM9" i="14"/>
  <c r="FQ9" i="14"/>
  <c r="DN9" i="14"/>
  <c r="FR9" i="14"/>
  <c r="DO9" i="14"/>
  <c r="FS9" i="14"/>
  <c r="DP9" i="14"/>
  <c r="FT9" i="14"/>
  <c r="DQ9" i="14"/>
  <c r="FU9" i="14"/>
  <c r="DR9" i="14"/>
  <c r="FV9" i="14"/>
  <c r="DS9" i="14"/>
  <c r="FW9" i="14"/>
  <c r="DT9" i="14"/>
  <c r="FX9" i="14"/>
  <c r="DU9" i="14"/>
  <c r="FY9" i="14"/>
  <c r="DV9" i="14"/>
  <c r="FZ9" i="14"/>
  <c r="DW9" i="14"/>
  <c r="GA9" i="14"/>
  <c r="DX9" i="14"/>
  <c r="GB9" i="14"/>
  <c r="DY9" i="14"/>
  <c r="GC9" i="14"/>
  <c r="DZ9" i="14"/>
  <c r="GD9" i="14"/>
  <c r="EA9" i="14"/>
  <c r="GE9" i="14"/>
  <c r="EB9" i="14"/>
  <c r="GF9" i="14"/>
  <c r="EC9" i="14"/>
  <c r="GG9" i="14"/>
  <c r="ED9" i="14"/>
  <c r="GH9" i="14"/>
  <c r="EE9" i="14"/>
  <c r="GI9" i="14"/>
  <c r="EF9" i="14"/>
  <c r="GJ9" i="14"/>
  <c r="EG9" i="14"/>
  <c r="GK9" i="14"/>
  <c r="EH9" i="14"/>
  <c r="GL9" i="14"/>
  <c r="EI9" i="14"/>
  <c r="GM9" i="14"/>
  <c r="EJ9" i="14"/>
  <c r="GN9" i="14"/>
  <c r="EK9" i="14"/>
  <c r="GO9" i="14"/>
  <c r="EL9" i="14"/>
  <c r="GP9" i="14"/>
  <c r="EM9" i="14"/>
  <c r="GQ9" i="14"/>
  <c r="EN9" i="14"/>
  <c r="GR9" i="14"/>
  <c r="EO9" i="14"/>
  <c r="GS9" i="14"/>
  <c r="EP9" i="14"/>
  <c r="GT9" i="14"/>
  <c r="EQ9" i="14"/>
  <c r="GU9" i="14"/>
  <c r="ER9" i="14"/>
  <c r="GV9" i="14"/>
  <c r="ES9" i="14"/>
  <c r="GW9" i="14"/>
  <c r="ET9" i="14"/>
  <c r="GX9" i="14"/>
  <c r="EU9" i="14"/>
  <c r="GY9" i="14"/>
  <c r="EV9" i="14"/>
  <c r="GZ9" i="14"/>
  <c r="EW9" i="14"/>
  <c r="HA9" i="14"/>
  <c r="EX9" i="14"/>
  <c r="HB9" i="14"/>
  <c r="EY9" i="14"/>
  <c r="HC9" i="14"/>
  <c r="EZ9" i="14"/>
  <c r="HD9" i="14"/>
  <c r="FA9" i="14"/>
  <c r="HE9" i="14"/>
  <c r="FB9" i="14"/>
  <c r="HF9" i="14"/>
  <c r="FC9" i="14"/>
  <c r="HG9" i="14"/>
  <c r="FD9" i="14"/>
  <c r="HH9" i="14"/>
  <c r="FE9" i="14"/>
  <c r="HI9" i="14"/>
  <c r="FF9" i="14"/>
  <c r="HJ9" i="14"/>
  <c r="FG9" i="14"/>
  <c r="HK9" i="14"/>
  <c r="FH9" i="14"/>
  <c r="HL9" i="14"/>
  <c r="FI9" i="14"/>
  <c r="HM9" i="14"/>
  <c r="FJ9" i="14"/>
  <c r="HN9" i="14"/>
  <c r="FK9" i="14"/>
  <c r="HO9" i="14"/>
  <c r="FL9" i="14"/>
  <c r="HP9" i="14"/>
  <c r="FM9" i="14"/>
  <c r="HQ9" i="14"/>
  <c r="DK10" i="14"/>
  <c r="FO10" i="14"/>
  <c r="DL10" i="14"/>
  <c r="FP10" i="14"/>
  <c r="DM10" i="14"/>
  <c r="FQ10" i="14"/>
  <c r="DN10" i="14"/>
  <c r="FR10" i="14"/>
  <c r="DO10" i="14"/>
  <c r="FS10" i="14"/>
  <c r="DP10" i="14"/>
  <c r="FT10" i="14"/>
  <c r="DQ10" i="14"/>
  <c r="FU10" i="14"/>
  <c r="DR10" i="14"/>
  <c r="FV10" i="14"/>
  <c r="DS10" i="14"/>
  <c r="FW10" i="14"/>
  <c r="DT10" i="14"/>
  <c r="FX10" i="14"/>
  <c r="DU10" i="14"/>
  <c r="FY10" i="14"/>
  <c r="DV10" i="14"/>
  <c r="FZ10" i="14"/>
  <c r="DW10" i="14"/>
  <c r="GA10" i="14"/>
  <c r="DX10" i="14"/>
  <c r="GB10" i="14"/>
  <c r="DY10" i="14"/>
  <c r="GC10" i="14"/>
  <c r="DZ10" i="14"/>
  <c r="GD10" i="14"/>
  <c r="EA10" i="14"/>
  <c r="GE10" i="14"/>
  <c r="EB10" i="14"/>
  <c r="GF10" i="14"/>
  <c r="EC10" i="14"/>
  <c r="GG10" i="14"/>
  <c r="ED10" i="14"/>
  <c r="GH10" i="14"/>
  <c r="EE10" i="14"/>
  <c r="GI10" i="14"/>
  <c r="EF10" i="14"/>
  <c r="GJ10" i="14"/>
  <c r="EG10" i="14"/>
  <c r="GK10" i="14"/>
  <c r="EH10" i="14"/>
  <c r="GL10" i="14"/>
  <c r="EI10" i="14"/>
  <c r="GM10" i="14"/>
  <c r="EJ10" i="14"/>
  <c r="GN10" i="14"/>
  <c r="EK10" i="14"/>
  <c r="GO10" i="14"/>
  <c r="EL10" i="14"/>
  <c r="GP10" i="14"/>
  <c r="EM10" i="14"/>
  <c r="GQ10" i="14"/>
  <c r="EN10" i="14"/>
  <c r="GR10" i="14"/>
  <c r="EO10" i="14"/>
  <c r="GS10" i="14"/>
  <c r="EP10" i="14"/>
  <c r="GT10" i="14"/>
  <c r="EQ10" i="14"/>
  <c r="GU10" i="14"/>
  <c r="ER10" i="14"/>
  <c r="GV10" i="14"/>
  <c r="ES10" i="14"/>
  <c r="GW10" i="14"/>
  <c r="ET10" i="14"/>
  <c r="GX10" i="14"/>
  <c r="EU10" i="14"/>
  <c r="GY10" i="14"/>
  <c r="EV10" i="14"/>
  <c r="GZ10" i="14"/>
  <c r="EW10" i="14"/>
  <c r="HA10" i="14"/>
  <c r="EX10" i="14"/>
  <c r="HB10" i="14"/>
  <c r="EY10" i="14"/>
  <c r="HC10" i="14"/>
  <c r="EZ10" i="14"/>
  <c r="HD10" i="14"/>
  <c r="FA10" i="14"/>
  <c r="HE10" i="14"/>
  <c r="FB10" i="14"/>
  <c r="HF10" i="14"/>
  <c r="FC10" i="14"/>
  <c r="HG10" i="14"/>
  <c r="FD10" i="14"/>
  <c r="HH10" i="14"/>
  <c r="FE10" i="14"/>
  <c r="HI10" i="14"/>
  <c r="FF10" i="14"/>
  <c r="HJ10" i="14"/>
  <c r="FG10" i="14"/>
  <c r="HK10" i="14"/>
  <c r="FH10" i="14"/>
  <c r="HL10" i="14"/>
  <c r="FI10" i="14"/>
  <c r="HM10" i="14"/>
  <c r="FJ10" i="14"/>
  <c r="HN10" i="14"/>
  <c r="FK10" i="14"/>
  <c r="HO10" i="14"/>
  <c r="FL10" i="14"/>
  <c r="HP10" i="14"/>
  <c r="FM10" i="14"/>
  <c r="HQ10" i="14"/>
  <c r="DK11" i="14"/>
  <c r="FO11" i="14"/>
  <c r="DL11" i="14"/>
  <c r="FP11" i="14"/>
  <c r="DM11" i="14"/>
  <c r="FQ11" i="14"/>
  <c r="DN11" i="14"/>
  <c r="FR11" i="14"/>
  <c r="DO11" i="14"/>
  <c r="FS11" i="14"/>
  <c r="DP11" i="14"/>
  <c r="FT11" i="14"/>
  <c r="DQ11" i="14"/>
  <c r="FU11" i="14"/>
  <c r="DR11" i="14"/>
  <c r="FV11" i="14"/>
  <c r="DS11" i="14"/>
  <c r="FW11" i="14"/>
  <c r="DT11" i="14"/>
  <c r="FX11" i="14"/>
  <c r="DU11" i="14"/>
  <c r="FY11" i="14"/>
  <c r="DV11" i="14"/>
  <c r="FZ11" i="14"/>
  <c r="DW11" i="14"/>
  <c r="GA11" i="14"/>
  <c r="DX11" i="14"/>
  <c r="GB11" i="14"/>
  <c r="DY11" i="14"/>
  <c r="GC11" i="14"/>
  <c r="DZ11" i="14"/>
  <c r="GD11" i="14"/>
  <c r="EA11" i="14"/>
  <c r="GE11" i="14"/>
  <c r="EB11" i="14"/>
  <c r="GF11" i="14"/>
  <c r="EC11" i="14"/>
  <c r="GG11" i="14"/>
  <c r="ED11" i="14"/>
  <c r="GH11" i="14"/>
  <c r="EE11" i="14"/>
  <c r="GI11" i="14"/>
  <c r="EF11" i="14"/>
  <c r="GJ11" i="14"/>
  <c r="EG11" i="14"/>
  <c r="GK11" i="14"/>
  <c r="EH11" i="14"/>
  <c r="GL11" i="14"/>
  <c r="EI11" i="14"/>
  <c r="GM11" i="14"/>
  <c r="EJ11" i="14"/>
  <c r="GN11" i="14"/>
  <c r="EK11" i="14"/>
  <c r="GO11" i="14"/>
  <c r="EL11" i="14"/>
  <c r="GP11" i="14"/>
  <c r="EM11" i="14"/>
  <c r="GQ11" i="14"/>
  <c r="EN11" i="14"/>
  <c r="GR11" i="14"/>
  <c r="EO11" i="14"/>
  <c r="GS11" i="14"/>
  <c r="EP11" i="14"/>
  <c r="GT11" i="14"/>
  <c r="EQ11" i="14"/>
  <c r="GU11" i="14"/>
  <c r="ER11" i="14"/>
  <c r="GV11" i="14"/>
  <c r="ES11" i="14"/>
  <c r="GW11" i="14"/>
  <c r="ET11" i="14"/>
  <c r="GX11" i="14"/>
  <c r="EU11" i="14"/>
  <c r="GY11" i="14"/>
  <c r="EV11" i="14"/>
  <c r="GZ11" i="14"/>
  <c r="EW11" i="14"/>
  <c r="HA11" i="14"/>
  <c r="EX11" i="14"/>
  <c r="HB11" i="14"/>
  <c r="EY11" i="14"/>
  <c r="HC11" i="14"/>
  <c r="EZ11" i="14"/>
  <c r="HD11" i="14"/>
  <c r="FA11" i="14"/>
  <c r="HE11" i="14"/>
  <c r="FB11" i="14"/>
  <c r="HF11" i="14"/>
  <c r="FC11" i="14"/>
  <c r="HG11" i="14"/>
  <c r="FD11" i="14"/>
  <c r="HH11" i="14"/>
  <c r="FE11" i="14"/>
  <c r="HI11" i="14"/>
  <c r="FF11" i="14"/>
  <c r="HJ11" i="14"/>
  <c r="FG11" i="14"/>
  <c r="HK11" i="14"/>
  <c r="FH11" i="14"/>
  <c r="HL11" i="14"/>
  <c r="FI11" i="14"/>
  <c r="HM11" i="14"/>
  <c r="FJ11" i="14"/>
  <c r="HN11" i="14"/>
  <c r="FK11" i="14"/>
  <c r="HO11" i="14"/>
  <c r="FL11" i="14"/>
  <c r="HP11" i="14"/>
  <c r="FM11" i="14"/>
  <c r="HQ11" i="14"/>
  <c r="DK12" i="14"/>
  <c r="FO12" i="14"/>
  <c r="DL12" i="14"/>
  <c r="FP12" i="14"/>
  <c r="DM12" i="14"/>
  <c r="FQ12" i="14"/>
  <c r="DN12" i="14"/>
  <c r="FR12" i="14"/>
  <c r="DO12" i="14"/>
  <c r="FS12" i="14"/>
  <c r="DP12" i="14"/>
  <c r="FT12" i="14"/>
  <c r="DQ12" i="14"/>
  <c r="FU12" i="14"/>
  <c r="DR12" i="14"/>
  <c r="FV12" i="14"/>
  <c r="DS12" i="14"/>
  <c r="FW12" i="14"/>
  <c r="DT12" i="14"/>
  <c r="FX12" i="14"/>
  <c r="DU12" i="14"/>
  <c r="FY12" i="14"/>
  <c r="DV12" i="14"/>
  <c r="FZ12" i="14"/>
  <c r="DW12" i="14"/>
  <c r="GA12" i="14"/>
  <c r="DX12" i="14"/>
  <c r="GB12" i="14"/>
  <c r="DY12" i="14"/>
  <c r="GC12" i="14"/>
  <c r="DZ12" i="14"/>
  <c r="GD12" i="14"/>
  <c r="EA12" i="14"/>
  <c r="GE12" i="14"/>
  <c r="EB12" i="14"/>
  <c r="GF12" i="14"/>
  <c r="EC12" i="14"/>
  <c r="GG12" i="14"/>
  <c r="ED12" i="14"/>
  <c r="GH12" i="14"/>
  <c r="EE12" i="14"/>
  <c r="GI12" i="14"/>
  <c r="EF12" i="14"/>
  <c r="GJ12" i="14"/>
  <c r="EG12" i="14"/>
  <c r="GK12" i="14"/>
  <c r="EH12" i="14"/>
  <c r="GL12" i="14"/>
  <c r="EI12" i="14"/>
  <c r="GM12" i="14"/>
  <c r="EJ12" i="14"/>
  <c r="GN12" i="14"/>
  <c r="EK12" i="14"/>
  <c r="GO12" i="14"/>
  <c r="EL12" i="14"/>
  <c r="GP12" i="14"/>
  <c r="EM12" i="14"/>
  <c r="GQ12" i="14"/>
  <c r="EN12" i="14"/>
  <c r="GR12" i="14"/>
  <c r="EO12" i="14"/>
  <c r="GS12" i="14"/>
  <c r="EP12" i="14"/>
  <c r="GT12" i="14"/>
  <c r="EQ12" i="14"/>
  <c r="GU12" i="14"/>
  <c r="ER12" i="14"/>
  <c r="GV12" i="14"/>
  <c r="ES12" i="14"/>
  <c r="GW12" i="14"/>
  <c r="ET12" i="14"/>
  <c r="GX12" i="14"/>
  <c r="EU12" i="14"/>
  <c r="GY12" i="14"/>
  <c r="EV12" i="14"/>
  <c r="GZ12" i="14"/>
  <c r="EW12" i="14"/>
  <c r="HA12" i="14"/>
  <c r="EX12" i="14"/>
  <c r="HB12" i="14"/>
  <c r="EY12" i="14"/>
  <c r="HC12" i="14"/>
  <c r="EZ12" i="14"/>
  <c r="HD12" i="14"/>
  <c r="FA12" i="14"/>
  <c r="HE12" i="14"/>
  <c r="FB12" i="14"/>
  <c r="HF12" i="14"/>
  <c r="FC12" i="14"/>
  <c r="HG12" i="14"/>
  <c r="FD12" i="14"/>
  <c r="HH12" i="14"/>
  <c r="FE12" i="14"/>
  <c r="HI12" i="14"/>
  <c r="FF12" i="14"/>
  <c r="HJ12" i="14"/>
  <c r="FG12" i="14"/>
  <c r="HK12" i="14"/>
  <c r="FH12" i="14"/>
  <c r="HL12" i="14"/>
  <c r="FI12" i="14"/>
  <c r="HM12" i="14"/>
  <c r="FJ12" i="14"/>
  <c r="HN12" i="14"/>
  <c r="FK12" i="14"/>
  <c r="HO12" i="14"/>
  <c r="FL12" i="14"/>
  <c r="HP12" i="14"/>
  <c r="FM12" i="14"/>
  <c r="HQ12" i="14"/>
  <c r="DK13" i="14"/>
  <c r="FO13" i="14"/>
  <c r="DL13" i="14"/>
  <c r="FP13" i="14"/>
  <c r="DM13" i="14"/>
  <c r="FQ13" i="14"/>
  <c r="DN13" i="14"/>
  <c r="FR13" i="14"/>
  <c r="DO13" i="14"/>
  <c r="FS13" i="14"/>
  <c r="DP13" i="14"/>
  <c r="FT13" i="14"/>
  <c r="DQ13" i="14"/>
  <c r="FU13" i="14"/>
  <c r="DR13" i="14"/>
  <c r="FV13" i="14"/>
  <c r="DS13" i="14"/>
  <c r="FW13" i="14"/>
  <c r="DT13" i="14"/>
  <c r="FX13" i="14"/>
  <c r="DU13" i="14"/>
  <c r="FY13" i="14"/>
  <c r="DV13" i="14"/>
  <c r="FZ13" i="14"/>
  <c r="DW13" i="14"/>
  <c r="GA13" i="14"/>
  <c r="DX13" i="14"/>
  <c r="GB13" i="14"/>
  <c r="DY13" i="14"/>
  <c r="GC13" i="14"/>
  <c r="DZ13" i="14"/>
  <c r="GD13" i="14"/>
  <c r="EA13" i="14"/>
  <c r="GE13" i="14"/>
  <c r="EB13" i="14"/>
  <c r="GF13" i="14"/>
  <c r="EC13" i="14"/>
  <c r="GG13" i="14"/>
  <c r="ED13" i="14"/>
  <c r="GH13" i="14"/>
  <c r="EE13" i="14"/>
  <c r="GI13" i="14"/>
  <c r="EF13" i="14"/>
  <c r="GJ13" i="14"/>
  <c r="EG13" i="14"/>
  <c r="GK13" i="14"/>
  <c r="EH13" i="14"/>
  <c r="GL13" i="14"/>
  <c r="EI13" i="14"/>
  <c r="GM13" i="14"/>
  <c r="EJ13" i="14"/>
  <c r="GN13" i="14"/>
  <c r="EK13" i="14"/>
  <c r="GO13" i="14"/>
  <c r="EL13" i="14"/>
  <c r="GP13" i="14"/>
  <c r="EM13" i="14"/>
  <c r="GQ13" i="14"/>
  <c r="EN13" i="14"/>
  <c r="GR13" i="14"/>
  <c r="EO13" i="14"/>
  <c r="GS13" i="14"/>
  <c r="EP13" i="14"/>
  <c r="GT13" i="14"/>
  <c r="EQ13" i="14"/>
  <c r="GU13" i="14"/>
  <c r="ER13" i="14"/>
  <c r="GV13" i="14"/>
  <c r="ES13" i="14"/>
  <c r="GW13" i="14"/>
  <c r="ET13" i="14"/>
  <c r="GX13" i="14"/>
  <c r="EU13" i="14"/>
  <c r="GY13" i="14"/>
  <c r="EV13" i="14"/>
  <c r="GZ13" i="14"/>
  <c r="EW13" i="14"/>
  <c r="HA13" i="14"/>
  <c r="EX13" i="14"/>
  <c r="HB13" i="14"/>
  <c r="EY13" i="14"/>
  <c r="HC13" i="14"/>
  <c r="EZ13" i="14"/>
  <c r="HD13" i="14"/>
  <c r="FA13" i="14"/>
  <c r="HE13" i="14"/>
  <c r="FB13" i="14"/>
  <c r="HF13" i="14"/>
  <c r="FC13" i="14"/>
  <c r="HG13" i="14"/>
  <c r="FD13" i="14"/>
  <c r="HH13" i="14"/>
  <c r="FE13" i="14"/>
  <c r="HI13" i="14"/>
  <c r="FF13" i="14"/>
  <c r="HJ13" i="14"/>
  <c r="FG13" i="14"/>
  <c r="HK13" i="14"/>
  <c r="FH13" i="14"/>
  <c r="HL13" i="14"/>
  <c r="FI13" i="14"/>
  <c r="HM13" i="14"/>
  <c r="FJ13" i="14"/>
  <c r="HN13" i="14"/>
  <c r="FK13" i="14"/>
  <c r="HO13" i="14"/>
  <c r="FL13" i="14"/>
  <c r="HP13" i="14"/>
  <c r="FM13" i="14"/>
  <c r="HQ13" i="14"/>
  <c r="DK14" i="14"/>
  <c r="FO14" i="14"/>
  <c r="DL14" i="14"/>
  <c r="FP14" i="14"/>
  <c r="DM14" i="14"/>
  <c r="FQ14" i="14"/>
  <c r="DN14" i="14"/>
  <c r="FR14" i="14"/>
  <c r="DO14" i="14"/>
  <c r="FS14" i="14"/>
  <c r="DP14" i="14"/>
  <c r="FT14" i="14"/>
  <c r="DQ14" i="14"/>
  <c r="FU14" i="14"/>
  <c r="DR14" i="14"/>
  <c r="FV14" i="14"/>
  <c r="DS14" i="14"/>
  <c r="FW14" i="14"/>
  <c r="DT14" i="14"/>
  <c r="FX14" i="14"/>
  <c r="DU14" i="14"/>
  <c r="FY14" i="14"/>
  <c r="DV14" i="14"/>
  <c r="FZ14" i="14"/>
  <c r="DW14" i="14"/>
  <c r="GA14" i="14"/>
  <c r="DX14" i="14"/>
  <c r="GB14" i="14"/>
  <c r="DY14" i="14"/>
  <c r="GC14" i="14"/>
  <c r="DZ14" i="14"/>
  <c r="GD14" i="14"/>
  <c r="EA14" i="14"/>
  <c r="GE14" i="14"/>
  <c r="EB14" i="14"/>
  <c r="GF14" i="14"/>
  <c r="EC14" i="14"/>
  <c r="GG14" i="14"/>
  <c r="ED14" i="14"/>
  <c r="GH14" i="14"/>
  <c r="EE14" i="14"/>
  <c r="GI14" i="14"/>
  <c r="EF14" i="14"/>
  <c r="GJ14" i="14"/>
  <c r="EG14" i="14"/>
  <c r="GK14" i="14"/>
  <c r="EH14" i="14"/>
  <c r="GL14" i="14"/>
  <c r="EI14" i="14"/>
  <c r="GM14" i="14"/>
  <c r="EJ14" i="14"/>
  <c r="GN14" i="14"/>
  <c r="EK14" i="14"/>
  <c r="GO14" i="14"/>
  <c r="EL14" i="14"/>
  <c r="GP14" i="14"/>
  <c r="EM14" i="14"/>
  <c r="GQ14" i="14"/>
  <c r="EN14" i="14"/>
  <c r="GR14" i="14"/>
  <c r="EO14" i="14"/>
  <c r="GS14" i="14"/>
  <c r="EP14" i="14"/>
  <c r="GT14" i="14"/>
  <c r="EQ14" i="14"/>
  <c r="GU14" i="14"/>
  <c r="ER14" i="14"/>
  <c r="GV14" i="14"/>
  <c r="ES14" i="14"/>
  <c r="GW14" i="14"/>
  <c r="ET14" i="14"/>
  <c r="GX14" i="14"/>
  <c r="EU14" i="14"/>
  <c r="GY14" i="14"/>
  <c r="EV14" i="14"/>
  <c r="GZ14" i="14"/>
  <c r="EW14" i="14"/>
  <c r="HA14" i="14"/>
  <c r="EX14" i="14"/>
  <c r="HB14" i="14"/>
  <c r="EY14" i="14"/>
  <c r="HC14" i="14"/>
  <c r="EZ14" i="14"/>
  <c r="HD14" i="14"/>
  <c r="FA14" i="14"/>
  <c r="HE14" i="14"/>
  <c r="FB14" i="14"/>
  <c r="HF14" i="14"/>
  <c r="FC14" i="14"/>
  <c r="HG14" i="14"/>
  <c r="FD14" i="14"/>
  <c r="HH14" i="14"/>
  <c r="FE14" i="14"/>
  <c r="HI14" i="14"/>
  <c r="FF14" i="14"/>
  <c r="HJ14" i="14"/>
  <c r="FG14" i="14"/>
  <c r="HK14" i="14"/>
  <c r="FH14" i="14"/>
  <c r="HL14" i="14"/>
  <c r="FI14" i="14"/>
  <c r="HM14" i="14"/>
  <c r="FJ14" i="14"/>
  <c r="HN14" i="14"/>
  <c r="FK14" i="14"/>
  <c r="HO14" i="14"/>
  <c r="FL14" i="14"/>
  <c r="HP14" i="14"/>
  <c r="FM14" i="14"/>
  <c r="HQ14" i="14"/>
  <c r="DK15" i="14"/>
  <c r="FO15" i="14"/>
  <c r="DL15" i="14"/>
  <c r="FP15" i="14"/>
  <c r="DM15" i="14"/>
  <c r="FQ15" i="14"/>
  <c r="DN15" i="14"/>
  <c r="FR15" i="14"/>
  <c r="DO15" i="14"/>
  <c r="FS15" i="14"/>
  <c r="DP15" i="14"/>
  <c r="FT15" i="14"/>
  <c r="DQ15" i="14"/>
  <c r="FU15" i="14"/>
  <c r="DR15" i="14"/>
  <c r="FV15" i="14"/>
  <c r="DS15" i="14"/>
  <c r="FW15" i="14"/>
  <c r="DT15" i="14"/>
  <c r="FX15" i="14"/>
  <c r="DU15" i="14"/>
  <c r="FY15" i="14"/>
  <c r="DV15" i="14"/>
  <c r="FZ15" i="14"/>
  <c r="DW15" i="14"/>
  <c r="GA15" i="14"/>
  <c r="DX15" i="14"/>
  <c r="GB15" i="14"/>
  <c r="DY15" i="14"/>
  <c r="GC15" i="14"/>
  <c r="DZ15" i="14"/>
  <c r="GD15" i="14"/>
  <c r="EA15" i="14"/>
  <c r="GE15" i="14"/>
  <c r="EB15" i="14"/>
  <c r="GF15" i="14"/>
  <c r="EC15" i="14"/>
  <c r="GG15" i="14"/>
  <c r="ED15" i="14"/>
  <c r="GH15" i="14"/>
  <c r="EE15" i="14"/>
  <c r="GI15" i="14"/>
  <c r="EF15" i="14"/>
  <c r="GJ15" i="14"/>
  <c r="EG15" i="14"/>
  <c r="GK15" i="14"/>
  <c r="EH15" i="14"/>
  <c r="GL15" i="14"/>
  <c r="EI15" i="14"/>
  <c r="GM15" i="14"/>
  <c r="EJ15" i="14"/>
  <c r="GN15" i="14"/>
  <c r="EK15" i="14"/>
  <c r="GO15" i="14"/>
  <c r="EL15" i="14"/>
  <c r="GP15" i="14"/>
  <c r="EM15" i="14"/>
  <c r="GQ15" i="14"/>
  <c r="EN15" i="14"/>
  <c r="GR15" i="14"/>
  <c r="EO15" i="14"/>
  <c r="GS15" i="14"/>
  <c r="EP15" i="14"/>
  <c r="GT15" i="14"/>
  <c r="EQ15" i="14"/>
  <c r="GU15" i="14"/>
  <c r="ER15" i="14"/>
  <c r="GV15" i="14"/>
  <c r="ES15" i="14"/>
  <c r="GW15" i="14"/>
  <c r="ET15" i="14"/>
  <c r="GX15" i="14"/>
  <c r="EU15" i="14"/>
  <c r="GY15" i="14"/>
  <c r="EV15" i="14"/>
  <c r="GZ15" i="14"/>
  <c r="EW15" i="14"/>
  <c r="HA15" i="14"/>
  <c r="EX15" i="14"/>
  <c r="HB15" i="14"/>
  <c r="EY15" i="14"/>
  <c r="HC15" i="14"/>
  <c r="EZ15" i="14"/>
  <c r="HD15" i="14"/>
  <c r="FA15" i="14"/>
  <c r="HE15" i="14"/>
  <c r="FB15" i="14"/>
  <c r="HF15" i="14"/>
  <c r="FC15" i="14"/>
  <c r="HG15" i="14"/>
  <c r="FD15" i="14"/>
  <c r="HH15" i="14"/>
  <c r="FE15" i="14"/>
  <c r="HI15" i="14"/>
  <c r="FF15" i="14"/>
  <c r="HJ15" i="14"/>
  <c r="FG15" i="14"/>
  <c r="HK15" i="14"/>
  <c r="FH15" i="14"/>
  <c r="HL15" i="14"/>
  <c r="FI15" i="14"/>
  <c r="HM15" i="14"/>
  <c r="FJ15" i="14"/>
  <c r="HN15" i="14"/>
  <c r="FK15" i="14"/>
  <c r="HO15" i="14"/>
  <c r="FL15" i="14"/>
  <c r="HP15" i="14"/>
  <c r="FM15" i="14"/>
  <c r="HQ15" i="14"/>
  <c r="DK16" i="14"/>
  <c r="FO16" i="14"/>
  <c r="DL16" i="14"/>
  <c r="FP16" i="14"/>
  <c r="DM16" i="14"/>
  <c r="FQ16" i="14"/>
  <c r="DN16" i="14"/>
  <c r="FR16" i="14"/>
  <c r="DO16" i="14"/>
  <c r="FS16" i="14"/>
  <c r="DP16" i="14"/>
  <c r="FT16" i="14"/>
  <c r="DQ16" i="14"/>
  <c r="FU16" i="14"/>
  <c r="DR16" i="14"/>
  <c r="FV16" i="14"/>
  <c r="DS16" i="14"/>
  <c r="FW16" i="14"/>
  <c r="DT16" i="14"/>
  <c r="FX16" i="14"/>
  <c r="DU16" i="14"/>
  <c r="FY16" i="14"/>
  <c r="DV16" i="14"/>
  <c r="FZ16" i="14"/>
  <c r="DW16" i="14"/>
  <c r="GA16" i="14"/>
  <c r="DX16" i="14"/>
  <c r="GB16" i="14"/>
  <c r="DY16" i="14"/>
  <c r="GC16" i="14"/>
  <c r="DZ16" i="14"/>
  <c r="GD16" i="14"/>
  <c r="EA16" i="14"/>
  <c r="GE16" i="14"/>
  <c r="EB16" i="14"/>
  <c r="GF16" i="14"/>
  <c r="EC16" i="14"/>
  <c r="GG16" i="14"/>
  <c r="ED16" i="14"/>
  <c r="GH16" i="14"/>
  <c r="EE16" i="14"/>
  <c r="GI16" i="14"/>
  <c r="EF16" i="14"/>
  <c r="GJ16" i="14"/>
  <c r="EG16" i="14"/>
  <c r="GK16" i="14"/>
  <c r="EH16" i="14"/>
  <c r="GL16" i="14"/>
  <c r="EI16" i="14"/>
  <c r="GM16" i="14"/>
  <c r="EJ16" i="14"/>
  <c r="GN16" i="14"/>
  <c r="EK16" i="14"/>
  <c r="GO16" i="14"/>
  <c r="EL16" i="14"/>
  <c r="GP16" i="14"/>
  <c r="EM16" i="14"/>
  <c r="GQ16" i="14"/>
  <c r="EN16" i="14"/>
  <c r="GR16" i="14"/>
  <c r="EO16" i="14"/>
  <c r="GS16" i="14"/>
  <c r="EP16" i="14"/>
  <c r="GT16" i="14"/>
  <c r="EQ16" i="14"/>
  <c r="GU16" i="14"/>
  <c r="ER16" i="14"/>
  <c r="GV16" i="14"/>
  <c r="ES16" i="14"/>
  <c r="GW16" i="14"/>
  <c r="ET16" i="14"/>
  <c r="GX16" i="14"/>
  <c r="EU16" i="14"/>
  <c r="GY16" i="14"/>
  <c r="EV16" i="14"/>
  <c r="GZ16" i="14"/>
  <c r="EW16" i="14"/>
  <c r="HA16" i="14"/>
  <c r="EX16" i="14"/>
  <c r="HB16" i="14"/>
  <c r="EY16" i="14"/>
  <c r="HC16" i="14"/>
  <c r="EZ16" i="14"/>
  <c r="HD16" i="14"/>
  <c r="FA16" i="14"/>
  <c r="HE16" i="14"/>
  <c r="FB16" i="14"/>
  <c r="HF16" i="14"/>
  <c r="FC16" i="14"/>
  <c r="HG16" i="14"/>
  <c r="FD16" i="14"/>
  <c r="HH16" i="14"/>
  <c r="FE16" i="14"/>
  <c r="HI16" i="14"/>
  <c r="FF16" i="14"/>
  <c r="HJ16" i="14"/>
  <c r="FG16" i="14"/>
  <c r="HK16" i="14"/>
  <c r="FH16" i="14"/>
  <c r="HL16" i="14"/>
  <c r="FI16" i="14"/>
  <c r="HM16" i="14"/>
  <c r="FJ16" i="14"/>
  <c r="HN16" i="14"/>
  <c r="FK16" i="14"/>
  <c r="HO16" i="14"/>
  <c r="FL16" i="14"/>
  <c r="HP16" i="14"/>
  <c r="FM16" i="14"/>
  <c r="HQ16" i="14"/>
  <c r="DK17" i="14"/>
  <c r="FO17" i="14"/>
  <c r="DL17" i="14"/>
  <c r="FP17" i="14"/>
  <c r="DM17" i="14"/>
  <c r="FQ17" i="14"/>
  <c r="DN17" i="14"/>
  <c r="FR17" i="14"/>
  <c r="DO17" i="14"/>
  <c r="FS17" i="14"/>
  <c r="DP17" i="14"/>
  <c r="FT17" i="14"/>
  <c r="DQ17" i="14"/>
  <c r="FU17" i="14"/>
  <c r="DR17" i="14"/>
  <c r="FV17" i="14"/>
  <c r="DS17" i="14"/>
  <c r="FW17" i="14"/>
  <c r="DT17" i="14"/>
  <c r="FX17" i="14"/>
  <c r="DU17" i="14"/>
  <c r="FY17" i="14"/>
  <c r="DV17" i="14"/>
  <c r="FZ17" i="14"/>
  <c r="DW17" i="14"/>
  <c r="GA17" i="14"/>
  <c r="DX17" i="14"/>
  <c r="GB17" i="14"/>
  <c r="DY17" i="14"/>
  <c r="GC17" i="14"/>
  <c r="DZ17" i="14"/>
  <c r="GD17" i="14"/>
  <c r="EA17" i="14"/>
  <c r="GE17" i="14"/>
  <c r="EB17" i="14"/>
  <c r="GF17" i="14"/>
  <c r="EC17" i="14"/>
  <c r="GG17" i="14"/>
  <c r="ED17" i="14"/>
  <c r="GH17" i="14"/>
  <c r="EE17" i="14"/>
  <c r="GI17" i="14"/>
  <c r="EF17" i="14"/>
  <c r="GJ17" i="14"/>
  <c r="EG17" i="14"/>
  <c r="GK17" i="14"/>
  <c r="EH17" i="14"/>
  <c r="GL17" i="14"/>
  <c r="EI17" i="14"/>
  <c r="GM17" i="14"/>
  <c r="EJ17" i="14"/>
  <c r="GN17" i="14"/>
  <c r="EK17" i="14"/>
  <c r="GO17" i="14"/>
  <c r="EL17" i="14"/>
  <c r="GP17" i="14"/>
  <c r="EM17" i="14"/>
  <c r="GQ17" i="14"/>
  <c r="EN17" i="14"/>
  <c r="GR17" i="14"/>
  <c r="EO17" i="14"/>
  <c r="GS17" i="14"/>
  <c r="EP17" i="14"/>
  <c r="GT17" i="14"/>
  <c r="EQ17" i="14"/>
  <c r="GU17" i="14"/>
  <c r="ER17" i="14"/>
  <c r="GV17" i="14"/>
  <c r="ES17" i="14"/>
  <c r="GW17" i="14"/>
  <c r="ET17" i="14"/>
  <c r="GX17" i="14"/>
  <c r="EU17" i="14"/>
  <c r="GY17" i="14"/>
  <c r="EV17" i="14"/>
  <c r="GZ17" i="14"/>
  <c r="EW17" i="14"/>
  <c r="HA17" i="14"/>
  <c r="EX17" i="14"/>
  <c r="HB17" i="14"/>
  <c r="EY17" i="14"/>
  <c r="HC17" i="14"/>
  <c r="EZ17" i="14"/>
  <c r="HD17" i="14"/>
  <c r="FA17" i="14"/>
  <c r="HE17" i="14"/>
  <c r="FB17" i="14"/>
  <c r="HF17" i="14"/>
  <c r="FC17" i="14"/>
  <c r="HG17" i="14"/>
  <c r="FD17" i="14"/>
  <c r="HH17" i="14"/>
  <c r="FE17" i="14"/>
  <c r="HI17" i="14"/>
  <c r="FF17" i="14"/>
  <c r="HJ17" i="14"/>
  <c r="FG17" i="14"/>
  <c r="HK17" i="14"/>
  <c r="FH17" i="14"/>
  <c r="HL17" i="14"/>
  <c r="FI17" i="14"/>
  <c r="HM17" i="14"/>
  <c r="FJ17" i="14"/>
  <c r="HN17" i="14"/>
  <c r="FK17" i="14"/>
  <c r="HO17" i="14"/>
  <c r="FL17" i="14"/>
  <c r="HP17" i="14"/>
  <c r="FM17" i="14"/>
  <c r="HQ17" i="14"/>
  <c r="DK18" i="14"/>
  <c r="FO18" i="14"/>
  <c r="DL18" i="14"/>
  <c r="FP18" i="14"/>
  <c r="DM18" i="14"/>
  <c r="FQ18" i="14"/>
  <c r="DN18" i="14"/>
  <c r="FR18" i="14"/>
  <c r="DO18" i="14"/>
  <c r="FS18" i="14"/>
  <c r="DP18" i="14"/>
  <c r="FT18" i="14"/>
  <c r="DQ18" i="14"/>
  <c r="FU18" i="14"/>
  <c r="DR18" i="14"/>
  <c r="FV18" i="14"/>
  <c r="DS18" i="14"/>
  <c r="FW18" i="14"/>
  <c r="DT18" i="14"/>
  <c r="FX18" i="14"/>
  <c r="DU18" i="14"/>
  <c r="FY18" i="14"/>
  <c r="DV18" i="14"/>
  <c r="FZ18" i="14"/>
  <c r="DW18" i="14"/>
  <c r="GA18" i="14"/>
  <c r="DX18" i="14"/>
  <c r="GB18" i="14"/>
  <c r="DY18" i="14"/>
  <c r="GC18" i="14"/>
  <c r="DZ18" i="14"/>
  <c r="GD18" i="14"/>
  <c r="EA18" i="14"/>
  <c r="GE18" i="14"/>
  <c r="EB18" i="14"/>
  <c r="GF18" i="14"/>
  <c r="EC18" i="14"/>
  <c r="GG18" i="14"/>
  <c r="ED18" i="14"/>
  <c r="GH18" i="14"/>
  <c r="EE18" i="14"/>
  <c r="GI18" i="14"/>
  <c r="EF18" i="14"/>
  <c r="GJ18" i="14"/>
  <c r="EG18" i="14"/>
  <c r="GK18" i="14"/>
  <c r="EH18" i="14"/>
  <c r="GL18" i="14"/>
  <c r="EI18" i="14"/>
  <c r="GM18" i="14"/>
  <c r="EJ18" i="14"/>
  <c r="GN18" i="14"/>
  <c r="EK18" i="14"/>
  <c r="GO18" i="14"/>
  <c r="EL18" i="14"/>
  <c r="GP18" i="14"/>
  <c r="EM18" i="14"/>
  <c r="GQ18" i="14"/>
  <c r="EN18" i="14"/>
  <c r="GR18" i="14"/>
  <c r="EO18" i="14"/>
  <c r="GS18" i="14"/>
  <c r="EP18" i="14"/>
  <c r="GT18" i="14"/>
  <c r="EQ18" i="14"/>
  <c r="GU18" i="14"/>
  <c r="ER18" i="14"/>
  <c r="GV18" i="14"/>
  <c r="ES18" i="14"/>
  <c r="GW18" i="14"/>
  <c r="ET18" i="14"/>
  <c r="GX18" i="14"/>
  <c r="EU18" i="14"/>
  <c r="GY18" i="14"/>
  <c r="EV18" i="14"/>
  <c r="GZ18" i="14"/>
  <c r="EW18" i="14"/>
  <c r="HA18" i="14"/>
  <c r="EX18" i="14"/>
  <c r="HB18" i="14"/>
  <c r="EY18" i="14"/>
  <c r="HC18" i="14"/>
  <c r="EZ18" i="14"/>
  <c r="HD18" i="14"/>
  <c r="FA18" i="14"/>
  <c r="HE18" i="14"/>
  <c r="FB18" i="14"/>
  <c r="HF18" i="14"/>
  <c r="FC18" i="14"/>
  <c r="HG18" i="14"/>
  <c r="FD18" i="14"/>
  <c r="HH18" i="14"/>
  <c r="FE18" i="14"/>
  <c r="HI18" i="14"/>
  <c r="FF18" i="14"/>
  <c r="HJ18" i="14"/>
  <c r="FG18" i="14"/>
  <c r="HK18" i="14"/>
  <c r="FH18" i="14"/>
  <c r="HL18" i="14"/>
  <c r="FI18" i="14"/>
  <c r="HM18" i="14"/>
  <c r="FJ18" i="14"/>
  <c r="HN18" i="14"/>
  <c r="FK18" i="14"/>
  <c r="HO18" i="14"/>
  <c r="FL18" i="14"/>
  <c r="HP18" i="14"/>
  <c r="FM18" i="14"/>
  <c r="HQ18" i="14"/>
  <c r="DK19" i="14"/>
  <c r="FO19" i="14"/>
  <c r="DL19" i="14"/>
  <c r="FP19" i="14"/>
  <c r="DM19" i="14"/>
  <c r="FQ19" i="14"/>
  <c r="DN19" i="14"/>
  <c r="FR19" i="14"/>
  <c r="DO19" i="14"/>
  <c r="FS19" i="14"/>
  <c r="DP19" i="14"/>
  <c r="FT19" i="14"/>
  <c r="DQ19" i="14"/>
  <c r="FU19" i="14"/>
  <c r="DR19" i="14"/>
  <c r="FV19" i="14"/>
  <c r="DS19" i="14"/>
  <c r="FW19" i="14"/>
  <c r="DT19" i="14"/>
  <c r="FX19" i="14"/>
  <c r="DU19" i="14"/>
  <c r="FY19" i="14"/>
  <c r="DV19" i="14"/>
  <c r="FZ19" i="14"/>
  <c r="DW19" i="14"/>
  <c r="GA19" i="14"/>
  <c r="DX19" i="14"/>
  <c r="GB19" i="14"/>
  <c r="DY19" i="14"/>
  <c r="GC19" i="14"/>
  <c r="DZ19" i="14"/>
  <c r="GD19" i="14"/>
  <c r="EA19" i="14"/>
  <c r="GE19" i="14"/>
  <c r="EB19" i="14"/>
  <c r="GF19" i="14"/>
  <c r="EC19" i="14"/>
  <c r="GG19" i="14"/>
  <c r="ED19" i="14"/>
  <c r="GH19" i="14"/>
  <c r="EE19" i="14"/>
  <c r="GI19" i="14"/>
  <c r="EF19" i="14"/>
  <c r="GJ19" i="14"/>
  <c r="EG19" i="14"/>
  <c r="GK19" i="14"/>
  <c r="EH19" i="14"/>
  <c r="GL19" i="14"/>
  <c r="EI19" i="14"/>
  <c r="GM19" i="14"/>
  <c r="EJ19" i="14"/>
  <c r="GN19" i="14"/>
  <c r="EK19" i="14"/>
  <c r="GO19" i="14"/>
  <c r="EL19" i="14"/>
  <c r="GP19" i="14"/>
  <c r="EM19" i="14"/>
  <c r="GQ19" i="14"/>
  <c r="EN19" i="14"/>
  <c r="GR19" i="14"/>
  <c r="EO19" i="14"/>
  <c r="GS19" i="14"/>
  <c r="EP19" i="14"/>
  <c r="GT19" i="14"/>
  <c r="EQ19" i="14"/>
  <c r="GU19" i="14"/>
  <c r="ER19" i="14"/>
  <c r="GV19" i="14"/>
  <c r="ES19" i="14"/>
  <c r="GW19" i="14"/>
  <c r="ET19" i="14"/>
  <c r="GX19" i="14"/>
  <c r="EU19" i="14"/>
  <c r="GY19" i="14"/>
  <c r="EV19" i="14"/>
  <c r="GZ19" i="14"/>
  <c r="EW19" i="14"/>
  <c r="HA19" i="14"/>
  <c r="EX19" i="14"/>
  <c r="HB19" i="14"/>
  <c r="EY19" i="14"/>
  <c r="HC19" i="14"/>
  <c r="EZ19" i="14"/>
  <c r="HD19" i="14"/>
  <c r="FA19" i="14"/>
  <c r="HE19" i="14"/>
  <c r="FB19" i="14"/>
  <c r="HF19" i="14"/>
  <c r="FC19" i="14"/>
  <c r="HG19" i="14"/>
  <c r="FD19" i="14"/>
  <c r="HH19" i="14"/>
  <c r="FE19" i="14"/>
  <c r="HI19" i="14"/>
  <c r="FF19" i="14"/>
  <c r="HJ19" i="14"/>
  <c r="FG19" i="14"/>
  <c r="HK19" i="14"/>
  <c r="FH19" i="14"/>
  <c r="HL19" i="14"/>
  <c r="FI19" i="14"/>
  <c r="HM19" i="14"/>
  <c r="FJ19" i="14"/>
  <c r="HN19" i="14"/>
  <c r="FK19" i="14"/>
  <c r="HO19" i="14"/>
  <c r="FL19" i="14"/>
  <c r="HP19" i="14"/>
  <c r="FM19" i="14"/>
  <c r="HQ19" i="14"/>
  <c r="DK20" i="14"/>
  <c r="FO20" i="14"/>
  <c r="DL20" i="14"/>
  <c r="FP20" i="14"/>
  <c r="DM20" i="14"/>
  <c r="FQ20" i="14"/>
  <c r="DN20" i="14"/>
  <c r="FR20" i="14"/>
  <c r="DO20" i="14"/>
  <c r="FS20" i="14"/>
  <c r="DP20" i="14"/>
  <c r="FT20" i="14"/>
  <c r="DQ20" i="14"/>
  <c r="FU20" i="14"/>
  <c r="DR20" i="14"/>
  <c r="FV20" i="14"/>
  <c r="DS20" i="14"/>
  <c r="FW20" i="14"/>
  <c r="DT20" i="14"/>
  <c r="FX20" i="14"/>
  <c r="DU20" i="14"/>
  <c r="FY20" i="14"/>
  <c r="DV20" i="14"/>
  <c r="FZ20" i="14"/>
  <c r="DW20" i="14"/>
  <c r="GA20" i="14"/>
  <c r="DX20" i="14"/>
  <c r="GB20" i="14"/>
  <c r="DY20" i="14"/>
  <c r="GC20" i="14"/>
  <c r="DZ20" i="14"/>
  <c r="GD20" i="14"/>
  <c r="EA20" i="14"/>
  <c r="GE20" i="14"/>
  <c r="EB20" i="14"/>
  <c r="GF20" i="14"/>
  <c r="EC20" i="14"/>
  <c r="GG20" i="14"/>
  <c r="ED20" i="14"/>
  <c r="GH20" i="14"/>
  <c r="EE20" i="14"/>
  <c r="GI20" i="14"/>
  <c r="EF20" i="14"/>
  <c r="GJ20" i="14"/>
  <c r="EG20" i="14"/>
  <c r="GK20" i="14"/>
  <c r="EH20" i="14"/>
  <c r="GL20" i="14"/>
  <c r="EI20" i="14"/>
  <c r="GM20" i="14"/>
  <c r="EJ20" i="14"/>
  <c r="GN20" i="14"/>
  <c r="EK20" i="14"/>
  <c r="GO20" i="14"/>
  <c r="EL20" i="14"/>
  <c r="GP20" i="14"/>
  <c r="EM20" i="14"/>
  <c r="GQ20" i="14"/>
  <c r="EN20" i="14"/>
  <c r="GR20" i="14"/>
  <c r="EO20" i="14"/>
  <c r="GS20" i="14"/>
  <c r="EP20" i="14"/>
  <c r="GT20" i="14"/>
  <c r="EQ20" i="14"/>
  <c r="GU20" i="14"/>
  <c r="ER20" i="14"/>
  <c r="GV20" i="14"/>
  <c r="ES20" i="14"/>
  <c r="GW20" i="14"/>
  <c r="ET20" i="14"/>
  <c r="GX20" i="14"/>
  <c r="EU20" i="14"/>
  <c r="GY20" i="14"/>
  <c r="EV20" i="14"/>
  <c r="GZ20" i="14"/>
  <c r="EW20" i="14"/>
  <c r="HA20" i="14"/>
  <c r="EX20" i="14"/>
  <c r="HB20" i="14"/>
  <c r="EY20" i="14"/>
  <c r="HC20" i="14"/>
  <c r="EZ20" i="14"/>
  <c r="HD20" i="14"/>
  <c r="FA20" i="14"/>
  <c r="HE20" i="14"/>
  <c r="FB20" i="14"/>
  <c r="HF20" i="14"/>
  <c r="FC20" i="14"/>
  <c r="HG20" i="14"/>
  <c r="FD20" i="14"/>
  <c r="HH20" i="14"/>
  <c r="FE20" i="14"/>
  <c r="HI20" i="14"/>
  <c r="FF20" i="14"/>
  <c r="HJ20" i="14"/>
  <c r="FG20" i="14"/>
  <c r="HK20" i="14"/>
  <c r="FH20" i="14"/>
  <c r="HL20" i="14"/>
  <c r="FI20" i="14"/>
  <c r="HM20" i="14"/>
  <c r="FJ20" i="14"/>
  <c r="HN20" i="14"/>
  <c r="FK20" i="14"/>
  <c r="HO20" i="14"/>
  <c r="FL20" i="14"/>
  <c r="HP20" i="14"/>
  <c r="FM20" i="14"/>
  <c r="HQ20" i="14"/>
  <c r="DK21" i="14"/>
  <c r="FO21" i="14"/>
  <c r="DL21" i="14"/>
  <c r="FP21" i="14"/>
  <c r="DM21" i="14"/>
  <c r="FQ21" i="14"/>
  <c r="DN21" i="14"/>
  <c r="FR21" i="14"/>
  <c r="DO21" i="14"/>
  <c r="FS21" i="14"/>
  <c r="DP21" i="14"/>
  <c r="FT21" i="14"/>
  <c r="DQ21" i="14"/>
  <c r="FU21" i="14"/>
  <c r="DR21" i="14"/>
  <c r="FV21" i="14"/>
  <c r="DS21" i="14"/>
  <c r="FW21" i="14"/>
  <c r="DT21" i="14"/>
  <c r="FX21" i="14"/>
  <c r="DU21" i="14"/>
  <c r="FY21" i="14"/>
  <c r="DV21" i="14"/>
  <c r="FZ21" i="14"/>
  <c r="DW21" i="14"/>
  <c r="GA21" i="14"/>
  <c r="DX21" i="14"/>
  <c r="GB21" i="14"/>
  <c r="DY21" i="14"/>
  <c r="GC21" i="14"/>
  <c r="DZ21" i="14"/>
  <c r="GD21" i="14"/>
  <c r="EA21" i="14"/>
  <c r="GE21" i="14"/>
  <c r="EB21" i="14"/>
  <c r="GF21" i="14"/>
  <c r="EC21" i="14"/>
  <c r="GG21" i="14"/>
  <c r="ED21" i="14"/>
  <c r="GH21" i="14"/>
  <c r="EE21" i="14"/>
  <c r="GI21" i="14"/>
  <c r="EF21" i="14"/>
  <c r="GJ21" i="14"/>
  <c r="EG21" i="14"/>
  <c r="GK21" i="14"/>
  <c r="EH21" i="14"/>
  <c r="GL21" i="14"/>
  <c r="EI21" i="14"/>
  <c r="GM21" i="14"/>
  <c r="EJ21" i="14"/>
  <c r="GN21" i="14"/>
  <c r="EK21" i="14"/>
  <c r="GO21" i="14"/>
  <c r="EL21" i="14"/>
  <c r="GP21" i="14"/>
  <c r="EM21" i="14"/>
  <c r="GQ21" i="14"/>
  <c r="EN21" i="14"/>
  <c r="GR21" i="14"/>
  <c r="EO21" i="14"/>
  <c r="GS21" i="14"/>
  <c r="EP21" i="14"/>
  <c r="GT21" i="14"/>
  <c r="EQ21" i="14"/>
  <c r="GU21" i="14"/>
  <c r="ER21" i="14"/>
  <c r="GV21" i="14"/>
  <c r="ES21" i="14"/>
  <c r="GW21" i="14"/>
  <c r="ET21" i="14"/>
  <c r="GX21" i="14"/>
  <c r="EU21" i="14"/>
  <c r="GY21" i="14"/>
  <c r="EV21" i="14"/>
  <c r="GZ21" i="14"/>
  <c r="EW21" i="14"/>
  <c r="HA21" i="14"/>
  <c r="EX21" i="14"/>
  <c r="HB21" i="14"/>
  <c r="EY21" i="14"/>
  <c r="HC21" i="14"/>
  <c r="EZ21" i="14"/>
  <c r="HD21" i="14"/>
  <c r="FA21" i="14"/>
  <c r="HE21" i="14"/>
  <c r="FB21" i="14"/>
  <c r="HF21" i="14"/>
  <c r="FC21" i="14"/>
  <c r="HG21" i="14"/>
  <c r="FD21" i="14"/>
  <c r="HH21" i="14"/>
  <c r="FE21" i="14"/>
  <c r="HI21" i="14"/>
  <c r="FF21" i="14"/>
  <c r="HJ21" i="14"/>
  <c r="FG21" i="14"/>
  <c r="HK21" i="14"/>
  <c r="FH21" i="14"/>
  <c r="HL21" i="14"/>
  <c r="FI21" i="14"/>
  <c r="HM21" i="14"/>
  <c r="FJ21" i="14"/>
  <c r="HN21" i="14"/>
  <c r="FK21" i="14"/>
  <c r="HO21" i="14"/>
  <c r="FL21" i="14"/>
  <c r="HP21" i="14"/>
  <c r="FM21" i="14"/>
  <c r="HQ21" i="14"/>
  <c r="DK22" i="14"/>
  <c r="FO22" i="14"/>
  <c r="DL22" i="14"/>
  <c r="FP22" i="14"/>
  <c r="DM22" i="14"/>
  <c r="FQ22" i="14"/>
  <c r="DN22" i="14"/>
  <c r="FR22" i="14"/>
  <c r="DO22" i="14"/>
  <c r="FS22" i="14"/>
  <c r="DP22" i="14"/>
  <c r="FT22" i="14"/>
  <c r="DQ22" i="14"/>
  <c r="FU22" i="14"/>
  <c r="DR22" i="14"/>
  <c r="FV22" i="14"/>
  <c r="DS22" i="14"/>
  <c r="FW22" i="14"/>
  <c r="DT22" i="14"/>
  <c r="FX22" i="14"/>
  <c r="DU22" i="14"/>
  <c r="FY22" i="14"/>
  <c r="DV22" i="14"/>
  <c r="FZ22" i="14"/>
  <c r="DW22" i="14"/>
  <c r="GA22" i="14"/>
  <c r="DX22" i="14"/>
  <c r="GB22" i="14"/>
  <c r="DY22" i="14"/>
  <c r="GC22" i="14"/>
  <c r="DZ22" i="14"/>
  <c r="GD22" i="14"/>
  <c r="EA22" i="14"/>
  <c r="GE22" i="14"/>
  <c r="EB22" i="14"/>
  <c r="GF22" i="14"/>
  <c r="EC22" i="14"/>
  <c r="GG22" i="14"/>
  <c r="ED22" i="14"/>
  <c r="GH22" i="14"/>
  <c r="EE22" i="14"/>
  <c r="GI22" i="14"/>
  <c r="EF22" i="14"/>
  <c r="GJ22" i="14"/>
  <c r="EG22" i="14"/>
  <c r="GK22" i="14"/>
  <c r="EH22" i="14"/>
  <c r="GL22" i="14"/>
  <c r="EI22" i="14"/>
  <c r="GM22" i="14"/>
  <c r="EJ22" i="14"/>
  <c r="GN22" i="14"/>
  <c r="EK22" i="14"/>
  <c r="GO22" i="14"/>
  <c r="EL22" i="14"/>
  <c r="GP22" i="14"/>
  <c r="EM22" i="14"/>
  <c r="GQ22" i="14"/>
  <c r="EN22" i="14"/>
  <c r="GR22" i="14"/>
  <c r="EO22" i="14"/>
  <c r="GS22" i="14"/>
  <c r="EP22" i="14"/>
  <c r="GT22" i="14"/>
  <c r="EQ22" i="14"/>
  <c r="GU22" i="14"/>
  <c r="ER22" i="14"/>
  <c r="GV22" i="14"/>
  <c r="ES22" i="14"/>
  <c r="GW22" i="14"/>
  <c r="ET22" i="14"/>
  <c r="GX22" i="14"/>
  <c r="EU22" i="14"/>
  <c r="GY22" i="14"/>
  <c r="EV22" i="14"/>
  <c r="GZ22" i="14"/>
  <c r="EW22" i="14"/>
  <c r="HA22" i="14"/>
  <c r="EX22" i="14"/>
  <c r="HB22" i="14"/>
  <c r="EY22" i="14"/>
  <c r="HC22" i="14"/>
  <c r="EZ22" i="14"/>
  <c r="HD22" i="14"/>
  <c r="FA22" i="14"/>
  <c r="HE22" i="14"/>
  <c r="FB22" i="14"/>
  <c r="HF22" i="14"/>
  <c r="FC22" i="14"/>
  <c r="HG22" i="14"/>
  <c r="FD22" i="14"/>
  <c r="HH22" i="14"/>
  <c r="FE22" i="14"/>
  <c r="HI22" i="14"/>
  <c r="FF22" i="14"/>
  <c r="HJ22" i="14"/>
  <c r="FG22" i="14"/>
  <c r="HK22" i="14"/>
  <c r="FH22" i="14"/>
  <c r="HL22" i="14"/>
  <c r="FI22" i="14"/>
  <c r="HM22" i="14"/>
  <c r="FJ22" i="14"/>
  <c r="HN22" i="14"/>
  <c r="FK22" i="14"/>
  <c r="HO22" i="14"/>
  <c r="FL22" i="14"/>
  <c r="HP22" i="14"/>
  <c r="FM22" i="14"/>
  <c r="HQ22" i="14"/>
  <c r="DK23" i="14"/>
  <c r="FO23" i="14"/>
  <c r="DL23" i="14"/>
  <c r="FP23" i="14"/>
  <c r="DM23" i="14"/>
  <c r="FQ23" i="14"/>
  <c r="DN23" i="14"/>
  <c r="FR23" i="14"/>
  <c r="DO23" i="14"/>
  <c r="FS23" i="14"/>
  <c r="DP23" i="14"/>
  <c r="FT23" i="14"/>
  <c r="DQ23" i="14"/>
  <c r="FU23" i="14"/>
  <c r="DR23" i="14"/>
  <c r="FV23" i="14"/>
  <c r="DS23" i="14"/>
  <c r="FW23" i="14"/>
  <c r="DT23" i="14"/>
  <c r="FX23" i="14"/>
  <c r="DU23" i="14"/>
  <c r="FY23" i="14"/>
  <c r="DV23" i="14"/>
  <c r="FZ23" i="14"/>
  <c r="DW23" i="14"/>
  <c r="GA23" i="14"/>
  <c r="DX23" i="14"/>
  <c r="GB23" i="14"/>
  <c r="DY23" i="14"/>
  <c r="GC23" i="14"/>
  <c r="DZ23" i="14"/>
  <c r="GD23" i="14"/>
  <c r="EA23" i="14"/>
  <c r="GE23" i="14"/>
  <c r="EB23" i="14"/>
  <c r="GF23" i="14"/>
  <c r="EC23" i="14"/>
  <c r="GG23" i="14"/>
  <c r="ED23" i="14"/>
  <c r="GH23" i="14"/>
  <c r="EE23" i="14"/>
  <c r="GI23" i="14"/>
  <c r="EF23" i="14"/>
  <c r="GJ23" i="14"/>
  <c r="EG23" i="14"/>
  <c r="GK23" i="14"/>
  <c r="EH23" i="14"/>
  <c r="GL23" i="14"/>
  <c r="EI23" i="14"/>
  <c r="GM23" i="14"/>
  <c r="EJ23" i="14"/>
  <c r="GN23" i="14"/>
  <c r="EK23" i="14"/>
  <c r="GO23" i="14"/>
  <c r="EL23" i="14"/>
  <c r="GP23" i="14"/>
  <c r="EM23" i="14"/>
  <c r="GQ23" i="14"/>
  <c r="EN23" i="14"/>
  <c r="GR23" i="14"/>
  <c r="EO23" i="14"/>
  <c r="GS23" i="14"/>
  <c r="EP23" i="14"/>
  <c r="GT23" i="14"/>
  <c r="EQ23" i="14"/>
  <c r="GU23" i="14"/>
  <c r="ER23" i="14"/>
  <c r="GV23" i="14"/>
  <c r="ES23" i="14"/>
  <c r="GW23" i="14"/>
  <c r="ET23" i="14"/>
  <c r="GX23" i="14"/>
  <c r="EU23" i="14"/>
  <c r="GY23" i="14"/>
  <c r="EV23" i="14"/>
  <c r="GZ23" i="14"/>
  <c r="EW23" i="14"/>
  <c r="HA23" i="14"/>
  <c r="EX23" i="14"/>
  <c r="HB23" i="14"/>
  <c r="EY23" i="14"/>
  <c r="HC23" i="14"/>
  <c r="EZ23" i="14"/>
  <c r="HD23" i="14"/>
  <c r="FA23" i="14"/>
  <c r="HE23" i="14"/>
  <c r="FB23" i="14"/>
  <c r="HF23" i="14"/>
  <c r="FC23" i="14"/>
  <c r="HG23" i="14"/>
  <c r="FD23" i="14"/>
  <c r="HH23" i="14"/>
  <c r="FE23" i="14"/>
  <c r="HI23" i="14"/>
  <c r="FF23" i="14"/>
  <c r="HJ23" i="14"/>
  <c r="FG23" i="14"/>
  <c r="HK23" i="14"/>
  <c r="FH23" i="14"/>
  <c r="HL23" i="14"/>
  <c r="FI23" i="14"/>
  <c r="HM23" i="14"/>
  <c r="FJ23" i="14"/>
  <c r="HN23" i="14"/>
  <c r="FK23" i="14"/>
  <c r="HO23" i="14"/>
  <c r="FL23" i="14"/>
  <c r="HP23" i="14"/>
  <c r="FM23" i="14"/>
  <c r="HQ23" i="14"/>
  <c r="DK24" i="14"/>
  <c r="FO24" i="14"/>
  <c r="DL24" i="14"/>
  <c r="FP24" i="14"/>
  <c r="DM24" i="14"/>
  <c r="FQ24" i="14"/>
  <c r="DN24" i="14"/>
  <c r="FR24" i="14"/>
  <c r="DO24" i="14"/>
  <c r="FS24" i="14"/>
  <c r="DP24" i="14"/>
  <c r="FT24" i="14"/>
  <c r="DQ24" i="14"/>
  <c r="FU24" i="14"/>
  <c r="DR24" i="14"/>
  <c r="FV24" i="14"/>
  <c r="DS24" i="14"/>
  <c r="FW24" i="14"/>
  <c r="DT24" i="14"/>
  <c r="FX24" i="14"/>
  <c r="DU24" i="14"/>
  <c r="FY24" i="14"/>
  <c r="DV24" i="14"/>
  <c r="FZ24" i="14"/>
  <c r="DW24" i="14"/>
  <c r="GA24" i="14"/>
  <c r="DX24" i="14"/>
  <c r="GB24" i="14"/>
  <c r="DY24" i="14"/>
  <c r="GC24" i="14"/>
  <c r="DZ24" i="14"/>
  <c r="GD24" i="14"/>
  <c r="EA24" i="14"/>
  <c r="GE24" i="14"/>
  <c r="EB24" i="14"/>
  <c r="GF24" i="14"/>
  <c r="EC24" i="14"/>
  <c r="GG24" i="14"/>
  <c r="ED24" i="14"/>
  <c r="GH24" i="14"/>
  <c r="EE24" i="14"/>
  <c r="GI24" i="14"/>
  <c r="EF24" i="14"/>
  <c r="GJ24" i="14"/>
  <c r="EG24" i="14"/>
  <c r="GK24" i="14"/>
  <c r="EH24" i="14"/>
  <c r="GL24" i="14"/>
  <c r="EI24" i="14"/>
  <c r="GM24" i="14"/>
  <c r="EJ24" i="14"/>
  <c r="GN24" i="14"/>
  <c r="EK24" i="14"/>
  <c r="GO24" i="14"/>
  <c r="EL24" i="14"/>
  <c r="GP24" i="14"/>
  <c r="EM24" i="14"/>
  <c r="GQ24" i="14"/>
  <c r="EN24" i="14"/>
  <c r="GR24" i="14"/>
  <c r="EO24" i="14"/>
  <c r="GS24" i="14"/>
  <c r="EP24" i="14"/>
  <c r="GT24" i="14"/>
  <c r="EQ24" i="14"/>
  <c r="GU24" i="14"/>
  <c r="ER24" i="14"/>
  <c r="GV24" i="14"/>
  <c r="ES24" i="14"/>
  <c r="GW24" i="14"/>
  <c r="ET24" i="14"/>
  <c r="GX24" i="14"/>
  <c r="EU24" i="14"/>
  <c r="GY24" i="14"/>
  <c r="EV24" i="14"/>
  <c r="GZ24" i="14"/>
  <c r="EW24" i="14"/>
  <c r="HA24" i="14"/>
  <c r="EX24" i="14"/>
  <c r="HB24" i="14"/>
  <c r="EY24" i="14"/>
  <c r="HC24" i="14"/>
  <c r="EZ24" i="14"/>
  <c r="HD24" i="14"/>
  <c r="FA24" i="14"/>
  <c r="HE24" i="14"/>
  <c r="FB24" i="14"/>
  <c r="HF24" i="14"/>
  <c r="FC24" i="14"/>
  <c r="HG24" i="14"/>
  <c r="FD24" i="14"/>
  <c r="HH24" i="14"/>
  <c r="FE24" i="14"/>
  <c r="HI24" i="14"/>
  <c r="FF24" i="14"/>
  <c r="HJ24" i="14"/>
  <c r="FG24" i="14"/>
  <c r="HK24" i="14"/>
  <c r="FH24" i="14"/>
  <c r="HL24" i="14"/>
  <c r="FI24" i="14"/>
  <c r="HM24" i="14"/>
  <c r="FJ24" i="14"/>
  <c r="HN24" i="14"/>
  <c r="FK24" i="14"/>
  <c r="HO24" i="14"/>
  <c r="FL24" i="14"/>
  <c r="HP24" i="14"/>
  <c r="FM24" i="14"/>
  <c r="HQ24" i="14"/>
  <c r="DK25" i="14"/>
  <c r="FO25" i="14"/>
  <c r="DL25" i="14"/>
  <c r="FP25" i="14"/>
  <c r="DM25" i="14"/>
  <c r="FQ25" i="14"/>
  <c r="DN25" i="14"/>
  <c r="FR25" i="14"/>
  <c r="DO25" i="14"/>
  <c r="FS25" i="14"/>
  <c r="DP25" i="14"/>
  <c r="FT25" i="14"/>
  <c r="DQ25" i="14"/>
  <c r="FU25" i="14"/>
  <c r="DR25" i="14"/>
  <c r="FV25" i="14"/>
  <c r="DS25" i="14"/>
  <c r="FW25" i="14"/>
  <c r="DT25" i="14"/>
  <c r="FX25" i="14"/>
  <c r="DU25" i="14"/>
  <c r="FY25" i="14"/>
  <c r="DV25" i="14"/>
  <c r="FZ25" i="14"/>
  <c r="DW25" i="14"/>
  <c r="GA25" i="14"/>
  <c r="DX25" i="14"/>
  <c r="GB25" i="14"/>
  <c r="DY25" i="14"/>
  <c r="GC25" i="14"/>
  <c r="DZ25" i="14"/>
  <c r="GD25" i="14"/>
  <c r="EA25" i="14"/>
  <c r="GE25" i="14"/>
  <c r="EB25" i="14"/>
  <c r="GF25" i="14"/>
  <c r="EC25" i="14"/>
  <c r="GG25" i="14"/>
  <c r="ED25" i="14"/>
  <c r="GH25" i="14"/>
  <c r="EE25" i="14"/>
  <c r="GI25" i="14"/>
  <c r="EF25" i="14"/>
  <c r="GJ25" i="14"/>
  <c r="EG25" i="14"/>
  <c r="GK25" i="14"/>
  <c r="EH25" i="14"/>
  <c r="GL25" i="14"/>
  <c r="EI25" i="14"/>
  <c r="GM25" i="14"/>
  <c r="EJ25" i="14"/>
  <c r="GN25" i="14"/>
  <c r="EK25" i="14"/>
  <c r="GO25" i="14"/>
  <c r="EL25" i="14"/>
  <c r="GP25" i="14"/>
  <c r="EM25" i="14"/>
  <c r="GQ25" i="14"/>
  <c r="EN25" i="14"/>
  <c r="GR25" i="14"/>
  <c r="EO25" i="14"/>
  <c r="GS25" i="14"/>
  <c r="EP25" i="14"/>
  <c r="GT25" i="14"/>
  <c r="EQ25" i="14"/>
  <c r="GU25" i="14"/>
  <c r="ER25" i="14"/>
  <c r="GV25" i="14"/>
  <c r="ES25" i="14"/>
  <c r="GW25" i="14"/>
  <c r="ET25" i="14"/>
  <c r="GX25" i="14"/>
  <c r="EU25" i="14"/>
  <c r="GY25" i="14"/>
  <c r="EV25" i="14"/>
  <c r="GZ25" i="14"/>
  <c r="EW25" i="14"/>
  <c r="HA25" i="14"/>
  <c r="EX25" i="14"/>
  <c r="HB25" i="14"/>
  <c r="EY25" i="14"/>
  <c r="HC25" i="14"/>
  <c r="EZ25" i="14"/>
  <c r="HD25" i="14"/>
  <c r="FA25" i="14"/>
  <c r="HE25" i="14"/>
  <c r="FB25" i="14"/>
  <c r="HF25" i="14"/>
  <c r="FC25" i="14"/>
  <c r="HG25" i="14"/>
  <c r="FD25" i="14"/>
  <c r="HH25" i="14"/>
  <c r="FE25" i="14"/>
  <c r="HI25" i="14"/>
  <c r="FF25" i="14"/>
  <c r="HJ25" i="14"/>
  <c r="FG25" i="14"/>
  <c r="HK25" i="14"/>
  <c r="FH25" i="14"/>
  <c r="HL25" i="14"/>
  <c r="FI25" i="14"/>
  <c r="HM25" i="14"/>
  <c r="FJ25" i="14"/>
  <c r="HN25" i="14"/>
  <c r="FK25" i="14"/>
  <c r="HO25" i="14"/>
  <c r="FL25" i="14"/>
  <c r="HP25" i="14"/>
  <c r="FM25" i="14"/>
  <c r="HQ25" i="14"/>
  <c r="DK26" i="14"/>
  <c r="FO26" i="14"/>
  <c r="DL26" i="14"/>
  <c r="FP26" i="14"/>
  <c r="DM26" i="14"/>
  <c r="FQ26" i="14"/>
  <c r="DN26" i="14"/>
  <c r="FR26" i="14"/>
  <c r="DO26" i="14"/>
  <c r="FS26" i="14"/>
  <c r="DP26" i="14"/>
  <c r="FT26" i="14"/>
  <c r="DQ26" i="14"/>
  <c r="FU26" i="14"/>
  <c r="DR26" i="14"/>
  <c r="FV26" i="14"/>
  <c r="DS26" i="14"/>
  <c r="FW26" i="14"/>
  <c r="DT26" i="14"/>
  <c r="FX26" i="14"/>
  <c r="DU26" i="14"/>
  <c r="FY26" i="14"/>
  <c r="DV26" i="14"/>
  <c r="FZ26" i="14"/>
  <c r="DW26" i="14"/>
  <c r="GA26" i="14"/>
  <c r="DX26" i="14"/>
  <c r="GB26" i="14"/>
  <c r="DY26" i="14"/>
  <c r="GC26" i="14"/>
  <c r="DZ26" i="14"/>
  <c r="GD26" i="14"/>
  <c r="EA26" i="14"/>
  <c r="GE26" i="14"/>
  <c r="EB26" i="14"/>
  <c r="GF26" i="14"/>
  <c r="EC26" i="14"/>
  <c r="GG26" i="14"/>
  <c r="ED26" i="14"/>
  <c r="GH26" i="14"/>
  <c r="EE26" i="14"/>
  <c r="GI26" i="14"/>
  <c r="EF26" i="14"/>
  <c r="GJ26" i="14"/>
  <c r="EG26" i="14"/>
  <c r="GK26" i="14"/>
  <c r="EH26" i="14"/>
  <c r="GL26" i="14"/>
  <c r="EI26" i="14"/>
  <c r="GM26" i="14"/>
  <c r="EJ26" i="14"/>
  <c r="GN26" i="14"/>
  <c r="EK26" i="14"/>
  <c r="GO26" i="14"/>
  <c r="EL26" i="14"/>
  <c r="GP26" i="14"/>
  <c r="EM26" i="14"/>
  <c r="GQ26" i="14"/>
  <c r="EN26" i="14"/>
  <c r="GR26" i="14"/>
  <c r="EO26" i="14"/>
  <c r="GS26" i="14"/>
  <c r="EP26" i="14"/>
  <c r="GT26" i="14"/>
  <c r="EQ26" i="14"/>
  <c r="GU26" i="14"/>
  <c r="ER26" i="14"/>
  <c r="GV26" i="14"/>
  <c r="ES26" i="14"/>
  <c r="GW26" i="14"/>
  <c r="ET26" i="14"/>
  <c r="GX26" i="14"/>
  <c r="EU26" i="14"/>
  <c r="GY26" i="14"/>
  <c r="EV26" i="14"/>
  <c r="GZ26" i="14"/>
  <c r="EW26" i="14"/>
  <c r="HA26" i="14"/>
  <c r="EX26" i="14"/>
  <c r="HB26" i="14"/>
  <c r="EY26" i="14"/>
  <c r="HC26" i="14"/>
  <c r="EZ26" i="14"/>
  <c r="HD26" i="14"/>
  <c r="FA26" i="14"/>
  <c r="HE26" i="14"/>
  <c r="FB26" i="14"/>
  <c r="HF26" i="14"/>
  <c r="FC26" i="14"/>
  <c r="HG26" i="14"/>
  <c r="FD26" i="14"/>
  <c r="HH26" i="14"/>
  <c r="FE26" i="14"/>
  <c r="HI26" i="14"/>
  <c r="FF26" i="14"/>
  <c r="HJ26" i="14"/>
  <c r="FG26" i="14"/>
  <c r="HK26" i="14"/>
  <c r="FH26" i="14"/>
  <c r="HL26" i="14"/>
  <c r="FI26" i="14"/>
  <c r="HM26" i="14"/>
  <c r="FJ26" i="14"/>
  <c r="HN26" i="14"/>
  <c r="FK26" i="14"/>
  <c r="HO26" i="14"/>
  <c r="FL26" i="14"/>
  <c r="HP26" i="14"/>
  <c r="FM26" i="14"/>
  <c r="HQ26" i="14"/>
  <c r="DK27" i="14"/>
  <c r="FO27" i="14"/>
  <c r="DL27" i="14"/>
  <c r="FP27" i="14"/>
  <c r="DM27" i="14"/>
  <c r="FQ27" i="14"/>
  <c r="DN27" i="14"/>
  <c r="FR27" i="14"/>
  <c r="DO27" i="14"/>
  <c r="FS27" i="14"/>
  <c r="DP27" i="14"/>
  <c r="FT27" i="14"/>
  <c r="DQ27" i="14"/>
  <c r="FU27" i="14"/>
  <c r="DR27" i="14"/>
  <c r="FV27" i="14"/>
  <c r="DS27" i="14"/>
  <c r="FW27" i="14"/>
  <c r="DT27" i="14"/>
  <c r="FX27" i="14"/>
  <c r="DU27" i="14"/>
  <c r="FY27" i="14"/>
  <c r="DV27" i="14"/>
  <c r="FZ27" i="14"/>
  <c r="DW27" i="14"/>
  <c r="GA27" i="14"/>
  <c r="DX27" i="14"/>
  <c r="GB27" i="14"/>
  <c r="DY27" i="14"/>
  <c r="GC27" i="14"/>
  <c r="DZ27" i="14"/>
  <c r="GD27" i="14"/>
  <c r="EA27" i="14"/>
  <c r="GE27" i="14"/>
  <c r="EB27" i="14"/>
  <c r="GF27" i="14"/>
  <c r="EC27" i="14"/>
  <c r="GG27" i="14"/>
  <c r="ED27" i="14"/>
  <c r="GH27" i="14"/>
  <c r="EE27" i="14"/>
  <c r="GI27" i="14"/>
  <c r="EF27" i="14"/>
  <c r="GJ27" i="14"/>
  <c r="EG27" i="14"/>
  <c r="GK27" i="14"/>
  <c r="EH27" i="14"/>
  <c r="GL27" i="14"/>
  <c r="EI27" i="14"/>
  <c r="GM27" i="14"/>
  <c r="EJ27" i="14"/>
  <c r="GN27" i="14"/>
  <c r="EK27" i="14"/>
  <c r="GO27" i="14"/>
  <c r="EL27" i="14"/>
  <c r="GP27" i="14"/>
  <c r="EM27" i="14"/>
  <c r="GQ27" i="14"/>
  <c r="EN27" i="14"/>
  <c r="GR27" i="14"/>
  <c r="EO27" i="14"/>
  <c r="GS27" i="14"/>
  <c r="EP27" i="14"/>
  <c r="GT27" i="14"/>
  <c r="EQ27" i="14"/>
  <c r="GU27" i="14"/>
  <c r="ER27" i="14"/>
  <c r="GV27" i="14"/>
  <c r="ES27" i="14"/>
  <c r="GW27" i="14"/>
  <c r="ET27" i="14"/>
  <c r="GX27" i="14"/>
  <c r="EU27" i="14"/>
  <c r="GY27" i="14"/>
  <c r="EV27" i="14"/>
  <c r="GZ27" i="14"/>
  <c r="EW27" i="14"/>
  <c r="HA27" i="14"/>
  <c r="EX27" i="14"/>
  <c r="HB27" i="14"/>
  <c r="EY27" i="14"/>
  <c r="HC27" i="14"/>
  <c r="EZ27" i="14"/>
  <c r="HD27" i="14"/>
  <c r="FA27" i="14"/>
  <c r="HE27" i="14"/>
  <c r="FB27" i="14"/>
  <c r="HF27" i="14"/>
  <c r="FC27" i="14"/>
  <c r="HG27" i="14"/>
  <c r="FD27" i="14"/>
  <c r="HH27" i="14"/>
  <c r="FE27" i="14"/>
  <c r="HI27" i="14"/>
  <c r="FF27" i="14"/>
  <c r="HJ27" i="14"/>
  <c r="FG27" i="14"/>
  <c r="HK27" i="14"/>
  <c r="FH27" i="14"/>
  <c r="HL27" i="14"/>
  <c r="FI27" i="14"/>
  <c r="HM27" i="14"/>
  <c r="FJ27" i="14"/>
  <c r="HN27" i="14"/>
  <c r="FK27" i="14"/>
  <c r="HO27" i="14"/>
  <c r="FL27" i="14"/>
  <c r="HP27" i="14"/>
  <c r="FM27" i="14"/>
  <c r="HQ27" i="14"/>
  <c r="DK28" i="14"/>
  <c r="FO28" i="14"/>
  <c r="DL28" i="14"/>
  <c r="FP28" i="14"/>
  <c r="DM28" i="14"/>
  <c r="FQ28" i="14"/>
  <c r="DN28" i="14"/>
  <c r="FR28" i="14"/>
  <c r="DO28" i="14"/>
  <c r="FS28" i="14"/>
  <c r="DP28" i="14"/>
  <c r="FT28" i="14"/>
  <c r="DQ28" i="14"/>
  <c r="FU28" i="14"/>
  <c r="DR28" i="14"/>
  <c r="FV28" i="14"/>
  <c r="DS28" i="14"/>
  <c r="FW28" i="14"/>
  <c r="DT28" i="14"/>
  <c r="FX28" i="14"/>
  <c r="DU28" i="14"/>
  <c r="FY28" i="14"/>
  <c r="DV28" i="14"/>
  <c r="FZ28" i="14"/>
  <c r="DW28" i="14"/>
  <c r="GA28" i="14"/>
  <c r="DX28" i="14"/>
  <c r="GB28" i="14"/>
  <c r="DY28" i="14"/>
  <c r="GC28" i="14"/>
  <c r="DZ28" i="14"/>
  <c r="GD28" i="14"/>
  <c r="EA28" i="14"/>
  <c r="GE28" i="14"/>
  <c r="EB28" i="14"/>
  <c r="GF28" i="14"/>
  <c r="EC28" i="14"/>
  <c r="GG28" i="14"/>
  <c r="ED28" i="14"/>
  <c r="GH28" i="14"/>
  <c r="EE28" i="14"/>
  <c r="GI28" i="14"/>
  <c r="EF28" i="14"/>
  <c r="GJ28" i="14"/>
  <c r="EG28" i="14"/>
  <c r="GK28" i="14"/>
  <c r="EH28" i="14"/>
  <c r="GL28" i="14"/>
  <c r="EI28" i="14"/>
  <c r="GM28" i="14"/>
  <c r="EJ28" i="14"/>
  <c r="GN28" i="14"/>
  <c r="EK28" i="14"/>
  <c r="GO28" i="14"/>
  <c r="EL28" i="14"/>
  <c r="GP28" i="14"/>
  <c r="EM28" i="14"/>
  <c r="GQ28" i="14"/>
  <c r="EN28" i="14"/>
  <c r="GR28" i="14"/>
  <c r="EO28" i="14"/>
  <c r="GS28" i="14"/>
  <c r="EP28" i="14"/>
  <c r="GT28" i="14"/>
  <c r="EQ28" i="14"/>
  <c r="GU28" i="14"/>
  <c r="ER28" i="14"/>
  <c r="GV28" i="14"/>
  <c r="ES28" i="14"/>
  <c r="GW28" i="14"/>
  <c r="ET28" i="14"/>
  <c r="GX28" i="14"/>
  <c r="EU28" i="14"/>
  <c r="GY28" i="14"/>
  <c r="EV28" i="14"/>
  <c r="GZ28" i="14"/>
  <c r="EW28" i="14"/>
  <c r="HA28" i="14"/>
  <c r="EX28" i="14"/>
  <c r="HB28" i="14"/>
  <c r="EY28" i="14"/>
  <c r="HC28" i="14"/>
  <c r="EZ28" i="14"/>
  <c r="HD28" i="14"/>
  <c r="FA28" i="14"/>
  <c r="HE28" i="14"/>
  <c r="FB28" i="14"/>
  <c r="HF28" i="14"/>
  <c r="FC28" i="14"/>
  <c r="HG28" i="14"/>
  <c r="FD28" i="14"/>
  <c r="HH28" i="14"/>
  <c r="FE28" i="14"/>
  <c r="HI28" i="14"/>
  <c r="FF28" i="14"/>
  <c r="HJ28" i="14"/>
  <c r="FG28" i="14"/>
  <c r="HK28" i="14"/>
  <c r="FH28" i="14"/>
  <c r="HL28" i="14"/>
  <c r="FI28" i="14"/>
  <c r="HM28" i="14"/>
  <c r="FJ28" i="14"/>
  <c r="HN28" i="14"/>
  <c r="FK28" i="14"/>
  <c r="HO28" i="14"/>
  <c r="FL28" i="14"/>
  <c r="HP28" i="14"/>
  <c r="FM28" i="14"/>
  <c r="HQ28" i="14"/>
  <c r="DK29" i="14"/>
  <c r="FO29" i="14"/>
  <c r="DL29" i="14"/>
  <c r="FP29" i="14"/>
  <c r="DM29" i="14"/>
  <c r="FQ29" i="14"/>
  <c r="DN29" i="14"/>
  <c r="FR29" i="14"/>
  <c r="DO29" i="14"/>
  <c r="FS29" i="14"/>
  <c r="DP29" i="14"/>
  <c r="FT29" i="14"/>
  <c r="DQ29" i="14"/>
  <c r="FU29" i="14"/>
  <c r="DR29" i="14"/>
  <c r="FV29" i="14"/>
  <c r="DS29" i="14"/>
  <c r="FW29" i="14"/>
  <c r="DT29" i="14"/>
  <c r="FX29" i="14"/>
  <c r="DU29" i="14"/>
  <c r="FY29" i="14"/>
  <c r="DV29" i="14"/>
  <c r="FZ29" i="14"/>
  <c r="DW29" i="14"/>
  <c r="GA29" i="14"/>
  <c r="DX29" i="14"/>
  <c r="GB29" i="14"/>
  <c r="DY29" i="14"/>
  <c r="GC29" i="14"/>
  <c r="DZ29" i="14"/>
  <c r="GD29" i="14"/>
  <c r="EA29" i="14"/>
  <c r="GE29" i="14"/>
  <c r="EB29" i="14"/>
  <c r="GF29" i="14"/>
  <c r="EC29" i="14"/>
  <c r="GG29" i="14"/>
  <c r="ED29" i="14"/>
  <c r="GH29" i="14"/>
  <c r="EE29" i="14"/>
  <c r="GI29" i="14"/>
  <c r="EF29" i="14"/>
  <c r="GJ29" i="14"/>
  <c r="EG29" i="14"/>
  <c r="GK29" i="14"/>
  <c r="EH29" i="14"/>
  <c r="GL29" i="14"/>
  <c r="EI29" i="14"/>
  <c r="GM29" i="14"/>
  <c r="EJ29" i="14"/>
  <c r="GN29" i="14"/>
  <c r="EK29" i="14"/>
  <c r="GO29" i="14"/>
  <c r="EL29" i="14"/>
  <c r="GP29" i="14"/>
  <c r="EM29" i="14"/>
  <c r="GQ29" i="14"/>
  <c r="EN29" i="14"/>
  <c r="GR29" i="14"/>
  <c r="EO29" i="14"/>
  <c r="GS29" i="14"/>
  <c r="EP29" i="14"/>
  <c r="GT29" i="14"/>
  <c r="EQ29" i="14"/>
  <c r="GU29" i="14"/>
  <c r="ER29" i="14"/>
  <c r="GV29" i="14"/>
  <c r="ES29" i="14"/>
  <c r="GW29" i="14"/>
  <c r="ET29" i="14"/>
  <c r="GX29" i="14"/>
  <c r="EU29" i="14"/>
  <c r="GY29" i="14"/>
  <c r="EV29" i="14"/>
  <c r="GZ29" i="14"/>
  <c r="EW29" i="14"/>
  <c r="HA29" i="14"/>
  <c r="EX29" i="14"/>
  <c r="HB29" i="14"/>
  <c r="EY29" i="14"/>
  <c r="HC29" i="14"/>
  <c r="EZ29" i="14"/>
  <c r="HD29" i="14"/>
  <c r="FA29" i="14"/>
  <c r="HE29" i="14"/>
  <c r="FB29" i="14"/>
  <c r="HF29" i="14"/>
  <c r="FC29" i="14"/>
  <c r="HG29" i="14"/>
  <c r="FD29" i="14"/>
  <c r="HH29" i="14"/>
  <c r="FE29" i="14"/>
  <c r="HI29" i="14"/>
  <c r="FF29" i="14"/>
  <c r="HJ29" i="14"/>
  <c r="FG29" i="14"/>
  <c r="HK29" i="14"/>
  <c r="FH29" i="14"/>
  <c r="HL29" i="14"/>
  <c r="FI29" i="14"/>
  <c r="HM29" i="14"/>
  <c r="FJ29" i="14"/>
  <c r="HN29" i="14"/>
  <c r="FK29" i="14"/>
  <c r="HO29" i="14"/>
  <c r="FL29" i="14"/>
  <c r="HP29" i="14"/>
  <c r="FM29" i="14"/>
  <c r="HQ29" i="14"/>
  <c r="DK30" i="14"/>
  <c r="FO30" i="14"/>
  <c r="DL30" i="14"/>
  <c r="FP30" i="14"/>
  <c r="DM30" i="14"/>
  <c r="FQ30" i="14"/>
  <c r="DN30" i="14"/>
  <c r="FR30" i="14"/>
  <c r="DO30" i="14"/>
  <c r="FS30" i="14"/>
  <c r="DP30" i="14"/>
  <c r="FT30" i="14"/>
  <c r="DQ30" i="14"/>
  <c r="FU30" i="14"/>
  <c r="DR30" i="14"/>
  <c r="FV30" i="14"/>
  <c r="DS30" i="14"/>
  <c r="FW30" i="14"/>
  <c r="DT30" i="14"/>
  <c r="FX30" i="14"/>
  <c r="DU30" i="14"/>
  <c r="FY30" i="14"/>
  <c r="DV30" i="14"/>
  <c r="FZ30" i="14"/>
  <c r="DW30" i="14"/>
  <c r="GA30" i="14"/>
  <c r="DX30" i="14"/>
  <c r="GB30" i="14"/>
  <c r="DY30" i="14"/>
  <c r="GC30" i="14"/>
  <c r="DZ30" i="14"/>
  <c r="GD30" i="14"/>
  <c r="EA30" i="14"/>
  <c r="GE30" i="14"/>
  <c r="EB30" i="14"/>
  <c r="GF30" i="14"/>
  <c r="EC30" i="14"/>
  <c r="GG30" i="14"/>
  <c r="ED30" i="14"/>
  <c r="GH30" i="14"/>
  <c r="EE30" i="14"/>
  <c r="GI30" i="14"/>
  <c r="EF30" i="14"/>
  <c r="GJ30" i="14"/>
  <c r="EG30" i="14"/>
  <c r="GK30" i="14"/>
  <c r="EH30" i="14"/>
  <c r="GL30" i="14"/>
  <c r="EI30" i="14"/>
  <c r="GM30" i="14"/>
  <c r="EJ30" i="14"/>
  <c r="GN30" i="14"/>
  <c r="EK30" i="14"/>
  <c r="GO30" i="14"/>
  <c r="EL30" i="14"/>
  <c r="GP30" i="14"/>
  <c r="EM30" i="14"/>
  <c r="GQ30" i="14"/>
  <c r="EN30" i="14"/>
  <c r="GR30" i="14"/>
  <c r="EO30" i="14"/>
  <c r="GS30" i="14"/>
  <c r="EP30" i="14"/>
  <c r="GT30" i="14"/>
  <c r="EQ30" i="14"/>
  <c r="GU30" i="14"/>
  <c r="ER30" i="14"/>
  <c r="GV30" i="14"/>
  <c r="ES30" i="14"/>
  <c r="GW30" i="14"/>
  <c r="ET30" i="14"/>
  <c r="GX30" i="14"/>
  <c r="EU30" i="14"/>
  <c r="GY30" i="14"/>
  <c r="EV30" i="14"/>
  <c r="GZ30" i="14"/>
  <c r="EW30" i="14"/>
  <c r="HA30" i="14"/>
  <c r="EX30" i="14"/>
  <c r="HB30" i="14"/>
  <c r="EY30" i="14"/>
  <c r="HC30" i="14"/>
  <c r="EZ30" i="14"/>
  <c r="HD30" i="14"/>
  <c r="FA30" i="14"/>
  <c r="HE30" i="14"/>
  <c r="FB30" i="14"/>
  <c r="HF30" i="14"/>
  <c r="FC30" i="14"/>
  <c r="HG30" i="14"/>
  <c r="FD30" i="14"/>
  <c r="HH30" i="14"/>
  <c r="FE30" i="14"/>
  <c r="HI30" i="14"/>
  <c r="FF30" i="14"/>
  <c r="HJ30" i="14"/>
  <c r="FG30" i="14"/>
  <c r="HK30" i="14"/>
  <c r="FH30" i="14"/>
  <c r="HL30" i="14"/>
  <c r="FI30" i="14"/>
  <c r="HM30" i="14"/>
  <c r="FJ30" i="14"/>
  <c r="HN30" i="14"/>
  <c r="FK30" i="14"/>
  <c r="HO30" i="14"/>
  <c r="FL30" i="14"/>
  <c r="HP30" i="14"/>
  <c r="FM30" i="14"/>
  <c r="HQ30" i="14"/>
  <c r="DK31" i="14"/>
  <c r="FO31" i="14"/>
  <c r="DL31" i="14"/>
  <c r="FP31" i="14"/>
  <c r="DM31" i="14"/>
  <c r="FQ31" i="14"/>
  <c r="DN31" i="14"/>
  <c r="FR31" i="14"/>
  <c r="DO31" i="14"/>
  <c r="FS31" i="14"/>
  <c r="DP31" i="14"/>
  <c r="FT31" i="14"/>
  <c r="DQ31" i="14"/>
  <c r="FU31" i="14"/>
  <c r="DR31" i="14"/>
  <c r="FV31" i="14"/>
  <c r="DS31" i="14"/>
  <c r="FW31" i="14"/>
  <c r="DT31" i="14"/>
  <c r="FX31" i="14"/>
  <c r="DU31" i="14"/>
  <c r="FY31" i="14"/>
  <c r="DV31" i="14"/>
  <c r="FZ31" i="14"/>
  <c r="DW31" i="14"/>
  <c r="GA31" i="14"/>
  <c r="DX31" i="14"/>
  <c r="GB31" i="14"/>
  <c r="DY31" i="14"/>
  <c r="GC31" i="14"/>
  <c r="DZ31" i="14"/>
  <c r="GD31" i="14"/>
  <c r="EA31" i="14"/>
  <c r="GE31" i="14"/>
  <c r="EB31" i="14"/>
  <c r="GF31" i="14"/>
  <c r="EC31" i="14"/>
  <c r="GG31" i="14"/>
  <c r="ED31" i="14"/>
  <c r="GH31" i="14"/>
  <c r="EE31" i="14"/>
  <c r="GI31" i="14"/>
  <c r="EF31" i="14"/>
  <c r="GJ31" i="14"/>
  <c r="EG31" i="14"/>
  <c r="GK31" i="14"/>
  <c r="EH31" i="14"/>
  <c r="GL31" i="14"/>
  <c r="EI31" i="14"/>
  <c r="GM31" i="14"/>
  <c r="EJ31" i="14"/>
  <c r="GN31" i="14"/>
  <c r="EK31" i="14"/>
  <c r="GO31" i="14"/>
  <c r="EL31" i="14"/>
  <c r="GP31" i="14"/>
  <c r="EM31" i="14"/>
  <c r="GQ31" i="14"/>
  <c r="EN31" i="14"/>
  <c r="GR31" i="14"/>
  <c r="EO31" i="14"/>
  <c r="GS31" i="14"/>
  <c r="EP31" i="14"/>
  <c r="GT31" i="14"/>
  <c r="EQ31" i="14"/>
  <c r="GU31" i="14"/>
  <c r="ER31" i="14"/>
  <c r="GV31" i="14"/>
  <c r="ES31" i="14"/>
  <c r="GW31" i="14"/>
  <c r="ET31" i="14"/>
  <c r="GX31" i="14"/>
  <c r="EU31" i="14"/>
  <c r="GY31" i="14"/>
  <c r="EV31" i="14"/>
  <c r="GZ31" i="14"/>
  <c r="EW31" i="14"/>
  <c r="HA31" i="14"/>
  <c r="EX31" i="14"/>
  <c r="HB31" i="14"/>
  <c r="EY31" i="14"/>
  <c r="HC31" i="14"/>
  <c r="EZ31" i="14"/>
  <c r="HD31" i="14"/>
  <c r="FA31" i="14"/>
  <c r="HE31" i="14"/>
  <c r="FB31" i="14"/>
  <c r="HF31" i="14"/>
  <c r="FC31" i="14"/>
  <c r="HG31" i="14"/>
  <c r="FD31" i="14"/>
  <c r="HH31" i="14"/>
  <c r="FE31" i="14"/>
  <c r="HI31" i="14"/>
  <c r="FF31" i="14"/>
  <c r="HJ31" i="14"/>
  <c r="FG31" i="14"/>
  <c r="HK31" i="14"/>
  <c r="FH31" i="14"/>
  <c r="HL31" i="14"/>
  <c r="FI31" i="14"/>
  <c r="HM31" i="14"/>
  <c r="FJ31" i="14"/>
  <c r="HN31" i="14"/>
  <c r="FK31" i="14"/>
  <c r="HO31" i="14"/>
  <c r="FL31" i="14"/>
  <c r="HP31" i="14"/>
  <c r="FM31" i="14"/>
  <c r="HQ31" i="14"/>
  <c r="DK32" i="14"/>
  <c r="FO32" i="14"/>
  <c r="DL32" i="14"/>
  <c r="FP32" i="14"/>
  <c r="DM32" i="14"/>
  <c r="FQ32" i="14"/>
  <c r="DN32" i="14"/>
  <c r="FR32" i="14"/>
  <c r="DO32" i="14"/>
  <c r="FS32" i="14"/>
  <c r="DP32" i="14"/>
  <c r="FT32" i="14"/>
  <c r="DQ32" i="14"/>
  <c r="FU32" i="14"/>
  <c r="DR32" i="14"/>
  <c r="FV32" i="14"/>
  <c r="DS32" i="14"/>
  <c r="FW32" i="14"/>
  <c r="DT32" i="14"/>
  <c r="FX32" i="14"/>
  <c r="DU32" i="14"/>
  <c r="FY32" i="14"/>
  <c r="DV32" i="14"/>
  <c r="FZ32" i="14"/>
  <c r="DW32" i="14"/>
  <c r="GA32" i="14"/>
  <c r="DX32" i="14"/>
  <c r="GB32" i="14"/>
  <c r="DY32" i="14"/>
  <c r="GC32" i="14"/>
  <c r="DZ32" i="14"/>
  <c r="GD32" i="14"/>
  <c r="EA32" i="14"/>
  <c r="GE32" i="14"/>
  <c r="EB32" i="14"/>
  <c r="GF32" i="14"/>
  <c r="EC32" i="14"/>
  <c r="GG32" i="14"/>
  <c r="ED32" i="14"/>
  <c r="GH32" i="14"/>
  <c r="EE32" i="14"/>
  <c r="GI32" i="14"/>
  <c r="EF32" i="14"/>
  <c r="GJ32" i="14"/>
  <c r="EG32" i="14"/>
  <c r="GK32" i="14"/>
  <c r="EH32" i="14"/>
  <c r="GL32" i="14"/>
  <c r="EI32" i="14"/>
  <c r="GM32" i="14"/>
  <c r="EJ32" i="14"/>
  <c r="GN32" i="14"/>
  <c r="EK32" i="14"/>
  <c r="GO32" i="14"/>
  <c r="EL32" i="14"/>
  <c r="GP32" i="14"/>
  <c r="EM32" i="14"/>
  <c r="GQ32" i="14"/>
  <c r="EN32" i="14"/>
  <c r="GR32" i="14"/>
  <c r="EO32" i="14"/>
  <c r="GS32" i="14"/>
  <c r="EP32" i="14"/>
  <c r="GT32" i="14"/>
  <c r="EQ32" i="14"/>
  <c r="GU32" i="14"/>
  <c r="ER32" i="14"/>
  <c r="GV32" i="14"/>
  <c r="ES32" i="14"/>
  <c r="GW32" i="14"/>
  <c r="ET32" i="14"/>
  <c r="GX32" i="14"/>
  <c r="EU32" i="14"/>
  <c r="GY32" i="14"/>
  <c r="EV32" i="14"/>
  <c r="GZ32" i="14"/>
  <c r="EW32" i="14"/>
  <c r="HA32" i="14"/>
  <c r="EX32" i="14"/>
  <c r="HB32" i="14"/>
  <c r="EY32" i="14"/>
  <c r="HC32" i="14"/>
  <c r="EZ32" i="14"/>
  <c r="HD32" i="14"/>
  <c r="FA32" i="14"/>
  <c r="HE32" i="14"/>
  <c r="FB32" i="14"/>
  <c r="HF32" i="14"/>
  <c r="FC32" i="14"/>
  <c r="HG32" i="14"/>
  <c r="FD32" i="14"/>
  <c r="HH32" i="14"/>
  <c r="FE32" i="14"/>
  <c r="HI32" i="14"/>
  <c r="FF32" i="14"/>
  <c r="HJ32" i="14"/>
  <c r="FG32" i="14"/>
  <c r="HK32" i="14"/>
  <c r="FH32" i="14"/>
  <c r="HL32" i="14"/>
  <c r="FI32" i="14"/>
  <c r="HM32" i="14"/>
  <c r="FJ32" i="14"/>
  <c r="HN32" i="14"/>
  <c r="FK32" i="14"/>
  <c r="HO32" i="14"/>
  <c r="FL32" i="14"/>
  <c r="HP32" i="14"/>
  <c r="FM32" i="14"/>
  <c r="HQ32" i="14"/>
  <c r="DK33" i="14"/>
  <c r="FO33" i="14"/>
  <c r="DL33" i="14"/>
  <c r="FP33" i="14"/>
  <c r="DM33" i="14"/>
  <c r="FQ33" i="14"/>
  <c r="DN33" i="14"/>
  <c r="FR33" i="14"/>
  <c r="DO33" i="14"/>
  <c r="FS33" i="14"/>
  <c r="DP33" i="14"/>
  <c r="FT33" i="14"/>
  <c r="DQ33" i="14"/>
  <c r="FU33" i="14"/>
  <c r="DR33" i="14"/>
  <c r="FV33" i="14"/>
  <c r="DS33" i="14"/>
  <c r="FW33" i="14"/>
  <c r="DT33" i="14"/>
  <c r="FX33" i="14"/>
  <c r="DU33" i="14"/>
  <c r="FY33" i="14"/>
  <c r="DV33" i="14"/>
  <c r="FZ33" i="14"/>
  <c r="DW33" i="14"/>
  <c r="GA33" i="14"/>
  <c r="DX33" i="14"/>
  <c r="GB33" i="14"/>
  <c r="DY33" i="14"/>
  <c r="GC33" i="14"/>
  <c r="DZ33" i="14"/>
  <c r="GD33" i="14"/>
  <c r="EA33" i="14"/>
  <c r="GE33" i="14"/>
  <c r="EB33" i="14"/>
  <c r="GF33" i="14"/>
  <c r="EC33" i="14"/>
  <c r="GG33" i="14"/>
  <c r="ED33" i="14"/>
  <c r="GH33" i="14"/>
  <c r="EE33" i="14"/>
  <c r="GI33" i="14"/>
  <c r="EF33" i="14"/>
  <c r="GJ33" i="14"/>
  <c r="EG33" i="14"/>
  <c r="GK33" i="14"/>
  <c r="EH33" i="14"/>
  <c r="GL33" i="14"/>
  <c r="EI33" i="14"/>
  <c r="GM33" i="14"/>
  <c r="EJ33" i="14"/>
  <c r="GN33" i="14"/>
  <c r="EK33" i="14"/>
  <c r="GO33" i="14"/>
  <c r="EL33" i="14"/>
  <c r="GP33" i="14"/>
  <c r="EM33" i="14"/>
  <c r="GQ33" i="14"/>
  <c r="EN33" i="14"/>
  <c r="GR33" i="14"/>
  <c r="EO33" i="14"/>
  <c r="GS33" i="14"/>
  <c r="EP33" i="14"/>
  <c r="GT33" i="14"/>
  <c r="EQ33" i="14"/>
  <c r="GU33" i="14"/>
  <c r="ER33" i="14"/>
  <c r="GV33" i="14"/>
  <c r="ES33" i="14"/>
  <c r="GW33" i="14"/>
  <c r="ET33" i="14"/>
  <c r="GX33" i="14"/>
  <c r="EU33" i="14"/>
  <c r="GY33" i="14"/>
  <c r="EV33" i="14"/>
  <c r="GZ33" i="14"/>
  <c r="EW33" i="14"/>
  <c r="HA33" i="14"/>
  <c r="EX33" i="14"/>
  <c r="HB33" i="14"/>
  <c r="EY33" i="14"/>
  <c r="HC33" i="14"/>
  <c r="EZ33" i="14"/>
  <c r="HD33" i="14"/>
  <c r="FA33" i="14"/>
  <c r="HE33" i="14"/>
  <c r="FB33" i="14"/>
  <c r="HF33" i="14"/>
  <c r="FC33" i="14"/>
  <c r="HG33" i="14"/>
  <c r="FD33" i="14"/>
  <c r="HH33" i="14"/>
  <c r="FE33" i="14"/>
  <c r="HI33" i="14"/>
  <c r="FF33" i="14"/>
  <c r="HJ33" i="14"/>
  <c r="FG33" i="14"/>
  <c r="HK33" i="14"/>
  <c r="FH33" i="14"/>
  <c r="HL33" i="14"/>
  <c r="FI33" i="14"/>
  <c r="HM33" i="14"/>
  <c r="FJ33" i="14"/>
  <c r="HN33" i="14"/>
  <c r="FK33" i="14"/>
  <c r="HO33" i="14"/>
  <c r="FL33" i="14"/>
  <c r="HP33" i="14"/>
  <c r="FM33" i="14"/>
  <c r="HQ33" i="14"/>
  <c r="DK34" i="14"/>
  <c r="FO34" i="14"/>
  <c r="DL34" i="14"/>
  <c r="FP34" i="14"/>
  <c r="DM34" i="14"/>
  <c r="FQ34" i="14"/>
  <c r="DN34" i="14"/>
  <c r="FR34" i="14"/>
  <c r="DO34" i="14"/>
  <c r="FS34" i="14"/>
  <c r="DP34" i="14"/>
  <c r="FT34" i="14"/>
  <c r="DQ34" i="14"/>
  <c r="FU34" i="14"/>
  <c r="DR34" i="14"/>
  <c r="FV34" i="14"/>
  <c r="DS34" i="14"/>
  <c r="FW34" i="14"/>
  <c r="DT34" i="14"/>
  <c r="FX34" i="14"/>
  <c r="DU34" i="14"/>
  <c r="FY34" i="14"/>
  <c r="DV34" i="14"/>
  <c r="FZ34" i="14"/>
  <c r="DW34" i="14"/>
  <c r="GA34" i="14"/>
  <c r="DX34" i="14"/>
  <c r="GB34" i="14"/>
  <c r="DY34" i="14"/>
  <c r="GC34" i="14"/>
  <c r="DZ34" i="14"/>
  <c r="GD34" i="14"/>
  <c r="EA34" i="14"/>
  <c r="GE34" i="14"/>
  <c r="EB34" i="14"/>
  <c r="GF34" i="14"/>
  <c r="EC34" i="14"/>
  <c r="GG34" i="14"/>
  <c r="ED34" i="14"/>
  <c r="GH34" i="14"/>
  <c r="EE34" i="14"/>
  <c r="GI34" i="14"/>
  <c r="EF34" i="14"/>
  <c r="GJ34" i="14"/>
  <c r="EG34" i="14"/>
  <c r="GK34" i="14"/>
  <c r="EH34" i="14"/>
  <c r="GL34" i="14"/>
  <c r="EI34" i="14"/>
  <c r="GM34" i="14"/>
  <c r="EJ34" i="14"/>
  <c r="GN34" i="14"/>
  <c r="EK34" i="14"/>
  <c r="GO34" i="14"/>
  <c r="EL34" i="14"/>
  <c r="GP34" i="14"/>
  <c r="EM34" i="14"/>
  <c r="GQ34" i="14"/>
  <c r="EN34" i="14"/>
  <c r="GR34" i="14"/>
  <c r="EO34" i="14"/>
  <c r="GS34" i="14"/>
  <c r="EP34" i="14"/>
  <c r="GT34" i="14"/>
  <c r="EQ34" i="14"/>
  <c r="GU34" i="14"/>
  <c r="ER34" i="14"/>
  <c r="GV34" i="14"/>
  <c r="ES34" i="14"/>
  <c r="GW34" i="14"/>
  <c r="ET34" i="14"/>
  <c r="GX34" i="14"/>
  <c r="EU34" i="14"/>
  <c r="GY34" i="14"/>
  <c r="EV34" i="14"/>
  <c r="GZ34" i="14"/>
  <c r="EW34" i="14"/>
  <c r="HA34" i="14"/>
  <c r="EX34" i="14"/>
  <c r="HB34" i="14"/>
  <c r="EY34" i="14"/>
  <c r="HC34" i="14"/>
  <c r="EZ34" i="14"/>
  <c r="HD34" i="14"/>
  <c r="FA34" i="14"/>
  <c r="HE34" i="14"/>
  <c r="FB34" i="14"/>
  <c r="HF34" i="14"/>
  <c r="FC34" i="14"/>
  <c r="HG34" i="14"/>
  <c r="FD34" i="14"/>
  <c r="HH34" i="14"/>
  <c r="FE34" i="14"/>
  <c r="HI34" i="14"/>
  <c r="FF34" i="14"/>
  <c r="HJ34" i="14"/>
  <c r="FG34" i="14"/>
  <c r="HK34" i="14"/>
  <c r="FH34" i="14"/>
  <c r="HL34" i="14"/>
  <c r="FI34" i="14"/>
  <c r="HM34" i="14"/>
  <c r="FJ34" i="14"/>
  <c r="HN34" i="14"/>
  <c r="FK34" i="14"/>
  <c r="HO34" i="14"/>
  <c r="FL34" i="14"/>
  <c r="HP34" i="14"/>
  <c r="FM34" i="14"/>
  <c r="HQ34" i="14"/>
  <c r="DK35" i="14"/>
  <c r="FO35" i="14"/>
  <c r="DL35" i="14"/>
  <c r="FP35" i="14"/>
  <c r="DM35" i="14"/>
  <c r="FQ35" i="14"/>
  <c r="DN35" i="14"/>
  <c r="FR35" i="14"/>
  <c r="DO35" i="14"/>
  <c r="FS35" i="14"/>
  <c r="DP35" i="14"/>
  <c r="FT35" i="14"/>
  <c r="DQ35" i="14"/>
  <c r="FU35" i="14"/>
  <c r="DR35" i="14"/>
  <c r="FV35" i="14"/>
  <c r="DS35" i="14"/>
  <c r="FW35" i="14"/>
  <c r="DT35" i="14"/>
  <c r="FX35" i="14"/>
  <c r="DU35" i="14"/>
  <c r="FY35" i="14"/>
  <c r="DV35" i="14"/>
  <c r="FZ35" i="14"/>
  <c r="DW35" i="14"/>
  <c r="GA35" i="14"/>
  <c r="DX35" i="14"/>
  <c r="GB35" i="14"/>
  <c r="DY35" i="14"/>
  <c r="GC35" i="14"/>
  <c r="DZ35" i="14"/>
  <c r="GD35" i="14"/>
  <c r="EA35" i="14"/>
  <c r="GE35" i="14"/>
  <c r="EB35" i="14"/>
  <c r="GF35" i="14"/>
  <c r="EC35" i="14"/>
  <c r="GG35" i="14"/>
  <c r="ED35" i="14"/>
  <c r="GH35" i="14"/>
  <c r="EE35" i="14"/>
  <c r="GI35" i="14"/>
  <c r="EF35" i="14"/>
  <c r="GJ35" i="14"/>
  <c r="EG35" i="14"/>
  <c r="GK35" i="14"/>
  <c r="EH35" i="14"/>
  <c r="GL35" i="14"/>
  <c r="EI35" i="14"/>
  <c r="GM35" i="14"/>
  <c r="EJ35" i="14"/>
  <c r="GN35" i="14"/>
  <c r="EK35" i="14"/>
  <c r="GO35" i="14"/>
  <c r="EL35" i="14"/>
  <c r="GP35" i="14"/>
  <c r="EM35" i="14"/>
  <c r="GQ35" i="14"/>
  <c r="EN35" i="14"/>
  <c r="GR35" i="14"/>
  <c r="EO35" i="14"/>
  <c r="GS35" i="14"/>
  <c r="EP35" i="14"/>
  <c r="GT35" i="14"/>
  <c r="EQ35" i="14"/>
  <c r="GU35" i="14"/>
  <c r="ER35" i="14"/>
  <c r="GV35" i="14"/>
  <c r="ES35" i="14"/>
  <c r="GW35" i="14"/>
  <c r="ET35" i="14"/>
  <c r="GX35" i="14"/>
  <c r="EU35" i="14"/>
  <c r="GY35" i="14"/>
  <c r="EV35" i="14"/>
  <c r="GZ35" i="14"/>
  <c r="EW35" i="14"/>
  <c r="HA35" i="14"/>
  <c r="EX35" i="14"/>
  <c r="HB35" i="14"/>
  <c r="EY35" i="14"/>
  <c r="HC35" i="14"/>
  <c r="EZ35" i="14"/>
  <c r="HD35" i="14"/>
  <c r="FA35" i="14"/>
  <c r="HE35" i="14"/>
  <c r="FB35" i="14"/>
  <c r="HF35" i="14"/>
  <c r="FC35" i="14"/>
  <c r="HG35" i="14"/>
  <c r="FD35" i="14"/>
  <c r="HH35" i="14"/>
  <c r="FE35" i="14"/>
  <c r="HI35" i="14"/>
  <c r="FF35" i="14"/>
  <c r="HJ35" i="14"/>
  <c r="FG35" i="14"/>
  <c r="HK35" i="14"/>
  <c r="FH35" i="14"/>
  <c r="HL35" i="14"/>
  <c r="FI35" i="14"/>
  <c r="HM35" i="14"/>
  <c r="FJ35" i="14"/>
  <c r="HN35" i="14"/>
  <c r="FK35" i="14"/>
  <c r="HO35" i="14"/>
  <c r="FL35" i="14"/>
  <c r="HP35" i="14"/>
  <c r="FM35" i="14"/>
  <c r="HQ35" i="14"/>
  <c r="DK36" i="14"/>
  <c r="FO36" i="14"/>
  <c r="DL36" i="14"/>
  <c r="FP36" i="14"/>
  <c r="DM36" i="14"/>
  <c r="FQ36" i="14"/>
  <c r="DN36" i="14"/>
  <c r="FR36" i="14"/>
  <c r="DO36" i="14"/>
  <c r="FS36" i="14"/>
  <c r="DP36" i="14"/>
  <c r="FT36" i="14"/>
  <c r="DQ36" i="14"/>
  <c r="FU36" i="14"/>
  <c r="DR36" i="14"/>
  <c r="FV36" i="14"/>
  <c r="DS36" i="14"/>
  <c r="FW36" i="14"/>
  <c r="DT36" i="14"/>
  <c r="FX36" i="14"/>
  <c r="DU36" i="14"/>
  <c r="FY36" i="14"/>
  <c r="DV36" i="14"/>
  <c r="FZ36" i="14"/>
  <c r="DW36" i="14"/>
  <c r="GA36" i="14"/>
  <c r="DX36" i="14"/>
  <c r="GB36" i="14"/>
  <c r="DY36" i="14"/>
  <c r="GC36" i="14"/>
  <c r="DZ36" i="14"/>
  <c r="GD36" i="14"/>
  <c r="EA36" i="14"/>
  <c r="GE36" i="14"/>
  <c r="EB36" i="14"/>
  <c r="GF36" i="14"/>
  <c r="EC36" i="14"/>
  <c r="GG36" i="14"/>
  <c r="ED36" i="14"/>
  <c r="GH36" i="14"/>
  <c r="EE36" i="14"/>
  <c r="GI36" i="14"/>
  <c r="EF36" i="14"/>
  <c r="GJ36" i="14"/>
  <c r="EG36" i="14"/>
  <c r="GK36" i="14"/>
  <c r="EH36" i="14"/>
  <c r="GL36" i="14"/>
  <c r="EI36" i="14"/>
  <c r="GM36" i="14"/>
  <c r="EJ36" i="14"/>
  <c r="GN36" i="14"/>
  <c r="EK36" i="14"/>
  <c r="GO36" i="14"/>
  <c r="EL36" i="14"/>
  <c r="GP36" i="14"/>
  <c r="EM36" i="14"/>
  <c r="GQ36" i="14"/>
  <c r="EN36" i="14"/>
  <c r="GR36" i="14"/>
  <c r="EO36" i="14"/>
  <c r="GS36" i="14"/>
  <c r="EP36" i="14"/>
  <c r="GT36" i="14"/>
  <c r="EQ36" i="14"/>
  <c r="GU36" i="14"/>
  <c r="ER36" i="14"/>
  <c r="GV36" i="14"/>
  <c r="ES36" i="14"/>
  <c r="GW36" i="14"/>
  <c r="ET36" i="14"/>
  <c r="GX36" i="14"/>
  <c r="EU36" i="14"/>
  <c r="GY36" i="14"/>
  <c r="EV36" i="14"/>
  <c r="GZ36" i="14"/>
  <c r="EW36" i="14"/>
  <c r="HA36" i="14"/>
  <c r="EX36" i="14"/>
  <c r="HB36" i="14"/>
  <c r="EY36" i="14"/>
  <c r="HC36" i="14"/>
  <c r="EZ36" i="14"/>
  <c r="HD36" i="14"/>
  <c r="FA36" i="14"/>
  <c r="HE36" i="14"/>
  <c r="FB36" i="14"/>
  <c r="HF36" i="14"/>
  <c r="FC36" i="14"/>
  <c r="HG36" i="14"/>
  <c r="FD36" i="14"/>
  <c r="HH36" i="14"/>
  <c r="FE36" i="14"/>
  <c r="HI36" i="14"/>
  <c r="FF36" i="14"/>
  <c r="HJ36" i="14"/>
  <c r="FG36" i="14"/>
  <c r="HK36" i="14"/>
  <c r="FH36" i="14"/>
  <c r="HL36" i="14"/>
  <c r="FI36" i="14"/>
  <c r="HM36" i="14"/>
  <c r="FJ36" i="14"/>
  <c r="HN36" i="14"/>
  <c r="FK36" i="14"/>
  <c r="HO36" i="14"/>
  <c r="FL36" i="14"/>
  <c r="HP36" i="14"/>
  <c r="FM36" i="14"/>
  <c r="HQ36" i="14"/>
  <c r="DK37" i="14"/>
  <c r="FO37" i="14"/>
  <c r="DL37" i="14"/>
  <c r="FP37" i="14"/>
  <c r="DM37" i="14"/>
  <c r="FQ37" i="14"/>
  <c r="DN37" i="14"/>
  <c r="FR37" i="14"/>
  <c r="DO37" i="14"/>
  <c r="FS37" i="14"/>
  <c r="DP37" i="14"/>
  <c r="FT37" i="14"/>
  <c r="DQ37" i="14"/>
  <c r="FU37" i="14"/>
  <c r="DR37" i="14"/>
  <c r="FV37" i="14"/>
  <c r="DS37" i="14"/>
  <c r="FW37" i="14"/>
  <c r="DT37" i="14"/>
  <c r="FX37" i="14"/>
  <c r="DU37" i="14"/>
  <c r="FY37" i="14"/>
  <c r="DV37" i="14"/>
  <c r="FZ37" i="14"/>
  <c r="DW37" i="14"/>
  <c r="GA37" i="14"/>
  <c r="DX37" i="14"/>
  <c r="GB37" i="14"/>
  <c r="DY37" i="14"/>
  <c r="GC37" i="14"/>
  <c r="DZ37" i="14"/>
  <c r="GD37" i="14"/>
  <c r="EA37" i="14"/>
  <c r="GE37" i="14"/>
  <c r="EB37" i="14"/>
  <c r="GF37" i="14"/>
  <c r="EC37" i="14"/>
  <c r="GG37" i="14"/>
  <c r="ED37" i="14"/>
  <c r="GH37" i="14"/>
  <c r="EE37" i="14"/>
  <c r="GI37" i="14"/>
  <c r="EF37" i="14"/>
  <c r="GJ37" i="14"/>
  <c r="EG37" i="14"/>
  <c r="GK37" i="14"/>
  <c r="EH37" i="14"/>
  <c r="GL37" i="14"/>
  <c r="EI37" i="14"/>
  <c r="GM37" i="14"/>
  <c r="EJ37" i="14"/>
  <c r="GN37" i="14"/>
  <c r="EK37" i="14"/>
  <c r="GO37" i="14"/>
  <c r="EL37" i="14"/>
  <c r="GP37" i="14"/>
  <c r="EM37" i="14"/>
  <c r="GQ37" i="14"/>
  <c r="EN37" i="14"/>
  <c r="GR37" i="14"/>
  <c r="EO37" i="14"/>
  <c r="GS37" i="14"/>
  <c r="EP37" i="14"/>
  <c r="GT37" i="14"/>
  <c r="EQ37" i="14"/>
  <c r="GU37" i="14"/>
  <c r="ER37" i="14"/>
  <c r="GV37" i="14"/>
  <c r="ES37" i="14"/>
  <c r="GW37" i="14"/>
  <c r="ET37" i="14"/>
  <c r="GX37" i="14"/>
  <c r="EU37" i="14"/>
  <c r="GY37" i="14"/>
  <c r="EV37" i="14"/>
  <c r="GZ37" i="14"/>
  <c r="EW37" i="14"/>
  <c r="HA37" i="14"/>
  <c r="EX37" i="14"/>
  <c r="HB37" i="14"/>
  <c r="EY37" i="14"/>
  <c r="HC37" i="14"/>
  <c r="EZ37" i="14"/>
  <c r="HD37" i="14"/>
  <c r="FA37" i="14"/>
  <c r="HE37" i="14"/>
  <c r="FB37" i="14"/>
  <c r="HF37" i="14"/>
  <c r="FC37" i="14"/>
  <c r="HG37" i="14"/>
  <c r="FD37" i="14"/>
  <c r="HH37" i="14"/>
  <c r="FE37" i="14"/>
  <c r="HI37" i="14"/>
  <c r="FF37" i="14"/>
  <c r="HJ37" i="14"/>
  <c r="FG37" i="14"/>
  <c r="HK37" i="14"/>
  <c r="FH37" i="14"/>
  <c r="HL37" i="14"/>
  <c r="FI37" i="14"/>
  <c r="HM37" i="14"/>
  <c r="FJ37" i="14"/>
  <c r="HN37" i="14"/>
  <c r="FK37" i="14"/>
  <c r="HO37" i="14"/>
  <c r="FL37" i="14"/>
  <c r="HP37" i="14"/>
  <c r="FM37" i="14"/>
  <c r="HQ37" i="14"/>
  <c r="DL2" i="14"/>
  <c r="FP2" i="14"/>
  <c r="DM2" i="14"/>
  <c r="FQ2" i="14"/>
  <c r="DN2" i="14"/>
  <c r="FR2" i="14"/>
  <c r="DO2" i="14"/>
  <c r="FS2" i="14"/>
  <c r="DP2" i="14"/>
  <c r="FT2" i="14"/>
  <c r="DQ2" i="14"/>
  <c r="FU2" i="14"/>
  <c r="DR2" i="14"/>
  <c r="FV2" i="14"/>
  <c r="DS2" i="14"/>
  <c r="FW2" i="14"/>
  <c r="DT2" i="14"/>
  <c r="FX2" i="14"/>
  <c r="DU2" i="14"/>
  <c r="FY2" i="14"/>
  <c r="DV2" i="14"/>
  <c r="FZ2" i="14"/>
  <c r="DW2" i="14"/>
  <c r="GA2" i="14"/>
  <c r="DX2" i="14"/>
  <c r="GB2" i="14"/>
  <c r="DY2" i="14"/>
  <c r="GC2" i="14"/>
  <c r="DZ2" i="14"/>
  <c r="GD2" i="14"/>
  <c r="EA2" i="14"/>
  <c r="GE2" i="14"/>
  <c r="EB2" i="14"/>
  <c r="GF2" i="14"/>
  <c r="EC2" i="14"/>
  <c r="GG2" i="14"/>
  <c r="ED2" i="14"/>
  <c r="GH2" i="14"/>
  <c r="EE2" i="14"/>
  <c r="GI2" i="14"/>
  <c r="EF2" i="14"/>
  <c r="GJ2" i="14"/>
  <c r="EG2" i="14"/>
  <c r="GK2" i="14"/>
  <c r="EH2" i="14"/>
  <c r="GL2" i="14"/>
  <c r="EI2" i="14"/>
  <c r="GM2" i="14"/>
  <c r="EJ2" i="14"/>
  <c r="GN2" i="14"/>
  <c r="EK2" i="14"/>
  <c r="GO2" i="14"/>
  <c r="EL2" i="14"/>
  <c r="GP2" i="14"/>
  <c r="EM2" i="14"/>
  <c r="GQ2" i="14"/>
  <c r="EN2" i="14"/>
  <c r="GR2" i="14"/>
  <c r="EO2" i="14"/>
  <c r="GS2" i="14"/>
  <c r="EP2" i="14"/>
  <c r="GT2" i="14"/>
  <c r="EQ2" i="14"/>
  <c r="GU2" i="14"/>
  <c r="ER2" i="14"/>
  <c r="GV2" i="14"/>
  <c r="ES2" i="14"/>
  <c r="GW2" i="14"/>
  <c r="ET2" i="14"/>
  <c r="GX2" i="14"/>
  <c r="EU2" i="14"/>
  <c r="GY2" i="14"/>
  <c r="EV2" i="14"/>
  <c r="GZ2" i="14"/>
  <c r="EW2" i="14"/>
  <c r="HA2" i="14"/>
  <c r="EX2" i="14"/>
  <c r="HB2" i="14"/>
  <c r="EY2" i="14"/>
  <c r="HC2" i="14"/>
  <c r="EZ2" i="14"/>
  <c r="HD2" i="14"/>
  <c r="FA2" i="14"/>
  <c r="HE2" i="14"/>
  <c r="FB2" i="14"/>
  <c r="HF2" i="14"/>
  <c r="FC2" i="14"/>
  <c r="HG2" i="14"/>
  <c r="FD2" i="14"/>
  <c r="HH2" i="14"/>
  <c r="FE2" i="14"/>
  <c r="HI2" i="14"/>
  <c r="FF2" i="14"/>
  <c r="HJ2" i="14"/>
  <c r="FG2" i="14"/>
  <c r="HK2" i="14"/>
  <c r="FH2" i="14"/>
  <c r="HL2" i="14"/>
  <c r="FI2" i="14"/>
  <c r="HM2" i="14"/>
  <c r="FJ2" i="14"/>
  <c r="HN2" i="14"/>
  <c r="FK2" i="14"/>
  <c r="HO2" i="14"/>
  <c r="FL2" i="14"/>
  <c r="HP2" i="14"/>
  <c r="FM2" i="14"/>
  <c r="HQ2" i="14"/>
  <c r="DK2" i="14"/>
  <c r="FO2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AI95" i="148"/>
  <c r="AY2" i="150"/>
  <c r="AY3" i="150"/>
  <c r="CO2" i="150"/>
  <c r="AP42" i="153"/>
  <c r="AP44" i="153"/>
  <c r="AO42" i="153"/>
  <c r="AO44" i="153"/>
  <c r="AN42" i="153"/>
  <c r="AN44" i="153"/>
  <c r="AM42" i="153"/>
  <c r="AM44" i="153"/>
  <c r="AL42" i="153"/>
  <c r="AL44" i="153"/>
  <c r="AK42" i="153"/>
  <c r="AK44" i="153"/>
  <c r="AJ42" i="153"/>
  <c r="AJ44" i="153"/>
  <c r="AI42" i="153"/>
  <c r="AI44" i="153"/>
  <c r="AH42" i="153"/>
  <c r="AH44" i="153"/>
  <c r="AG42" i="153"/>
  <c r="AG44" i="153"/>
  <c r="AF42" i="153"/>
  <c r="AF44" i="153"/>
  <c r="AE42" i="153"/>
  <c r="AE44" i="153"/>
  <c r="AD42" i="153"/>
  <c r="AD44" i="153"/>
  <c r="AC42" i="153"/>
  <c r="AC44" i="153"/>
  <c r="AB42" i="153"/>
  <c r="AB44" i="153"/>
  <c r="AA42" i="153"/>
  <c r="AA44" i="153"/>
  <c r="Z42" i="153"/>
  <c r="Z44" i="153"/>
  <c r="Y42" i="153"/>
  <c r="Y44" i="153"/>
  <c r="X42" i="153"/>
  <c r="X44" i="153"/>
  <c r="W42" i="153"/>
  <c r="W44" i="153"/>
  <c r="V42" i="153"/>
  <c r="V44" i="153"/>
  <c r="U42" i="153"/>
  <c r="U44" i="153"/>
  <c r="F42" i="153"/>
  <c r="F44" i="153"/>
  <c r="T42" i="153"/>
  <c r="T44" i="153"/>
  <c r="S42" i="153"/>
  <c r="S44" i="153"/>
  <c r="R42" i="153"/>
  <c r="R44" i="153"/>
  <c r="Q42" i="153"/>
  <c r="Q44" i="153"/>
  <c r="P42" i="153"/>
  <c r="P44" i="153"/>
  <c r="O42" i="153"/>
  <c r="O44" i="153"/>
  <c r="N42" i="153"/>
  <c r="N44" i="153"/>
  <c r="M42" i="153"/>
  <c r="M44" i="153"/>
  <c r="L42" i="153"/>
  <c r="L44" i="153"/>
  <c r="K42" i="153"/>
  <c r="K44" i="153"/>
  <c r="J42" i="153"/>
  <c r="J44" i="153"/>
  <c r="I42" i="153"/>
  <c r="I44" i="153"/>
  <c r="H42" i="153"/>
  <c r="H44" i="153"/>
  <c r="G42" i="153"/>
  <c r="G44" i="153"/>
  <c r="E42" i="153"/>
  <c r="E44" i="153"/>
  <c r="D42" i="153"/>
  <c r="D44" i="153"/>
  <c r="C42" i="153"/>
  <c r="C44" i="153"/>
  <c r="B42" i="153"/>
  <c r="B44" i="153"/>
  <c r="AP48" i="152"/>
  <c r="AP50" i="152"/>
  <c r="AO48" i="152"/>
  <c r="AO50" i="152"/>
  <c r="AN48" i="152"/>
  <c r="AN50" i="152"/>
  <c r="AM48" i="152"/>
  <c r="AM50" i="152"/>
  <c r="AL48" i="152"/>
  <c r="AL50" i="152"/>
  <c r="AK48" i="152"/>
  <c r="AK50" i="152"/>
  <c r="AJ48" i="152"/>
  <c r="AJ50" i="152"/>
  <c r="AI48" i="152"/>
  <c r="AI50" i="152"/>
  <c r="AH48" i="152"/>
  <c r="AH50" i="152"/>
  <c r="AG48" i="152"/>
  <c r="AG50" i="152"/>
  <c r="AF48" i="152"/>
  <c r="AF50" i="152"/>
  <c r="AE48" i="152"/>
  <c r="AE50" i="152"/>
  <c r="AD48" i="152"/>
  <c r="AD50" i="152"/>
  <c r="AC48" i="152"/>
  <c r="AC50" i="152"/>
  <c r="AB48" i="152"/>
  <c r="AB50" i="152"/>
  <c r="AA48" i="152"/>
  <c r="AA50" i="152"/>
  <c r="Z48" i="152"/>
  <c r="Z50" i="152"/>
  <c r="Y48" i="152"/>
  <c r="Y50" i="152"/>
  <c r="X48" i="152"/>
  <c r="X50" i="152"/>
  <c r="W48" i="152"/>
  <c r="W50" i="152"/>
  <c r="V48" i="152"/>
  <c r="V50" i="152"/>
  <c r="U48" i="152"/>
  <c r="U50" i="152"/>
  <c r="F48" i="152"/>
  <c r="F50" i="152"/>
  <c r="T48" i="152"/>
  <c r="T50" i="152"/>
  <c r="S48" i="152"/>
  <c r="S50" i="152"/>
  <c r="R48" i="152"/>
  <c r="R50" i="152"/>
  <c r="Q48" i="152"/>
  <c r="Q50" i="152"/>
  <c r="P48" i="152"/>
  <c r="P50" i="152"/>
  <c r="O48" i="152"/>
  <c r="O50" i="152"/>
  <c r="N48" i="152"/>
  <c r="N50" i="152"/>
  <c r="M48" i="152"/>
  <c r="M50" i="152"/>
  <c r="L48" i="152"/>
  <c r="L50" i="152"/>
  <c r="K48" i="152"/>
  <c r="K50" i="152"/>
  <c r="J48" i="152"/>
  <c r="J50" i="152"/>
  <c r="I48" i="152"/>
  <c r="I50" i="152"/>
  <c r="H48" i="152"/>
  <c r="H50" i="152"/>
  <c r="G48" i="152"/>
  <c r="G50" i="152"/>
  <c r="E48" i="152"/>
  <c r="E50" i="152"/>
  <c r="D48" i="152"/>
  <c r="D50" i="152"/>
  <c r="C48" i="152"/>
  <c r="C50" i="152"/>
  <c r="B48" i="152"/>
  <c r="B50" i="152"/>
  <c r="AP30" i="151"/>
  <c r="AP32" i="151"/>
  <c r="AO30" i="151"/>
  <c r="AO32" i="151"/>
  <c r="AN30" i="151"/>
  <c r="AN32" i="151"/>
  <c r="AM30" i="151"/>
  <c r="AM32" i="151"/>
  <c r="AL30" i="151"/>
  <c r="AL32" i="151"/>
  <c r="AK30" i="151"/>
  <c r="AK32" i="151"/>
  <c r="AJ30" i="151"/>
  <c r="AJ32" i="151"/>
  <c r="AI30" i="151"/>
  <c r="AI32" i="151"/>
  <c r="AH30" i="151"/>
  <c r="AH32" i="151"/>
  <c r="AG30" i="151"/>
  <c r="AG32" i="151"/>
  <c r="AF30" i="151"/>
  <c r="AF32" i="151"/>
  <c r="AE30" i="151"/>
  <c r="AE32" i="151"/>
  <c r="AD30" i="151"/>
  <c r="AD32" i="151"/>
  <c r="AC30" i="151"/>
  <c r="AC32" i="151"/>
  <c r="AB30" i="151"/>
  <c r="AB32" i="151"/>
  <c r="AA30" i="151"/>
  <c r="AA32" i="151"/>
  <c r="Z30" i="151"/>
  <c r="Z32" i="151"/>
  <c r="Y30" i="151"/>
  <c r="Y32" i="151"/>
  <c r="X30" i="151"/>
  <c r="X32" i="151"/>
  <c r="W30" i="151"/>
  <c r="W32" i="151"/>
  <c r="V30" i="151"/>
  <c r="V32" i="151"/>
  <c r="U30" i="151"/>
  <c r="U32" i="151"/>
  <c r="F30" i="151"/>
  <c r="F32" i="151"/>
  <c r="T30" i="151"/>
  <c r="T32" i="151"/>
  <c r="S30" i="151"/>
  <c r="S32" i="151"/>
  <c r="R30" i="151"/>
  <c r="R32" i="151"/>
  <c r="Q30" i="151"/>
  <c r="Q32" i="151"/>
  <c r="P30" i="151"/>
  <c r="P32" i="151"/>
  <c r="O30" i="151"/>
  <c r="O32" i="151"/>
  <c r="N30" i="151"/>
  <c r="N32" i="151"/>
  <c r="M30" i="151"/>
  <c r="M32" i="151"/>
  <c r="L30" i="151"/>
  <c r="L32" i="151"/>
  <c r="K30" i="151"/>
  <c r="K32" i="151"/>
  <c r="J30" i="151"/>
  <c r="J32" i="151"/>
  <c r="I30" i="151"/>
  <c r="I32" i="151"/>
  <c r="H30" i="151"/>
  <c r="H32" i="151"/>
  <c r="G30" i="151"/>
  <c r="G32" i="151"/>
  <c r="E30" i="151"/>
  <c r="E32" i="151"/>
  <c r="D30" i="151"/>
  <c r="D32" i="151"/>
  <c r="C30" i="151"/>
  <c r="C32" i="151"/>
  <c r="B30" i="151"/>
  <c r="B32" i="151"/>
  <c r="AS2" i="150"/>
  <c r="AS3" i="150"/>
  <c r="CI2" i="150"/>
  <c r="AT2" i="150"/>
  <c r="AT3" i="150"/>
  <c r="CJ2" i="150"/>
  <c r="AU2" i="150"/>
  <c r="AU3" i="150"/>
  <c r="CK2" i="150"/>
  <c r="AW2" i="150"/>
  <c r="AW3" i="150"/>
  <c r="CM2" i="150"/>
  <c r="AX2" i="150"/>
  <c r="AX3" i="150"/>
  <c r="CN2" i="150"/>
  <c r="AZ2" i="150"/>
  <c r="AZ3" i="150"/>
  <c r="CP2" i="150"/>
  <c r="BA2" i="150"/>
  <c r="BA3" i="150"/>
  <c r="CQ2" i="150"/>
  <c r="BB2" i="150"/>
  <c r="BB3" i="150"/>
  <c r="CR2" i="150"/>
  <c r="BC2" i="150"/>
  <c r="BC3" i="150"/>
  <c r="CS2" i="150"/>
  <c r="BD2" i="150"/>
  <c r="BD3" i="150"/>
  <c r="CT2" i="150"/>
  <c r="BE2" i="150"/>
  <c r="BE3" i="150"/>
  <c r="CU2" i="150"/>
  <c r="BF2" i="150"/>
  <c r="BF3" i="150"/>
  <c r="CV2" i="150"/>
  <c r="BG2" i="150"/>
  <c r="BG3" i="150"/>
  <c r="CW2" i="150"/>
  <c r="BH2" i="150"/>
  <c r="BH3" i="150"/>
  <c r="CX2" i="150"/>
  <c r="BI2" i="150"/>
  <c r="BI3" i="150"/>
  <c r="CY2" i="150"/>
  <c r="BJ2" i="150"/>
  <c r="BJ3" i="150"/>
  <c r="CZ2" i="150"/>
  <c r="AV2" i="150"/>
  <c r="AV3" i="150"/>
  <c r="CL2" i="150"/>
  <c r="BK2" i="150"/>
  <c r="BK3" i="150"/>
  <c r="DA2" i="150"/>
  <c r="BL2" i="150"/>
  <c r="BL3" i="150"/>
  <c r="DB2" i="150"/>
  <c r="BM2" i="150"/>
  <c r="BM3" i="150"/>
  <c r="DC2" i="150"/>
  <c r="BN2" i="150"/>
  <c r="BN3" i="150"/>
  <c r="DD2" i="150"/>
  <c r="BO2" i="150"/>
  <c r="BO3" i="150"/>
  <c r="DE2" i="150"/>
  <c r="BP2" i="150"/>
  <c r="BP3" i="150"/>
  <c r="DF2" i="150"/>
  <c r="BQ2" i="150"/>
  <c r="BQ3" i="150"/>
  <c r="DG2" i="150"/>
  <c r="BR2" i="150"/>
  <c r="BR3" i="150"/>
  <c r="DH2" i="150"/>
  <c r="BS2" i="150"/>
  <c r="BS3" i="150"/>
  <c r="DI2" i="150"/>
  <c r="BT2" i="150"/>
  <c r="BT3" i="150"/>
  <c r="DJ2" i="150"/>
  <c r="BU2" i="150"/>
  <c r="BU3" i="150"/>
  <c r="DK2" i="150"/>
  <c r="BV2" i="150"/>
  <c r="BV3" i="150"/>
  <c r="DL2" i="150"/>
  <c r="BW2" i="150"/>
  <c r="BW3" i="150"/>
  <c r="DM2" i="150"/>
  <c r="BX2" i="150"/>
  <c r="BX3" i="150"/>
  <c r="DN2" i="150"/>
  <c r="BY2" i="150"/>
  <c r="BY3" i="150"/>
  <c r="DO2" i="150"/>
  <c r="BZ2" i="150"/>
  <c r="BZ3" i="150"/>
  <c r="DP2" i="150"/>
  <c r="CA2" i="150"/>
  <c r="CA3" i="150"/>
  <c r="DQ2" i="150"/>
  <c r="CB2" i="150"/>
  <c r="CB3" i="150"/>
  <c r="DR2" i="150"/>
  <c r="CC2" i="150"/>
  <c r="CC3" i="150"/>
  <c r="DS2" i="150"/>
  <c r="CD2" i="150"/>
  <c r="CD3" i="150"/>
  <c r="DT2" i="150"/>
  <c r="CE2" i="150"/>
  <c r="CE3" i="150"/>
  <c r="DU2" i="150"/>
  <c r="CF2" i="150"/>
  <c r="CF3" i="150"/>
  <c r="DV2" i="150"/>
  <c r="CI3" i="150"/>
  <c r="CJ3" i="150"/>
  <c r="CK3" i="150"/>
  <c r="CM3" i="150"/>
  <c r="CN3" i="150"/>
  <c r="CP3" i="150"/>
  <c r="CQ3" i="150"/>
  <c r="CR3" i="150"/>
  <c r="CS3" i="150"/>
  <c r="CT3" i="150"/>
  <c r="CU3" i="150"/>
  <c r="CV3" i="150"/>
  <c r="CW3" i="150"/>
  <c r="CX3" i="150"/>
  <c r="CY3" i="150"/>
  <c r="CZ3" i="150"/>
  <c r="CL3" i="150"/>
  <c r="DA3" i="150"/>
  <c r="DB3" i="150"/>
  <c r="DC3" i="150"/>
  <c r="DD3" i="150"/>
  <c r="DE3" i="150"/>
  <c r="DF3" i="150"/>
  <c r="DG3" i="150"/>
  <c r="DH3" i="150"/>
  <c r="DI3" i="150"/>
  <c r="DJ3" i="150"/>
  <c r="DK3" i="150"/>
  <c r="DL3" i="150"/>
  <c r="DM3" i="150"/>
  <c r="DN3" i="150"/>
  <c r="DO3" i="150"/>
  <c r="DP3" i="150"/>
  <c r="DQ3" i="150"/>
  <c r="DR3" i="150"/>
  <c r="DS3" i="150"/>
  <c r="DT3" i="150"/>
  <c r="DU3" i="150"/>
  <c r="DV3" i="150"/>
  <c r="AR3" i="150"/>
  <c r="AR2" i="150"/>
  <c r="CH3" i="150"/>
  <c r="CH2" i="150"/>
  <c r="AP38" i="150"/>
  <c r="AP40" i="150"/>
  <c r="AO38" i="150"/>
  <c r="AO40" i="150"/>
  <c r="AN38" i="150"/>
  <c r="AN40" i="150"/>
  <c r="AM38" i="150"/>
  <c r="AM40" i="150"/>
  <c r="AL38" i="150"/>
  <c r="AL40" i="150"/>
  <c r="AK38" i="150"/>
  <c r="AK40" i="150"/>
  <c r="AJ38" i="150"/>
  <c r="AJ40" i="150"/>
  <c r="AI38" i="150"/>
  <c r="AI40" i="150"/>
  <c r="AH38" i="150"/>
  <c r="AH40" i="150"/>
  <c r="AG38" i="150"/>
  <c r="AG40" i="150"/>
  <c r="AF38" i="150"/>
  <c r="AF40" i="150"/>
  <c r="AE38" i="150"/>
  <c r="AE40" i="150"/>
  <c r="AD38" i="150"/>
  <c r="AD40" i="150"/>
  <c r="AC38" i="150"/>
  <c r="AC40" i="150"/>
  <c r="AB38" i="150"/>
  <c r="AB40" i="150"/>
  <c r="AA38" i="150"/>
  <c r="AA40" i="150"/>
  <c r="Z38" i="150"/>
  <c r="Z40" i="150"/>
  <c r="Y38" i="150"/>
  <c r="Y40" i="150"/>
  <c r="X38" i="150"/>
  <c r="X40" i="150"/>
  <c r="W38" i="150"/>
  <c r="W40" i="150"/>
  <c r="V38" i="150"/>
  <c r="V40" i="150"/>
  <c r="U38" i="150"/>
  <c r="U40" i="150"/>
  <c r="F38" i="150"/>
  <c r="F40" i="150"/>
  <c r="T38" i="150"/>
  <c r="T40" i="150"/>
  <c r="S38" i="150"/>
  <c r="S40" i="150"/>
  <c r="R38" i="150"/>
  <c r="R40" i="150"/>
  <c r="Q38" i="150"/>
  <c r="Q40" i="150"/>
  <c r="P38" i="150"/>
  <c r="P40" i="150"/>
  <c r="O38" i="150"/>
  <c r="O40" i="150"/>
  <c r="N38" i="150"/>
  <c r="N40" i="150"/>
  <c r="M38" i="150"/>
  <c r="M40" i="150"/>
  <c r="L38" i="150"/>
  <c r="L40" i="150"/>
  <c r="K38" i="150"/>
  <c r="K40" i="150"/>
  <c r="J38" i="150"/>
  <c r="J40" i="150"/>
  <c r="I38" i="150"/>
  <c r="I40" i="150"/>
  <c r="H38" i="150"/>
  <c r="H40" i="150"/>
  <c r="G38" i="150"/>
  <c r="G40" i="150"/>
  <c r="E38" i="150"/>
  <c r="E40" i="150"/>
  <c r="D38" i="150"/>
  <c r="D40" i="150"/>
  <c r="C38" i="150"/>
  <c r="C40" i="150"/>
  <c r="B38" i="150"/>
  <c r="B40" i="150"/>
  <c r="B74" i="149"/>
  <c r="AP95" i="148"/>
  <c r="AP97" i="148"/>
  <c r="AO95" i="148"/>
  <c r="AO97" i="148"/>
  <c r="AN95" i="148"/>
  <c r="AN97" i="148"/>
  <c r="AM95" i="148"/>
  <c r="AM97" i="148"/>
  <c r="AL95" i="148"/>
  <c r="AL97" i="148"/>
  <c r="AK95" i="148"/>
  <c r="AK97" i="148"/>
  <c r="AJ95" i="148"/>
  <c r="AJ97" i="148"/>
  <c r="AI97" i="148"/>
  <c r="AH95" i="148"/>
  <c r="AH97" i="148"/>
  <c r="AG95" i="148"/>
  <c r="AG97" i="148"/>
  <c r="AF95" i="148"/>
  <c r="AF97" i="148"/>
  <c r="AE95" i="148"/>
  <c r="AE97" i="148"/>
  <c r="AD95" i="148"/>
  <c r="AD97" i="148"/>
  <c r="AC95" i="148"/>
  <c r="AC97" i="148"/>
  <c r="AB95" i="148"/>
  <c r="AB97" i="148"/>
  <c r="AA95" i="148"/>
  <c r="AA97" i="148"/>
  <c r="Z95" i="148"/>
  <c r="Z97" i="148"/>
  <c r="Y95" i="148"/>
  <c r="Y97" i="148"/>
  <c r="X95" i="148"/>
  <c r="X97" i="148"/>
  <c r="W95" i="148"/>
  <c r="W97" i="148"/>
  <c r="V95" i="148"/>
  <c r="V97" i="148"/>
  <c r="U95" i="148"/>
  <c r="U97" i="148"/>
  <c r="F95" i="148"/>
  <c r="F97" i="148"/>
  <c r="T95" i="148"/>
  <c r="T97" i="148"/>
  <c r="S95" i="148"/>
  <c r="S97" i="148"/>
  <c r="R95" i="148"/>
  <c r="R97" i="148"/>
  <c r="Q95" i="148"/>
  <c r="Q97" i="148"/>
  <c r="P95" i="148"/>
  <c r="P97" i="148"/>
  <c r="O95" i="148"/>
  <c r="O97" i="148"/>
  <c r="N95" i="148"/>
  <c r="N97" i="148"/>
  <c r="M95" i="148"/>
  <c r="M97" i="148"/>
  <c r="L95" i="148"/>
  <c r="L97" i="148"/>
  <c r="K95" i="148"/>
  <c r="K97" i="148"/>
  <c r="J95" i="148"/>
  <c r="J97" i="148"/>
  <c r="I95" i="148"/>
  <c r="I97" i="148"/>
  <c r="H95" i="148"/>
  <c r="H97" i="148"/>
  <c r="G95" i="148"/>
  <c r="G97" i="148"/>
  <c r="E95" i="148"/>
  <c r="E97" i="148"/>
  <c r="D95" i="148"/>
  <c r="D97" i="148"/>
  <c r="C95" i="148"/>
  <c r="C97" i="148"/>
  <c r="B95" i="148"/>
  <c r="B97" i="148"/>
  <c r="K40" i="147"/>
  <c r="L40" i="147"/>
  <c r="M40" i="147"/>
  <c r="N40" i="147"/>
  <c r="O40" i="147"/>
  <c r="P40" i="147"/>
  <c r="Q40" i="147"/>
  <c r="R40" i="147"/>
  <c r="K39" i="147"/>
  <c r="L39" i="147"/>
  <c r="M39" i="147"/>
  <c r="N39" i="147"/>
  <c r="O39" i="147"/>
  <c r="P39" i="147"/>
  <c r="Q39" i="147"/>
  <c r="R39" i="147"/>
  <c r="K38" i="147"/>
  <c r="L38" i="147"/>
  <c r="M38" i="147"/>
  <c r="N38" i="147"/>
  <c r="O38" i="147"/>
  <c r="P38" i="147"/>
  <c r="Q38" i="147"/>
  <c r="R38" i="147"/>
  <c r="K37" i="147"/>
  <c r="L37" i="147"/>
  <c r="M37" i="147"/>
  <c r="N37" i="147"/>
  <c r="O37" i="147"/>
  <c r="P37" i="147"/>
  <c r="Q37" i="147"/>
  <c r="R37" i="147"/>
  <c r="K36" i="147"/>
  <c r="L36" i="147"/>
  <c r="M36" i="147"/>
  <c r="N36" i="147"/>
  <c r="O36" i="147"/>
  <c r="P36" i="147"/>
  <c r="Q36" i="147"/>
  <c r="R36" i="147"/>
  <c r="K35" i="147"/>
  <c r="L35" i="147"/>
  <c r="M35" i="147"/>
  <c r="N35" i="147"/>
  <c r="O35" i="147"/>
  <c r="P35" i="147"/>
  <c r="Q35" i="147"/>
  <c r="R35" i="147"/>
  <c r="K34" i="147"/>
  <c r="L26" i="147"/>
  <c r="M34" i="147"/>
  <c r="N34" i="147"/>
  <c r="O34" i="147"/>
  <c r="K26" i="147"/>
  <c r="M26" i="147"/>
  <c r="N26" i="147"/>
  <c r="O26" i="147"/>
  <c r="K27" i="147"/>
  <c r="M27" i="147"/>
  <c r="N27" i="147"/>
  <c r="O27" i="147"/>
  <c r="K28" i="147"/>
  <c r="M28" i="147"/>
  <c r="N28" i="147"/>
  <c r="O28" i="147"/>
  <c r="K29" i="147"/>
  <c r="M29" i="147"/>
  <c r="N29" i="147"/>
  <c r="O29" i="147"/>
  <c r="K30" i="147"/>
  <c r="M30" i="147"/>
  <c r="N30" i="147"/>
  <c r="O30" i="147"/>
  <c r="K31" i="147"/>
  <c r="M31" i="147"/>
  <c r="N31" i="147"/>
  <c r="O31" i="147"/>
  <c r="K10" i="147"/>
  <c r="K25" i="147"/>
  <c r="L10" i="147"/>
  <c r="L25" i="147"/>
  <c r="M10" i="147"/>
  <c r="M25" i="147"/>
  <c r="N10" i="147"/>
  <c r="N25" i="147"/>
  <c r="O10" i="147"/>
  <c r="O25" i="147"/>
  <c r="P10" i="147"/>
  <c r="C51" i="147"/>
  <c r="C70" i="147"/>
  <c r="D51" i="147"/>
  <c r="D70" i="147"/>
  <c r="E51" i="147"/>
  <c r="E70" i="147"/>
  <c r="F51" i="147"/>
  <c r="F69" i="147"/>
  <c r="G51" i="147"/>
  <c r="G70" i="147"/>
  <c r="B52" i="147"/>
  <c r="B53" i="147"/>
  <c r="B67" i="147"/>
  <c r="C52" i="147"/>
  <c r="C53" i="147"/>
  <c r="C67" i="147"/>
  <c r="D52" i="147"/>
  <c r="D53" i="147"/>
  <c r="D67" i="147"/>
  <c r="E52" i="147"/>
  <c r="E53" i="147"/>
  <c r="E67" i="147"/>
  <c r="F52" i="147"/>
  <c r="F53" i="147"/>
  <c r="F67" i="147"/>
  <c r="G52" i="147"/>
  <c r="G53" i="147"/>
  <c r="G67" i="147"/>
  <c r="H67" i="147"/>
  <c r="B82" i="147"/>
  <c r="C82" i="147"/>
  <c r="D82" i="147"/>
  <c r="E82" i="147"/>
  <c r="F82" i="147"/>
  <c r="G82" i="147"/>
  <c r="H82" i="147"/>
  <c r="B81" i="147"/>
  <c r="C81" i="147"/>
  <c r="D81" i="147"/>
  <c r="E81" i="147"/>
  <c r="F81" i="147"/>
  <c r="G81" i="147"/>
  <c r="H81" i="147"/>
  <c r="B80" i="147"/>
  <c r="C80" i="147"/>
  <c r="D80" i="147"/>
  <c r="E80" i="147"/>
  <c r="F80" i="147"/>
  <c r="G80" i="147"/>
  <c r="H80" i="147"/>
  <c r="B79" i="147"/>
  <c r="C79" i="147"/>
  <c r="D79" i="147"/>
  <c r="E79" i="147"/>
  <c r="F79" i="147"/>
  <c r="G79" i="147"/>
  <c r="H79" i="147"/>
  <c r="B78" i="147"/>
  <c r="C78" i="147"/>
  <c r="D78" i="147"/>
  <c r="E78" i="147"/>
  <c r="F78" i="147"/>
  <c r="G78" i="147"/>
  <c r="H78" i="147"/>
  <c r="C77" i="147"/>
  <c r="D77" i="147"/>
  <c r="E77" i="147"/>
  <c r="F77" i="147"/>
  <c r="G77" i="147"/>
  <c r="H77" i="147"/>
  <c r="C76" i="147"/>
  <c r="D76" i="147"/>
  <c r="E76" i="147"/>
  <c r="G76" i="147"/>
  <c r="K82" i="147"/>
  <c r="L82" i="147"/>
  <c r="M82" i="147"/>
  <c r="N82" i="147"/>
  <c r="O82" i="147"/>
  <c r="P82" i="147"/>
  <c r="Q82" i="147"/>
  <c r="K81" i="147"/>
  <c r="L81" i="147"/>
  <c r="M81" i="147"/>
  <c r="N81" i="147"/>
  <c r="O81" i="147"/>
  <c r="P81" i="147"/>
  <c r="Q81" i="147"/>
  <c r="K80" i="147"/>
  <c r="L80" i="147"/>
  <c r="M80" i="147"/>
  <c r="N80" i="147"/>
  <c r="O80" i="147"/>
  <c r="P80" i="147"/>
  <c r="Q80" i="147"/>
  <c r="K79" i="147"/>
  <c r="L79" i="147"/>
  <c r="M79" i="147"/>
  <c r="N79" i="147"/>
  <c r="O79" i="147"/>
  <c r="P79" i="147"/>
  <c r="Q79" i="147"/>
  <c r="K78" i="147"/>
  <c r="L78" i="147"/>
  <c r="M78" i="147"/>
  <c r="N78" i="147"/>
  <c r="O78" i="147"/>
  <c r="P78" i="147"/>
  <c r="Q78" i="147"/>
  <c r="K77" i="147"/>
  <c r="L77" i="147"/>
  <c r="M77" i="147"/>
  <c r="N77" i="147"/>
  <c r="O77" i="147"/>
  <c r="P77" i="147"/>
  <c r="Q77" i="147"/>
  <c r="K51" i="147"/>
  <c r="K76" i="147"/>
  <c r="L51" i="147"/>
  <c r="L76" i="147"/>
  <c r="M51" i="147"/>
  <c r="M76" i="147"/>
  <c r="N51" i="147"/>
  <c r="N71" i="147"/>
  <c r="O51" i="147"/>
  <c r="O76" i="147"/>
  <c r="P51" i="147"/>
  <c r="P76" i="147"/>
  <c r="K52" i="147"/>
  <c r="L52" i="147"/>
  <c r="L67" i="147"/>
  <c r="M52" i="147"/>
  <c r="M67" i="147"/>
  <c r="N52" i="147"/>
  <c r="O52" i="147"/>
  <c r="P52" i="147"/>
  <c r="P67" i="147"/>
  <c r="L69" i="147"/>
  <c r="M69" i="147"/>
  <c r="N69" i="147"/>
  <c r="O69" i="147"/>
  <c r="P69" i="147"/>
  <c r="K70" i="147"/>
  <c r="L70" i="147"/>
  <c r="M70" i="147"/>
  <c r="P70" i="147"/>
  <c r="K71" i="147"/>
  <c r="L71" i="147"/>
  <c r="M71" i="147"/>
  <c r="P71" i="147"/>
  <c r="L72" i="147"/>
  <c r="M72" i="147"/>
  <c r="O72" i="147"/>
  <c r="P72" i="147"/>
  <c r="L73" i="147"/>
  <c r="M73" i="147"/>
  <c r="N73" i="147"/>
  <c r="O73" i="147"/>
  <c r="P73" i="147"/>
  <c r="L68" i="147"/>
  <c r="M68" i="147"/>
  <c r="P68" i="147"/>
  <c r="K68" i="147"/>
  <c r="C69" i="147"/>
  <c r="D69" i="147"/>
  <c r="E69" i="147"/>
  <c r="G69" i="147"/>
  <c r="C71" i="147"/>
  <c r="D71" i="147"/>
  <c r="E71" i="147"/>
  <c r="G71" i="147"/>
  <c r="C72" i="147"/>
  <c r="D72" i="147"/>
  <c r="E72" i="147"/>
  <c r="G72" i="147"/>
  <c r="C73" i="147"/>
  <c r="D73" i="147"/>
  <c r="E73" i="147"/>
  <c r="F73" i="147"/>
  <c r="G73" i="147"/>
  <c r="C68" i="147"/>
  <c r="D68" i="147"/>
  <c r="E68" i="147"/>
  <c r="G68" i="147"/>
  <c r="C11" i="147"/>
  <c r="D11" i="147"/>
  <c r="D10" i="147"/>
  <c r="D25" i="147"/>
  <c r="E11" i="147"/>
  <c r="F11" i="147"/>
  <c r="G11" i="147"/>
  <c r="H11" i="147"/>
  <c r="B11" i="147"/>
  <c r="B10" i="147"/>
  <c r="B25" i="147"/>
  <c r="C10" i="147"/>
  <c r="C25" i="147"/>
  <c r="E10" i="147"/>
  <c r="E25" i="147"/>
  <c r="F10" i="147"/>
  <c r="F25" i="147"/>
  <c r="G10" i="147"/>
  <c r="G25" i="147"/>
  <c r="H10" i="147"/>
  <c r="H25" i="147"/>
  <c r="L42" i="14"/>
  <c r="L44" i="14"/>
  <c r="N42" i="14"/>
  <c r="N44" i="14"/>
  <c r="O42" i="14"/>
  <c r="O44" i="14"/>
  <c r="P42" i="14"/>
  <c r="P44" i="14"/>
  <c r="Q42" i="14"/>
  <c r="Q44" i="14"/>
  <c r="R42" i="14"/>
  <c r="R44" i="14"/>
  <c r="S42" i="14"/>
  <c r="S44" i="14"/>
  <c r="T42" i="14"/>
  <c r="T44" i="14"/>
  <c r="U42" i="14"/>
  <c r="U44" i="14"/>
  <c r="V42" i="14"/>
  <c r="V44" i="14"/>
  <c r="W42" i="14"/>
  <c r="W44" i="14"/>
  <c r="X42" i="14"/>
  <c r="X44" i="14"/>
  <c r="Y42" i="14"/>
  <c r="Y44" i="14"/>
  <c r="J42" i="14"/>
  <c r="J44" i="14"/>
  <c r="Z42" i="14"/>
  <c r="Z44" i="14"/>
  <c r="AA42" i="14"/>
  <c r="AA44" i="14"/>
  <c r="AB42" i="14"/>
  <c r="AB44" i="14"/>
  <c r="AC42" i="14"/>
  <c r="AC44" i="14"/>
  <c r="AD42" i="14"/>
  <c r="AD44" i="14"/>
  <c r="AE42" i="14"/>
  <c r="AE44" i="14"/>
  <c r="AF42" i="14"/>
  <c r="AF44" i="14"/>
  <c r="AG42" i="14"/>
  <c r="AG44" i="14"/>
  <c r="AH42" i="14"/>
  <c r="AH44" i="14"/>
  <c r="AI42" i="14"/>
  <c r="AI44" i="14"/>
  <c r="AJ42" i="14"/>
  <c r="AJ44" i="14"/>
  <c r="AK42" i="14"/>
  <c r="AK44" i="14"/>
  <c r="AL42" i="14"/>
  <c r="AL44" i="14"/>
  <c r="AM42" i="14"/>
  <c r="AM44" i="14"/>
  <c r="AN42" i="14"/>
  <c r="AN44" i="14"/>
  <c r="AO42" i="14"/>
  <c r="AO44" i="14"/>
  <c r="AP42" i="14"/>
  <c r="AP44" i="14"/>
  <c r="AQ42" i="14"/>
  <c r="AQ44" i="14"/>
  <c r="AR42" i="14"/>
  <c r="AR44" i="14"/>
  <c r="AS42" i="14"/>
  <c r="AS44" i="14"/>
  <c r="AT42" i="14"/>
  <c r="AT44" i="14"/>
  <c r="AU42" i="14"/>
  <c r="AU44" i="14"/>
  <c r="AV42" i="14"/>
  <c r="AV44" i="14"/>
  <c r="AW42" i="14"/>
  <c r="AW44" i="14"/>
  <c r="AX42" i="14"/>
  <c r="AX44" i="14"/>
  <c r="AY42" i="14"/>
  <c r="AY44" i="14"/>
  <c r="AZ42" i="14"/>
  <c r="AZ44" i="14"/>
  <c r="BA42" i="14"/>
  <c r="BA44" i="14"/>
  <c r="BB42" i="14"/>
  <c r="BB44" i="14"/>
  <c r="BC42" i="14"/>
  <c r="BC44" i="14"/>
  <c r="BD42" i="14"/>
  <c r="BD44" i="14"/>
  <c r="C42" i="14"/>
  <c r="C44" i="14"/>
  <c r="D42" i="14"/>
  <c r="D44" i="14"/>
  <c r="E42" i="14"/>
  <c r="E44" i="14"/>
  <c r="F42" i="14"/>
  <c r="F44" i="14"/>
  <c r="G42" i="14"/>
  <c r="G44" i="14"/>
  <c r="H42" i="14"/>
  <c r="H44" i="14"/>
  <c r="I42" i="14"/>
  <c r="I44" i="14"/>
  <c r="K42" i="14"/>
  <c r="K44" i="14"/>
  <c r="M42" i="14"/>
  <c r="M44" i="14"/>
  <c r="B42" i="14"/>
  <c r="C30" i="10"/>
  <c r="D30" i="10"/>
  <c r="E30" i="10"/>
  <c r="F30" i="10"/>
  <c r="G30" i="10"/>
  <c r="H30" i="10"/>
  <c r="I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J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30" i="10"/>
  <c r="C48" i="12"/>
  <c r="D48" i="12"/>
  <c r="E48" i="12"/>
  <c r="F48" i="12"/>
  <c r="G48" i="12"/>
  <c r="H48" i="12"/>
  <c r="I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J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I50" i="12"/>
  <c r="I32" i="10"/>
  <c r="E50" i="12"/>
  <c r="E32" i="10"/>
  <c r="AU50" i="12"/>
  <c r="AU32" i="10"/>
  <c r="BC48" i="12"/>
  <c r="BC50" i="12"/>
  <c r="BB48" i="12"/>
  <c r="AY50" i="12"/>
  <c r="AX50" i="12"/>
  <c r="S50" i="12"/>
  <c r="X50" i="12"/>
  <c r="BD48" i="12"/>
  <c r="BA50" i="12"/>
  <c r="M50" i="12"/>
  <c r="AE50" i="12"/>
  <c r="U50" i="12"/>
  <c r="AM50" i="12"/>
  <c r="C50" i="12"/>
  <c r="D50" i="12"/>
  <c r="F50" i="12"/>
  <c r="O50" i="12"/>
  <c r="R50" i="12"/>
  <c r="AA50" i="12"/>
  <c r="AC50" i="12"/>
  <c r="AD50" i="12"/>
  <c r="AG50" i="12"/>
  <c r="AK50" i="12"/>
  <c r="AL50" i="12"/>
  <c r="AN50" i="12"/>
  <c r="AO50" i="12"/>
  <c r="AW50" i="12"/>
  <c r="R32" i="10"/>
  <c r="AB32" i="10"/>
  <c r="AK32" i="10"/>
  <c r="AO32" i="10"/>
  <c r="AW32" i="10"/>
  <c r="B38" i="9"/>
  <c r="B48" i="12"/>
  <c r="AB50" i="12"/>
  <c r="N50" i="12"/>
  <c r="L50" i="12"/>
  <c r="AM32" i="10"/>
  <c r="N32" i="10"/>
  <c r="AS32" i="10"/>
  <c r="F32" i="10"/>
  <c r="J32" i="10"/>
  <c r="T32" i="10"/>
  <c r="Y32" i="10"/>
  <c r="AH32" i="10"/>
  <c r="AF32" i="10"/>
  <c r="AE32" i="10"/>
  <c r="B44" i="14"/>
  <c r="AQ50" i="12"/>
  <c r="AI50" i="12"/>
  <c r="G50" i="12"/>
  <c r="AH50" i="12"/>
  <c r="AT50" i="12"/>
  <c r="AS50" i="12"/>
  <c r="K50" i="12"/>
  <c r="J50" i="12"/>
  <c r="Q50" i="12"/>
  <c r="Z50" i="12"/>
  <c r="B50" i="12"/>
  <c r="P50" i="12"/>
  <c r="T50" i="12"/>
  <c r="AR50" i="12"/>
  <c r="Y50" i="12"/>
  <c r="H50" i="12"/>
  <c r="AF50" i="12"/>
  <c r="AV50" i="12"/>
  <c r="BD50" i="12"/>
  <c r="W50" i="12"/>
  <c r="AP50" i="12"/>
  <c r="AJ50" i="12"/>
  <c r="AZ50" i="12"/>
  <c r="H32" i="10"/>
  <c r="AA32" i="10"/>
  <c r="G32" i="10"/>
  <c r="V32" i="10"/>
  <c r="AY32" i="10"/>
  <c r="AD32" i="10"/>
  <c r="AI32" i="10"/>
  <c r="K32" i="10"/>
  <c r="Q32" i="10"/>
  <c r="Z32" i="10"/>
  <c r="AT32" i="10"/>
  <c r="BA32" i="10"/>
  <c r="AV32" i="10"/>
  <c r="U32" i="10"/>
  <c r="S32" i="10"/>
  <c r="W32" i="10"/>
  <c r="AL32" i="10"/>
  <c r="AG32" i="10"/>
  <c r="D32" i="10"/>
  <c r="M32" i="10"/>
  <c r="P32" i="10"/>
  <c r="BD32" i="10"/>
  <c r="BB32" i="10"/>
  <c r="B32" i="10"/>
  <c r="AP32" i="10"/>
  <c r="AC32" i="10"/>
  <c r="O32" i="10"/>
  <c r="BC32" i="10"/>
  <c r="AQ32" i="10"/>
  <c r="AJ32" i="10"/>
  <c r="C32" i="10"/>
  <c r="X32" i="10"/>
  <c r="AN32" i="10"/>
  <c r="L32" i="10"/>
  <c r="AZ32" i="10"/>
  <c r="AR32" i="10"/>
  <c r="B40" i="9"/>
  <c r="BB50" i="12"/>
  <c r="V50" i="12"/>
  <c r="AX32" i="10"/>
  <c r="CO3" i="150"/>
  <c r="O67" i="147"/>
  <c r="L29" i="147"/>
  <c r="P29" i="147"/>
  <c r="Q29" i="147"/>
  <c r="R29" i="147"/>
  <c r="P25" i="147"/>
  <c r="Q25" i="147"/>
  <c r="R25" i="147"/>
  <c r="L28" i="147"/>
  <c r="P28" i="147"/>
  <c r="Q28" i="147"/>
  <c r="R28" i="147"/>
  <c r="F71" i="147"/>
  <c r="N72" i="147"/>
  <c r="N67" i="147"/>
  <c r="N76" i="147"/>
  <c r="Q76" i="147"/>
  <c r="B76" i="147"/>
  <c r="F72" i="147"/>
  <c r="K67" i="147"/>
  <c r="Q67" i="147"/>
  <c r="F70" i="147"/>
  <c r="B70" i="147"/>
  <c r="H70" i="147"/>
  <c r="P31" i="147"/>
  <c r="P30" i="147"/>
  <c r="P27" i="147"/>
  <c r="P26" i="147"/>
  <c r="Q26" i="147"/>
  <c r="R26" i="147"/>
  <c r="P34" i="147"/>
  <c r="L34" i="147"/>
  <c r="Q34" i="147"/>
  <c r="R34" i="147"/>
  <c r="F68" i="147"/>
  <c r="H68" i="147"/>
  <c r="B69" i="147"/>
  <c r="H69" i="147"/>
  <c r="K72" i="147"/>
  <c r="Q72" i="147"/>
  <c r="O70" i="147"/>
  <c r="B71" i="147"/>
  <c r="H71" i="147"/>
  <c r="O68" i="147"/>
  <c r="N70" i="147"/>
  <c r="Q70" i="147"/>
  <c r="F76" i="147"/>
  <c r="B72" i="147"/>
  <c r="H72" i="147"/>
  <c r="N68" i="147"/>
  <c r="Q68" i="147"/>
  <c r="K73" i="147"/>
  <c r="Q73" i="147"/>
  <c r="O71" i="147"/>
  <c r="Q71" i="147"/>
  <c r="K69" i="147"/>
  <c r="Q69" i="147"/>
  <c r="L31" i="147"/>
  <c r="Q31" i="147"/>
  <c r="R31" i="147"/>
  <c r="L30" i="147"/>
  <c r="Q30" i="147"/>
  <c r="R30" i="147"/>
  <c r="L27" i="147"/>
  <c r="Q27" i="147"/>
  <c r="R27" i="147"/>
  <c r="B73" i="147"/>
  <c r="H73" i="147"/>
  <c r="H76" i="14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arenboim1994_time values_3" type="6" refreshedVersion="4" deleted="1" background="1" saveData="1">
    <textPr codePage="850" sourceFile="C:\Dropbox (PETAL)\Team-Ordner „PETAL“\Thomas\Schoenberg op. 19_Audio\Barenboim1994\data\Barenboim1994_time values_3.csv" comma="1">
      <textFields count="3">
        <textField/>
        <textField/>
        <textField/>
      </textFields>
    </textPr>
  </connection>
  <connection id="2" xr16:uid="{00000000-0015-0000-FFFF-FFFF01000000}" name="Eschenbach2000_time values_2" type="6" refreshedVersion="4" deleted="1" background="1" saveData="1">
    <textPr codePage="850" sourceFile="C:\Dropbox (PETAL)\Team-Ordner „PETAL“\Thomas\Schoenberg op. 19_Audio\Eschenbach2000\data\Eschenbach2000_time values_2.csv" comma="1">
      <textFields count="3">
        <textField/>
        <textField/>
        <textField/>
      </textFields>
    </textPr>
  </connection>
  <connection id="3" xr16:uid="{00000000-0015-0000-FFFF-FFFF02000000}" name="Harris51_1_tpo" type="6" refreshedVersion="6" deleted="1" background="1" saveData="1">
    <textPr codePage="850" sourceFile="D:\Dropbox (PETAL)\Team-Ordner „PETAL“\Audio\Schönberg_Sechs kleine Klavierstücke op. 19\Harris1951\_data_Harris1951\Harris51_1_tpo.txt" decimal="," thousands=".">
      <textFields count="3">
        <textField type="skip"/>
        <textField type="text"/>
        <textField type="skip"/>
      </textFields>
    </textPr>
  </connection>
  <connection id="4" xr16:uid="{00000000-0015-0000-FFFF-FFFF03000000}" name="Harris51_1_tpo1" type="6" refreshedVersion="6" deleted="1" background="1" saveData="1">
    <textPr codePage="850" sourceFile="D:\Dropbox (PETAL)\Team-Ordner „PETAL“\Audio\Schönberg_Sechs kleine Klavierstücke op. 19\Harris1951\_data_Harris1951\Harris51_1_tpo.txt" decimal="," thousands=".">
      <textFields count="3">
        <textField type="skip"/>
        <textField type="text"/>
        <textField type="skip"/>
      </textFields>
    </textPr>
  </connection>
  <connection id="5" xr16:uid="{00000000-0015-0000-FFFF-FFFF05000000}" name="Harris51_2_tpo" type="6" refreshedVersion="6" deleted="1" background="1" saveData="1">
    <textPr codePage="850" sourceFile="D:\Dropbox (PETAL)\Team-Ordner „PETAL“\Audio\Schönberg_Sechs kleine Klavierstücke op. 19\Harris1951\_data_Harris1951\Harris51_2_tpo.txt" decimal="," thousands=".">
      <textFields count="3">
        <textField type="skip"/>
        <textField type="text"/>
        <textField type="skip"/>
      </textFields>
    </textPr>
  </connection>
  <connection id="6" xr16:uid="{00000000-0015-0000-FFFF-FFFF06000000}" name="Harris51_2_tpo1" type="6" refreshedVersion="6" deleted="1" background="1" saveData="1">
    <textPr codePage="850" sourceFile="D:\Dropbox (PETAL)\Team-Ordner „PETAL“\Audio\Schönberg_Sechs kleine Klavierstücke op. 19\Harris1951\_data_Harris1951\Harris51_2_tpo.txt" decimal="," thousands=".">
      <textFields count="3">
        <textField type="skip"/>
        <textField type="text"/>
        <textField type="skip"/>
      </textFields>
    </textPr>
  </connection>
  <connection id="7" xr16:uid="{00000000-0015-0000-FFFF-FFFF08000000}" name="Harris51_3_tpo" type="6" refreshedVersion="6" deleted="1" background="1" saveData="1">
    <textPr codePage="850" sourceFile="D:\Dropbox (PETAL)\Team-Ordner „PETAL“\Audio\Schönberg_Sechs kleine Klavierstücke op. 19\Harris1951\_data_Harris1951\Harris51_3_tpo.txt" decimal="," thousands=".">
      <textFields count="2">
        <textField type="skip"/>
        <textField type="text"/>
      </textFields>
    </textPr>
  </connection>
  <connection id="8" xr16:uid="{00000000-0015-0000-FFFF-FFFF09000000}" name="Harris51_3_tpo1" type="6" refreshedVersion="6" deleted="1" background="1" saveData="1">
    <textPr codePage="850" sourceFile="D:\Dropbox (PETAL)\Team-Ordner „PETAL“\Audio\Schönberg_Sechs kleine Klavierstücke op. 19\Harris1951\_data_Harris1951\Harris51_3_tpo.txt" decimal="," thousands=".">
      <textFields count="2">
        <textField type="skip"/>
        <textField type="text"/>
      </textFields>
    </textPr>
  </connection>
  <connection id="9" xr16:uid="{00000000-0015-0000-FFFF-FFFF0A000000}" name="Harris51_4_tpo" type="6" refreshedVersion="6" deleted="1" background="1" saveData="1">
    <textPr codePage="850" sourceFile="D:\Dropbox (PETAL)\Team-Ordner „PETAL“\Audio\Schönberg_Sechs kleine Klavierstücke op. 19\Harris1951\_data_Harris1951\Harris51_4_tpo.txt" decimal="," thousands=".">
      <textFields count="2">
        <textField type="skip"/>
        <textField type="text"/>
      </textFields>
    </textPr>
  </connection>
  <connection id="10" xr16:uid="{00000000-0015-0000-FFFF-FFFF0B000000}" name="Harris51_4_tpo1" type="6" refreshedVersion="6" deleted="1" background="1" saveData="1">
    <textPr codePage="850" sourceFile="D:\Dropbox (PETAL)\Team-Ordner „PETAL“\Audio\Schönberg_Sechs kleine Klavierstücke op. 19\Harris1951\_data_Harris1951\Harris51_4_tpo.txt" decimal="," thousands=".">
      <textFields count="2">
        <textField type="skip"/>
        <textField type="text"/>
      </textFields>
    </textPr>
  </connection>
  <connection id="11" xr16:uid="{00000000-0015-0000-FFFF-FFFF0C000000}" name="Harris51_5_tpo" type="6" refreshedVersion="6" deleted="1" background="1" saveData="1">
    <textPr codePage="850" sourceFile="D:\Dropbox (PETAL)\Team-Ordner „PETAL“\Audio\Schönberg_Sechs kleine Klavierstücke op. 19\Harris1951\_data_Harris1951\Harris51_5_tpo.txt" decimal="," thousands="." space="1" comma="1" semicolon="1" consecutive="1" delimiter="_x0000_">
      <textFields count="2">
        <textField type="skip"/>
        <textField type="text"/>
      </textFields>
    </textPr>
  </connection>
  <connection id="12" xr16:uid="{00000000-0015-0000-FFFF-FFFF0D000000}" name="Harris51_5_tpo1" type="6" refreshedVersion="6" deleted="1" background="1" saveData="1">
    <textPr codePage="850" sourceFile="D:\Dropbox (PETAL)\Team-Ordner „PETAL“\Audio\Schönberg_Sechs kleine Klavierstücke op. 19\Harris1951\_data_Harris1951\Harris51_5_tpo.txt" decimal="," thousands="." space="1" comma="1" semicolon="1" consecutive="1" delimiter="_x0000_">
      <textFields count="2">
        <textField type="skip"/>
        <textField type="text"/>
      </textFields>
    </textPr>
  </connection>
  <connection id="13" xr16:uid="{00000000-0015-0000-FFFF-FFFF0E000000}" name="Harris51_6_tpo" type="6" refreshedVersion="6" deleted="1" background="1" saveData="1">
    <textPr codePage="850" sourceFile="D:\Dropbox (PETAL)\Team-Ordner „PETAL“\Audio\Schönberg_Sechs kleine Klavierstücke op. 19\Harris1951\_data_Harris1951\Harris51_6_tpo.txt" decimal="," thousands=".">
      <textFields count="3">
        <textField type="skip"/>
        <textField type="text"/>
        <textField type="skip"/>
      </textFields>
    </textPr>
  </connection>
  <connection id="14" xr16:uid="{00000000-0015-0000-FFFF-FFFF0F000000}" name="Harris51_6_tpo1" type="6" refreshedVersion="6" deleted="1" background="1" saveData="1">
    <textPr codePage="850" sourceFile="D:\Dropbox (PETAL)\Team-Ordner „PETAL“\Audio\Schönberg_Sechs kleine Klavierstücke op. 19\Harris1951\_data_Harris1951\Harris51_6_tpo.txt" decimal="," thousands=".">
      <textFields count="3">
        <textField type="skip"/>
        <textField type="text"/>
        <textField type="skip"/>
      </textFields>
    </textPr>
  </connection>
  <connection id="15" xr16:uid="{00000000-0015-0000-FFFF-FFFF10000000}" name="Jacobs1958_1_tpo" type="6" refreshedVersion="6" deleted="1" background="1" saveData="1">
    <textPr codePage="850" sourceFile="D:\Dropbox (PETAL)\Team-Ordner „PETAL“\Audio\Schönberg_Sechs kleine Klavierstücke op. 19\Jacobs1958\_data_Jacobs1958\Jacobs1958_1_tpo.txt" decimal="," thousands=".">
      <textFields count="3">
        <textField type="skip"/>
        <textField type="text"/>
        <textField type="skip"/>
      </textFields>
    </textPr>
  </connection>
  <connection id="16" xr16:uid="{00000000-0015-0000-FFFF-FFFF11000000}" name="Jacobs1958_1_tpo1" type="6" refreshedVersion="6" deleted="1" background="1" saveData="1">
    <textPr codePage="850" sourceFile="D:\Dropbox (PETAL)\Team-Ordner „PETAL“\Audio\Schönberg_Sechs kleine Klavierstücke op. 19\Jacobs1958\_data_Jacobs1958\Jacobs1958_1_tpo.txt" decimal="," thousands=".">
      <textFields count="3">
        <textField type="skip"/>
        <textField type="text"/>
        <textField type="skip"/>
      </textFields>
    </textPr>
  </connection>
  <connection id="17" xr16:uid="{00000000-0015-0000-FFFF-FFFF13000000}" name="Jacobs1958_2_tpo" type="6" refreshedVersion="6" deleted="1" background="1" saveData="1">
    <textPr codePage="850" sourceFile="D:\Dropbox (PETAL)\Team-Ordner „PETAL“\Audio\Schönberg_Sechs kleine Klavierstücke op. 19\Jacobs1958\_data_Jacobs1958\Jacobs1958_2_tpo.txt" decimal="," thousands=".">
      <textFields count="3">
        <textField type="skip"/>
        <textField type="text"/>
        <textField type="skip"/>
      </textFields>
    </textPr>
  </connection>
  <connection id="18" xr16:uid="{00000000-0015-0000-FFFF-FFFF14000000}" name="Jacobs1958_2_tpo1" type="6" refreshedVersion="6" deleted="1" background="1" saveData="1">
    <textPr codePage="850" sourceFile="D:\Dropbox (PETAL)\Team-Ordner „PETAL“\Audio\Schönberg_Sechs kleine Klavierstücke op. 19\Jacobs1958\_data_Jacobs1958\Jacobs1958_2_tpo.txt" decimal="," thousands=".">
      <textFields count="3">
        <textField type="skip"/>
        <textField type="text"/>
        <textField type="skip"/>
      </textFields>
    </textPr>
  </connection>
  <connection id="19" xr16:uid="{00000000-0015-0000-FFFF-FFFF16000000}" name="Jacobs1958_3_tpo" type="6" refreshedVersion="6" deleted="1" background="1" saveData="1">
    <textPr codePage="850" sourceFile="D:\Dropbox (PETAL)\Team-Ordner „PETAL“\Audio\Schönberg_Sechs kleine Klavierstücke op. 19\Jacobs1958\_data_Jacobs1958\Jacobs1958_3_tpo.txt" decimal="," thousands=".">
      <textFields count="2">
        <textField type="skip"/>
        <textField type="text"/>
      </textFields>
    </textPr>
  </connection>
  <connection id="20" xr16:uid="{00000000-0015-0000-FFFF-FFFF17000000}" name="Jacobs1958_3_tpo1" type="6" refreshedVersion="6" deleted="1" background="1" saveData="1">
    <textPr codePage="850" sourceFile="D:\Dropbox (PETAL)\Team-Ordner „PETAL“\Audio\Schönberg_Sechs kleine Klavierstücke op. 19\Jacobs1958\_data_Jacobs1958\Jacobs1958_3_tpo.txt" decimal="," thousands=".">
      <textFields count="2">
        <textField type="skip"/>
        <textField type="text"/>
      </textFields>
    </textPr>
  </connection>
  <connection id="21" xr16:uid="{00000000-0015-0000-FFFF-FFFF18000000}" name="Jacobs1958_4_tpo" type="6" refreshedVersion="6" deleted="1" background="1" saveData="1">
    <textPr codePage="850" sourceFile="D:\Dropbox (PETAL)\Team-Ordner „PETAL“\Audio\Schönberg_Sechs kleine Klavierstücke op. 19\Jacobs1958\_data_Jacobs1958\Jacobs1958_4_tpo.txt" decimal="," thousands=".">
      <textFields count="3">
        <textField type="skip"/>
        <textField type="text"/>
        <textField type="skip"/>
      </textFields>
    </textPr>
  </connection>
  <connection id="22" xr16:uid="{00000000-0015-0000-FFFF-FFFF19000000}" name="Jacobs1958_4_tpo1" type="6" refreshedVersion="6" deleted="1" background="1" saveData="1">
    <textPr codePage="850" sourceFile="D:\Dropbox (PETAL)\Team-Ordner „PETAL“\Audio\Schönberg_Sechs kleine Klavierstücke op. 19\Jacobs1958\_data_Jacobs1958\Jacobs1958_4_tpo.txt" decimal="," thousands=".">
      <textFields count="3">
        <textField type="skip"/>
        <textField type="text"/>
        <textField type="skip"/>
      </textFields>
    </textPr>
  </connection>
  <connection id="23" xr16:uid="{00000000-0015-0000-FFFF-FFFF1A000000}" name="Jacobs1958_5_tpo.txt" type="6" refreshedVersion="0" deleted="1" background="1" saveData="1">
    <textPr fileType="mac" sourceFile="Macintosh HD:Users:thomas_glaser:Dropbox (PETAL):Team-Ordner „PETAL“:Audio:Schönberg_Sechs kleine Klavierstücke op. 19:Jacobs1958:_data_Jacobs1958:Jacobs1958_5_tpo.txt" decimal="," thousands=".">
      <textFields count="3">
        <textField type="skip"/>
        <textField type="text"/>
        <textField type="skip"/>
      </textFields>
    </textPr>
  </connection>
  <connection id="24" xr16:uid="{00000000-0015-0000-FFFF-FFFF1B000000}" name="Jacobs1958_5_tpo.txt1" type="6" refreshedVersion="0" deleted="1" background="1" saveData="1">
    <textPr fileType="mac" sourceFile="Macintosh HD:Users:thomas_glaser:Dropbox (PETAL):Team-Ordner „PETAL“:Audio:Schönberg_Sechs kleine Klavierstücke op. 19:Jacobs1958:_data_Jacobs1958:Jacobs1958_5_tpo.txt" decimal="," thousands=".">
      <textFields count="3">
        <textField type="skip"/>
        <textField type="text"/>
        <textField type="skip"/>
      </textFields>
    </textPr>
  </connection>
  <connection id="25" xr16:uid="{00000000-0015-0000-FFFF-FFFF1D000000}" name="Jacobs1958_6_tpo.txt" type="6" refreshedVersion="0" deleted="1" background="1" saveData="1">
    <textPr fileType="mac" sourceFile="Macintosh HD:Users:thomas_glaser:Dropbox (PETAL):Team-Ordner „PETAL“:Audio:Schönberg_Sechs kleine Klavierstücke op. 19:Jacobs1958:_data_Jacobs1958:Jacobs1958_6_tpo.txt" decimal="," thousands=".">
      <textFields count="3">
        <textField type="skip"/>
        <textField type="text"/>
        <textField type="skip"/>
      </textFields>
    </textPr>
  </connection>
  <connection id="26" xr16:uid="{00000000-0015-0000-FFFF-FFFF1E000000}" name="Jacobs1958_6_tpo.txt1" type="6" refreshedVersion="0" deleted="1" background="1" saveData="1">
    <textPr fileType="mac" sourceFile="Macintosh HD:Users:thomas_glaser:Dropbox (PETAL):Team-Ordner „PETAL“:Audio:Schönberg_Sechs kleine Klavierstücke op. 19:Jacobs1958:_data_Jacobs1958:Jacobs1958_6_tpo.txt" decimal="," thousands=".">
      <textFields count="3">
        <textField type="skip"/>
        <textField type="text"/>
        <textField type="skip"/>
      </textFields>
    </textPr>
  </connection>
  <connection id="27" xr16:uid="{00000000-0015-0000-FFFF-FFFF20000000}" name="Larcher1998_time values_4" type="6" refreshedVersion="4" deleted="1" background="1" saveData="1">
    <textPr codePage="850" sourceFile="C:\Dropbox (PETAL)\Team-Ordner „PETAL“\Thomas\Schoenberg op. 19_Audio\Larcher1998\Larcher1998_data\Larcher1998_time values_4.csv" comma="1">
      <textFields count="3">
        <textField/>
        <textField/>
        <textField/>
      </textFields>
    </textPr>
  </connection>
  <connection id="28" xr16:uid="{00000000-0015-0000-FFFF-FFFF21000000}" name="Larcher1998_time values_41" type="6" refreshedVersion="4" deleted="1" background="1" saveData="1">
    <textPr codePage="850" sourceFile="C:\Dropbox (PETAL)\Team-Ordner „PETAL“\Thomas\Schoenberg op. 19_Audio\Larcher1998\Larcher1998_data\Larcher1998_time values_4.csv" comma="1">
      <textFields count="3">
        <textField/>
        <textField/>
        <textField/>
      </textFields>
    </textPr>
  </connection>
  <connection id="29" xr16:uid="{00000000-0015-0000-FFFF-FFFF23000000}" name="Lie2018_Schoenberg op. 19,2_workshop concert_time values1" type="6" refreshedVersion="4" deleted="1" background="1" saveData="1">
    <textPr codePage="850" sourceFile="C:\Dropbox (PETAL)\Team-Ordner „PETAL“\Audio\Schönberg_Sechs kleine Klavierstücke op. 19\Lie2018\Workshop\Concert\data\Lie2018_Schoenberg op. 19,2_workshop concert_time values.csv" comma="1">
      <textFields count="3">
        <textField/>
        <textField/>
        <textField/>
      </textFields>
    </textPr>
  </connection>
  <connection id="30" xr16:uid="{00000000-0015-0000-FFFF-FFFF29000000}" name="Skogstad2018_Schoenberg op. 19,2_workshop concert_time values1" type="6" refreshedVersion="4" deleted="1" background="1" saveData="1">
    <textPr codePage="850" sourceFile="C:\Dropbox (PETAL)\Team-Ordner „PETAL“\Audio\Schönberg_Sechs kleine Klavierstücke op. 19\Skogstad2018\Workshop\Concert\data\Skogstad2018_Schoenberg op. 19,2_workshop concert_time values.csv" comma="1">
      <textFields count="3">
        <textField/>
        <textField/>
        <textField/>
      </textFields>
    </textPr>
  </connection>
  <connection id="31" xr16:uid="{00000000-0015-0000-FFFF-FFFF2F000000}" name="Skogstad2018_Schoenberg op. 19,5_workshop concert_time values1" type="6" refreshedVersion="4" deleted="1" background="1" saveData="1">
    <textPr codePage="850" sourceFile="C:\Dropbox (PETAL)\Team-Ordner „PETAL“\Audio\Schönberg_Sechs kleine Klavierstücke op. 19\Skogstad2018\Workshop\Concert\data\Skogstad2018_Schoenberg op. 19,5_workshop concert_time values.csv" comma="1">
      <textFields count="3">
        <textField/>
        <textField/>
        <textField/>
      </textFields>
    </textPr>
  </connection>
  <connection id="32" xr16:uid="{00000000-0015-0000-FFFF-FFFF30000000}" name="Skogstad2018_Schoenberg op. 19,6_workshop concert_time values" type="6" refreshedVersion="4" deleted="1" background="1" saveData="1">
    <textPr codePage="850" sourceFile="C:\Dropbox (PETAL)\Team-Ordner „PETAL“\Audio\Schönberg_Sechs kleine Klavierstücke op. 19\Skogstad2018\Workshop\Concert\data\Skogstad2018_Schoenberg op. 19,6_workshop concert_time values.csv" comma="1">
      <textFields count="3">
        <textField/>
        <textField/>
        <textField/>
      </textFields>
    </textPr>
  </connection>
  <connection id="33" xr16:uid="{00000000-0015-0000-FFFF-FFFF31000000}" name="Skogstad2018_Schoenberg op. 19,6_workshop concert_time values1" type="6" refreshedVersion="4" deleted="1" background="1" saveData="1">
    <textPr codePage="850" sourceFile="C:\Dropbox (PETAL)\Team-Ordner „PETAL“\Audio\Schönberg_Sechs kleine Klavierstücke op. 19\Skogstad2018\Workshop\Concert\data\Skogstad2018_Schoenberg op. 19,6_workshop concert_time values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<sst xmlns="http://schemas.openxmlformats.org/spreadsheetml/2006/main" count="4823" uniqueCount="494">
  <si>
    <t>op. 19,3</t>
  </si>
  <si>
    <t>op. 19,4</t>
  </si>
  <si>
    <t>op. 19,5</t>
  </si>
  <si>
    <t>op. 19,6</t>
  </si>
  <si>
    <t>op. 19,1</t>
  </si>
  <si>
    <t>op. 19,2</t>
  </si>
  <si>
    <t>MAX</t>
  </si>
  <si>
    <t>MIN</t>
  </si>
  <si>
    <t>mean</t>
  </si>
  <si>
    <t>total</t>
  </si>
  <si>
    <t>1.1</t>
  </si>
  <si>
    <t>1.2</t>
  </si>
  <si>
    <t>1.3</t>
  </si>
  <si>
    <t>1.4</t>
  </si>
  <si>
    <t>1.5</t>
  </si>
  <si>
    <t>1.6</t>
  </si>
  <si>
    <t>2.1</t>
  </si>
  <si>
    <t>2.2</t>
  </si>
  <si>
    <t>2.3</t>
  </si>
  <si>
    <t>2.4</t>
  </si>
  <si>
    <t>2.5</t>
  </si>
  <si>
    <t>2.6</t>
  </si>
  <si>
    <t>3.1</t>
  </si>
  <si>
    <t>3.2</t>
  </si>
  <si>
    <t>3.3</t>
  </si>
  <si>
    <t>3.4</t>
  </si>
  <si>
    <t>3.5</t>
  </si>
  <si>
    <t>3.6</t>
  </si>
  <si>
    <t>4.1</t>
  </si>
  <si>
    <t>4.2</t>
  </si>
  <si>
    <t>4.3</t>
  </si>
  <si>
    <t>4.4</t>
  </si>
  <si>
    <t>4.5</t>
  </si>
  <si>
    <t>4.6</t>
  </si>
  <si>
    <t>5.1</t>
  </si>
  <si>
    <t>5.2</t>
  </si>
  <si>
    <t>5.3</t>
  </si>
  <si>
    <t>5.4</t>
  </si>
  <si>
    <t>5.5</t>
  </si>
  <si>
    <t>5.6</t>
  </si>
  <si>
    <t>6.1</t>
  </si>
  <si>
    <t>6.2</t>
  </si>
  <si>
    <t>6.3</t>
  </si>
  <si>
    <t>7.1</t>
  </si>
  <si>
    <t>7.2</t>
  </si>
  <si>
    <t>7.3</t>
  </si>
  <si>
    <t>7.4</t>
  </si>
  <si>
    <t>8.1</t>
  </si>
  <si>
    <t>8.2</t>
  </si>
  <si>
    <t>8.3</t>
  </si>
  <si>
    <t>8.4</t>
  </si>
  <si>
    <t>9.1</t>
  </si>
  <si>
    <t>9.2</t>
  </si>
  <si>
    <t>9.3</t>
  </si>
  <si>
    <t>9.4</t>
  </si>
  <si>
    <t>10.1</t>
  </si>
  <si>
    <t>10.2</t>
  </si>
  <si>
    <t>10.3</t>
  </si>
  <si>
    <t>10.4</t>
  </si>
  <si>
    <t>11.1</t>
  </si>
  <si>
    <t>11.2</t>
  </si>
  <si>
    <t>11.3</t>
  </si>
  <si>
    <t>11.4</t>
  </si>
  <si>
    <t>12.1</t>
  </si>
  <si>
    <t>12.2</t>
  </si>
  <si>
    <t>12.3</t>
  </si>
  <si>
    <t>12.4</t>
  </si>
  <si>
    <t>13.1</t>
  </si>
  <si>
    <t>13.2</t>
  </si>
  <si>
    <t>13.3</t>
  </si>
  <si>
    <t>13.4</t>
  </si>
  <si>
    <t>14.1</t>
  </si>
  <si>
    <t>14.2</t>
  </si>
  <si>
    <t>14.3</t>
  </si>
  <si>
    <t>14.4</t>
  </si>
  <si>
    <t>14.5</t>
  </si>
  <si>
    <t>14.6</t>
  </si>
  <si>
    <t>15.1</t>
  </si>
  <si>
    <t>15.2</t>
  </si>
  <si>
    <t>15.3</t>
  </si>
  <si>
    <t>15.4</t>
  </si>
  <si>
    <t>15.5</t>
  </si>
  <si>
    <t>15.6</t>
  </si>
  <si>
    <t>16.1</t>
  </si>
  <si>
    <t>16.2</t>
  </si>
  <si>
    <t>16.3</t>
  </si>
  <si>
    <t>16.4</t>
  </si>
  <si>
    <t>16.5</t>
  </si>
  <si>
    <t>16.6</t>
  </si>
  <si>
    <t>17.1</t>
  </si>
  <si>
    <t>17.2</t>
  </si>
  <si>
    <t>17.3</t>
  </si>
  <si>
    <t>17.4</t>
  </si>
  <si>
    <t>17.5</t>
  </si>
  <si>
    <t>17.6</t>
  </si>
  <si>
    <t>1.7</t>
  </si>
  <si>
    <t>1.8</t>
  </si>
  <si>
    <t>2.7</t>
  </si>
  <si>
    <t>2.8</t>
  </si>
  <si>
    <t>3.7</t>
  </si>
  <si>
    <t>3.8</t>
  </si>
  <si>
    <t>4.7</t>
  </si>
  <si>
    <t>4.8</t>
  </si>
  <si>
    <t>5.7</t>
  </si>
  <si>
    <t>5.8</t>
  </si>
  <si>
    <t>6.4</t>
  </si>
  <si>
    <t>6.5</t>
  </si>
  <si>
    <t>6.6</t>
  </si>
  <si>
    <t>6.7</t>
  </si>
  <si>
    <t>6.8</t>
  </si>
  <si>
    <t>7.5</t>
  </si>
  <si>
    <t>7.6</t>
  </si>
  <si>
    <t>7.7</t>
  </si>
  <si>
    <t>7.8</t>
  </si>
  <si>
    <t>8.5</t>
  </si>
  <si>
    <t>8.6</t>
  </si>
  <si>
    <t>8.7</t>
  </si>
  <si>
    <t>8.8</t>
  </si>
  <si>
    <t>9.5</t>
  </si>
  <si>
    <t>Harris 1951</t>
  </si>
  <si>
    <t>Jacobs 1958</t>
  </si>
  <si>
    <t>bar.beat</t>
  </si>
  <si>
    <t>Gieseking 1925</t>
  </si>
  <si>
    <t>Sanromá 1937</t>
  </si>
  <si>
    <t>Steuermann 1949</t>
  </si>
  <si>
    <t>Steuermann 1954</t>
  </si>
  <si>
    <t>Kraus 1960</t>
  </si>
  <si>
    <t>Steiner 1962</t>
  </si>
  <si>
    <t>Steuermann 1963</t>
  </si>
  <si>
    <t>Gould 1965</t>
  </si>
  <si>
    <t>Bjelik 1967</t>
  </si>
  <si>
    <t>Webster 1967</t>
  </si>
  <si>
    <t>Helffer 1969</t>
  </si>
  <si>
    <t>von Vintschger 1970</t>
  </si>
  <si>
    <t>Zykan 1970</t>
  </si>
  <si>
    <t>Liubimov 1971</t>
  </si>
  <si>
    <t>Bucquet 1973</t>
  </si>
  <si>
    <t>Pollini 1974</t>
  </si>
  <si>
    <t>Majlingová 1977</t>
  </si>
  <si>
    <t>Takahashi 1977</t>
  </si>
  <si>
    <t>Pelletier 1983</t>
  </si>
  <si>
    <t>Reimann 1984</t>
  </si>
  <si>
    <t>Wyttenbach 1989</t>
  </si>
  <si>
    <t>Wolpe 1991</t>
  </si>
  <si>
    <t>Hinterhäuser 1991</t>
  </si>
  <si>
    <t>Schleiermacher 1994</t>
  </si>
  <si>
    <t>Barenboim 1994</t>
  </si>
  <si>
    <t>Henck 1994</t>
  </si>
  <si>
    <t>Chen 1996</t>
  </si>
  <si>
    <t>Hill 1996</t>
  </si>
  <si>
    <t>Larcher 1998</t>
  </si>
  <si>
    <t>Polyzoides 1999</t>
  </si>
  <si>
    <t>Sherman 1999</t>
  </si>
  <si>
    <t>Steuermann 1957a</t>
  </si>
  <si>
    <t>Steuermann 1957b</t>
  </si>
  <si>
    <t>0.6</t>
  </si>
  <si>
    <t>Eschenbach 2000</t>
  </si>
  <si>
    <t>Uchida 2000</t>
  </si>
  <si>
    <t>Groh 2002</t>
  </si>
  <si>
    <t>Dünki 2005</t>
  </si>
  <si>
    <t>Serkin 2009</t>
  </si>
  <si>
    <t>Boffard 2013</t>
  </si>
  <si>
    <t>Skogstad 2018</t>
  </si>
  <si>
    <t>Körber 2018</t>
  </si>
  <si>
    <t>Lie 2018</t>
  </si>
  <si>
    <t>std. dev. %</t>
  </si>
  <si>
    <t>0.4</t>
  </si>
  <si>
    <t>op. 19,2 (Achtel)</t>
  </si>
  <si>
    <t>mean 46</t>
  </si>
  <si>
    <t>MAX 46</t>
  </si>
  <si>
    <t xml:space="preserve">MIN 46 </t>
  </si>
  <si>
    <t>std. dev. % 46</t>
  </si>
  <si>
    <t>range MAX/MIN</t>
  </si>
  <si>
    <t>main tempo</t>
  </si>
  <si>
    <t>MIN 46</t>
  </si>
  <si>
    <t>mean 40</t>
  </si>
  <si>
    <t>MAX 40</t>
  </si>
  <si>
    <t xml:space="preserve">MIN 40 </t>
  </si>
  <si>
    <t>std. dev. % 40</t>
  </si>
  <si>
    <t>abs</t>
  </si>
  <si>
    <t>mean/abs</t>
  </si>
  <si>
    <t>Steuermann 1962</t>
  </si>
  <si>
    <t>Kadosa 1958</t>
  </si>
  <si>
    <t>Skogstad 2018a</t>
  </si>
  <si>
    <t>Skogstad 2018b</t>
  </si>
  <si>
    <t>Skogstad 2018c</t>
  </si>
  <si>
    <t>Skogstad 2018d</t>
  </si>
  <si>
    <t>Körber 2018a</t>
  </si>
  <si>
    <t>Körber 2018b</t>
  </si>
  <si>
    <t>Körber 2018c</t>
  </si>
  <si>
    <t>Körber 2018d</t>
  </si>
  <si>
    <t>Lie 2018a</t>
  </si>
  <si>
    <t>Lie 2018b</t>
  </si>
  <si>
    <t>Lie 2018c</t>
  </si>
  <si>
    <t>Lie 2018d</t>
  </si>
  <si>
    <t>MIN 40</t>
  </si>
  <si>
    <t>mean 41 (S63)</t>
  </si>
  <si>
    <t>MAX 41 (S63)</t>
  </si>
  <si>
    <t>MIN 41 (S63)</t>
  </si>
  <si>
    <t>std. dev. % 41 (S63)</t>
  </si>
  <si>
    <t>mean 41 (S57a)</t>
  </si>
  <si>
    <t>MAX 41 (S57a)</t>
  </si>
  <si>
    <t>MIN 41 (S57a)</t>
  </si>
  <si>
    <t>std. dev. % 41 (S57a)</t>
  </si>
  <si>
    <t>mean 55</t>
  </si>
  <si>
    <t>MAX 55</t>
  </si>
  <si>
    <t>MIN 55</t>
  </si>
  <si>
    <t>std. dev. % 55</t>
  </si>
  <si>
    <t>1925–1959</t>
  </si>
  <si>
    <t>1925–1969</t>
  </si>
  <si>
    <t>1970–2018</t>
  </si>
  <si>
    <t>dur 55</t>
  </si>
  <si>
    <t>dur 46</t>
  </si>
  <si>
    <t>perc 55</t>
  </si>
  <si>
    <t>perc 46</t>
  </si>
  <si>
    <t>decades</t>
  </si>
  <si>
    <t>decades 46</t>
  </si>
  <si>
    <t>x</t>
  </si>
  <si>
    <t>Gieseking, Walter</t>
  </si>
  <si>
    <t>Gil-Marchex, Henri</t>
  </si>
  <si>
    <t>Pleyela PM E 10296 (Klavierrolle)</t>
  </si>
  <si>
    <t>Sanromá, Jesús María</t>
  </si>
  <si>
    <r>
      <t xml:space="preserve">RCA Victor Red Seal M 646 (mx. nos.: 15862-A/B) mono (78-rpm); </t>
    </r>
    <r>
      <rPr>
        <sz val="11"/>
        <color rgb="FF0000FF"/>
        <rFont val="Calibri"/>
        <family val="2"/>
        <scheme val="minor"/>
      </rPr>
      <t>Pearl GEM 0076 mono ADD (CD 2000)</t>
    </r>
  </si>
  <si>
    <t>Bentzon, Niels Viggo</t>
  </si>
  <si>
    <t>1950?</t>
  </si>
  <si>
    <t>EMI His Master's Voice (Denmark) X 7261 (10'' 78-rpm)</t>
  </si>
  <si>
    <t>Pestalozza, Carlo</t>
  </si>
  <si>
    <t>EMI Voce del Padrone QCLP 12020 mono (LP)</t>
  </si>
  <si>
    <t>Harris, Johana</t>
  </si>
  <si>
    <t>1951?</t>
  </si>
  <si>
    <t>Cumberland Forest Festival XTV 14148/49 mono (LP)</t>
  </si>
  <si>
    <t>Steuermann, Edward</t>
  </si>
  <si>
    <r>
      <t xml:space="preserve">Dial DLP 14 mono (LP); </t>
    </r>
    <r>
      <rPr>
        <sz val="11"/>
        <color rgb="FF0000FF"/>
        <rFont val="Calibri"/>
        <family val="2"/>
        <scheme val="minor"/>
      </rPr>
      <t>Archiphon WU-035 (CD 2004)</t>
    </r>
  </si>
  <si>
    <t>Kraus, Else C.</t>
  </si>
  <si>
    <t>1952?</t>
  </si>
  <si>
    <t>Esquire TW 14-001 mono (LP)</t>
  </si>
  <si>
    <t>ASCAP CB 185 mono (LP)</t>
  </si>
  <si>
    <t>Steuermann, Eduard</t>
  </si>
  <si>
    <t>Live-Mitschnitt, Internationales Musikinstitut Darmstadt, 22.8.1954, Archivnummer IMD-M-5697</t>
  </si>
  <si>
    <t>Das Klavierwerk Arnold Schoenbergs - Konzertveranstaltung zu den 9. Internationalen Ferienkursen für Neue Musik, 22.8.1954</t>
  </si>
  <si>
    <r>
      <t xml:space="preserve">Columbia ML 5216 mono (LP); </t>
    </r>
    <r>
      <rPr>
        <sz val="11"/>
        <color rgb="FF0000FF"/>
        <rFont val="Calibri"/>
        <family val="2"/>
        <scheme val="minor"/>
      </rPr>
      <t>TACET 186 (CD 2009)</t>
    </r>
  </si>
  <si>
    <t>Live-Mitschnitt, Internationales Musikinstitut Darmstadt, 17.7.1957, Darmstadt Aural Documents, Box 4, Pianists, NEOS 11630 (CD)</t>
  </si>
  <si>
    <t>Jacobs, Paul</t>
  </si>
  <si>
    <t>Ducretet Thomson 320 C 125 (LP)</t>
  </si>
  <si>
    <t>Kadosa, Pál</t>
  </si>
  <si>
    <r>
      <t xml:space="preserve">Hungaroton LPX 12009/010 mono + stereo (LP); </t>
    </r>
    <r>
      <rPr>
        <sz val="11"/>
        <color rgb="FF0000FF"/>
        <rFont val="Calibri"/>
        <family val="2"/>
        <scheme val="minor"/>
      </rPr>
      <t>Hungaroton LPX 12010 2A-03 (LP)</t>
    </r>
  </si>
  <si>
    <t>1960?</t>
  </si>
  <si>
    <t>Bärenreiter Musicaphon BM 30 L1503 (LP)</t>
  </si>
  <si>
    <t>Steiner, Karl</t>
  </si>
  <si>
    <r>
      <t xml:space="preserve">Centaur CRC 2241/42 stereo ADD (CD 1995); </t>
    </r>
    <r>
      <rPr>
        <sz val="11"/>
        <color rgb="FF0000FF"/>
        <rFont val="Calibri"/>
        <family val="2"/>
        <scheme val="minor"/>
      </rPr>
      <t>Wien: Österreichischer Musikrat, Wissenschaftszentrum Arnold Schönberg (CD 2003)</t>
    </r>
  </si>
  <si>
    <t>Live-Mitschnitt, Mozarteum Salzburg, Internationale Sommer-Akademie, 29.7.1962, Arnold Schönberg Center</t>
  </si>
  <si>
    <t>Schoenberg – Berg – Webern: The RIAS Second Viennese School Project, audite 21.412 (CD)</t>
  </si>
  <si>
    <t>Gould, Glenn</t>
  </si>
  <si>
    <r>
      <t xml:space="preserve">Columbia M2L 336 (ML 6216/17) mono (LP); </t>
    </r>
    <r>
      <rPr>
        <sz val="11"/>
        <color rgb="FF0000FF"/>
        <rFont val="Calibri"/>
        <family val="2"/>
        <scheme val="minor"/>
      </rPr>
      <t>CBS MPK 45558 (CD 1989)</t>
    </r>
  </si>
  <si>
    <t>Zulueta, Jorge</t>
  </si>
  <si>
    <t>1967?</t>
  </si>
  <si>
    <t>Siglo XX (Argentina) JJ-012/13 (LP)</t>
  </si>
  <si>
    <t>Bjelik, Martin</t>
  </si>
  <si>
    <t>Österreichische Phonothek Öph 10003 stereo (LP)</t>
  </si>
  <si>
    <t>Webster, Beveridge</t>
  </si>
  <si>
    <r>
      <t xml:space="preserve">Dover HCR 5285 mono (LP); </t>
    </r>
    <r>
      <rPr>
        <sz val="11"/>
        <color rgb="FF0000FF"/>
        <rFont val="Calibri"/>
        <family val="2"/>
        <scheme val="minor"/>
      </rPr>
      <t>Dover HCR-ST 7285 A-3 (LP)</t>
    </r>
  </si>
  <si>
    <t>Véga C 30 S 231 (LP)</t>
  </si>
  <si>
    <t>Kars, Jean Rodolphe</t>
  </si>
  <si>
    <t>1969?</t>
  </si>
  <si>
    <t>Iramac 6703 stereo (LP)</t>
  </si>
  <si>
    <t>McCabe, John</t>
  </si>
  <si>
    <t>Pye Golden Guinea GSGC 14116 stereo (LP)</t>
  </si>
  <si>
    <t>Helffer, Claude</t>
  </si>
  <si>
    <r>
      <t xml:space="preserve">Harmonia Mundi HM 20 752 stereo (LP); </t>
    </r>
    <r>
      <rPr>
        <sz val="11"/>
        <color rgb="FF0000FF"/>
        <rFont val="Calibri"/>
        <family val="2"/>
        <scheme val="minor"/>
      </rPr>
      <t>Harmonia Mundi France HMA 190752 stereo ADD (CD 1992)</t>
    </r>
  </si>
  <si>
    <t>Zykan, Otto M.</t>
  </si>
  <si>
    <t>Amadeo (I Classici) SXAM 4176 stereo (LP)</t>
  </si>
  <si>
    <t>von Vintschger, Jürg</t>
  </si>
  <si>
    <t>Turnabout TVS 34378 stereo (LP)</t>
  </si>
  <si>
    <t>Chamberlaine, Anne</t>
  </si>
  <si>
    <t>Ars Nova/Ars Antiqua AN 1007 stereo (LP)</t>
  </si>
  <si>
    <t>Liubimov, Aleksei</t>
  </si>
  <si>
    <t>Melodiia 33S10-06869/70 stereo (LP)</t>
  </si>
  <si>
    <t>Bucquet, Marie-Françoise</t>
  </si>
  <si>
    <t>Philips 6500 510 stereo (LP)</t>
  </si>
  <si>
    <t>Schindler, Christoph</t>
  </si>
  <si>
    <t>North Pacific Music NPM 697 stereo (CD)</t>
  </si>
  <si>
    <t>Pollini, Maurizio</t>
  </si>
  <si>
    <r>
      <t xml:space="preserve">Deutsche Grammophon 2530 531 stereo (LP); </t>
    </r>
    <r>
      <rPr>
        <sz val="11"/>
        <color rgb="FF0000FF"/>
        <rFont val="Calibri"/>
        <family val="2"/>
        <scheme val="minor"/>
      </rPr>
      <t>Deutsche Grammophon 423 249-2 GC stereo ADD (CD 1988)</t>
    </r>
  </si>
  <si>
    <t>EMI Voix de Son Maître 2C 065-12 870 stereo (LP)</t>
  </si>
  <si>
    <t>Nonesuch H 71309 stereo (LP)</t>
  </si>
  <si>
    <t>Weiss, Liselotte</t>
  </si>
  <si>
    <t>Bis LP 023 stereo (LP)</t>
  </si>
  <si>
    <t>Majlingová, Lydia </t>
  </si>
  <si>
    <r>
      <t xml:space="preserve">Opus 9111 0657 stereo (LP); </t>
    </r>
    <r>
      <rPr>
        <sz val="11"/>
        <color rgb="FF0000FF"/>
        <rFont val="Calibri"/>
        <family val="2"/>
        <scheme val="minor"/>
      </rPr>
      <t>Opus OE 2264 B-01 (LP)</t>
    </r>
  </si>
  <si>
    <t>Takahashi, Yuji </t>
  </si>
  <si>
    <r>
      <t xml:space="preserve">Denon OX 7159/160 stereo (LP); </t>
    </r>
    <r>
      <rPr>
        <sz val="11"/>
        <color rgb="FF0000FF"/>
        <rFont val="Calibri"/>
        <family val="2"/>
        <scheme val="minor"/>
      </rPr>
      <t>Denon 60CO 1060/61 stereo DDD (CD 1986)</t>
    </r>
  </si>
  <si>
    <t>Naoyuki, Inoue </t>
  </si>
  <si>
    <t>RCA (Japan) Victor JRZ 2202 (LP)</t>
  </si>
  <si>
    <t>Oberdoerffer, Monique </t>
  </si>
  <si>
    <t>1978?</t>
  </si>
  <si>
    <t>Gallo 30 174 stereo (LP)</t>
  </si>
  <si>
    <t>Pelletier, Louis-Philippe</t>
  </si>
  <si>
    <t>Société Nouvelle d’Enregistrement SNE-509 stereo (LP)</t>
  </si>
  <si>
    <t>Boyk, James</t>
  </si>
  <si>
    <t>Performance Recordings PR 4 stereo (LP)</t>
  </si>
  <si>
    <t>Reimann, Aribert</t>
  </si>
  <si>
    <t>EMI His Master’s Voice (067) (EL) 27 0076 1 digital stereo (LP)</t>
  </si>
  <si>
    <t>Christodoulos, Georgiades</t>
  </si>
  <si>
    <t>Meridian E 77108 stereo (LP)</t>
  </si>
  <si>
    <t>Armengaud, Jean-Pierre</t>
  </si>
  <si>
    <t>1986?</t>
  </si>
  <si>
    <t>EMI Classics for Pleasure 2M 047-13 165 stereo (LP)</t>
  </si>
  <si>
    <t>Wyttenbach, Jürg</t>
  </si>
  <si>
    <t>Accord 200972 stereo DDD (CD)</t>
  </si>
  <si>
    <t>Arnold, Stefan</t>
  </si>
  <si>
    <t>1990?</t>
  </si>
  <si>
    <t>Harmonia Mundi HM 924-2 stereo (CD)</t>
  </si>
  <si>
    <t>Neveux, Alain</t>
  </si>
  <si>
    <t>Accord 200852 stereo DDD (CD)</t>
  </si>
  <si>
    <t>Wolpe, Katharina</t>
  </si>
  <si>
    <t>Symposium 1107 stereo DDD (CD)</t>
  </si>
  <si>
    <t>Sonoda, Takahira</t>
  </si>
  <si>
    <t>1991?</t>
  </si>
  <si>
    <t>Evica HTCA-1002 stereo ??D (CD)</t>
  </si>
  <si>
    <t>Hinterhäuser, Markus</t>
  </si>
  <si>
    <t>1992?</t>
  </si>
  <si>
    <t>London Hall docu 5 stereo DDD (CD)</t>
  </si>
  <si>
    <t>Witter, Barbara</t>
  </si>
  <si>
    <t>Amati ami 9302/1 stereo DDD (CD)</t>
  </si>
  <si>
    <t>Henck, Herbert</t>
  </si>
  <si>
    <t>Wergo WER 6268-2 stereo DDD (CD)</t>
  </si>
  <si>
    <t>Herzfeld, Günther</t>
  </si>
  <si>
    <t>Edition Abseits EDA 008-2A stereo DDD (CD)</t>
  </si>
  <si>
    <t>Schleiermacher, Steffen</t>
  </si>
  <si>
    <t>Musikproduktion Dabringhaus und Grimm MD G 613 0579-2 stereo DDD (CD)</t>
  </si>
  <si>
    <t>Barenboim, Daniel</t>
  </si>
  <si>
    <t>Teldec 4509-98256-2 stereo DDD (CD)</t>
  </si>
  <si>
    <t>Purvis, Jennifer</t>
  </si>
  <si>
    <t>Naxos NA414012 stereo DDD (CD)</t>
  </si>
  <si>
    <t>Klein, Elisabeth</t>
  </si>
  <si>
    <t>Classico CLASSCD 180-181 stereo (CD)</t>
  </si>
  <si>
    <t>Levinson, Max</t>
  </si>
  <si>
    <t>N2K Encoded Music N2K-10015 stereo (CD)</t>
  </si>
  <si>
    <t>Chen, Pi-hsien</t>
  </si>
  <si>
    <t>hat[now]Art 125 DDD (CD)</t>
  </si>
  <si>
    <t>Hill, Peter</t>
  </si>
  <si>
    <t>Naxos 8.553870 stereo DDD (CD)</t>
  </si>
  <si>
    <t>Larcher, Thomas</t>
  </si>
  <si>
    <t>CM New Series 465 136-2 (ECM 1667) stereo DDD (CD)</t>
  </si>
  <si>
    <t>Polyzoides, Janna</t>
  </si>
  <si>
    <t>Austro Mechana EM 1707 stereo ??D (CD)</t>
  </si>
  <si>
    <t>Eschenbach, Christoph</t>
  </si>
  <si>
    <t>Koch International ‎– 3-7496-2 HI (CD)</t>
  </si>
  <si>
    <t>Holshouser, Scott</t>
  </si>
  <si>
    <t>Koch International Classics 3-7496-2 H1 stereo DDD (CD)</t>
  </si>
  <si>
    <t>recorded: December 5–6, 1995</t>
  </si>
  <si>
    <t>Uchida, Mitsuko</t>
  </si>
  <si>
    <t>Philips 289 468 033-2 PH stereo DDD (CD)</t>
  </si>
  <si>
    <t>Rothenberg, Sarah</t>
  </si>
  <si>
    <t>Arabesque Z6761 stereo DDD (CD)</t>
  </si>
  <si>
    <t>Groh, Markus</t>
  </si>
  <si>
    <t>Schmidt Artists MG1232 stereo DDD (CD)</t>
  </si>
  <si>
    <t>Sherman, Russel</t>
  </si>
  <si>
    <t>GM Recordings GM2071CD stereo ?DD (CD)</t>
  </si>
  <si>
    <t>Moyer, Frederick</t>
  </si>
  <si>
    <t>JRI Recordings J104 stereo ?DD (CD)</t>
  </si>
  <si>
    <t>Kronenberg, Yorck</t>
  </si>
  <si>
    <t>Ars Musici AM 1357-2 stereo DDD (CD)</t>
  </si>
  <si>
    <t>Pöntinen, Roland</t>
  </si>
  <si>
    <t>Bis CD-1417 stereo DDD (CD)</t>
  </si>
  <si>
    <t>Dünki, Jean-Jacques</t>
  </si>
  <si>
    <r>
      <t xml:space="preserve">CD-Beilage zu Jean-Jacques Dünki: </t>
    </r>
    <r>
      <rPr>
        <i/>
        <sz val="11"/>
        <rFont val="Calibri"/>
        <family val="2"/>
        <scheme val="minor"/>
      </rPr>
      <t>Schönbergs Zeichen. Wege zur Interpretation seiner Klaviermusik</t>
    </r>
    <r>
      <rPr>
        <sz val="11"/>
        <rFont val="Calibri"/>
        <family val="2"/>
        <scheme val="minor"/>
      </rPr>
      <t>, Wien 2006</t>
    </r>
  </si>
  <si>
    <t>Hough, Stephen</t>
  </si>
  <si>
    <t>Hyperion Records CDA 67564 (CD)</t>
  </si>
  <si>
    <t>Serkin, Peter</t>
  </si>
  <si>
    <t>Arcana (4) – A 315 (CD)</t>
  </si>
  <si>
    <t>Guaita, Annabel</t>
  </si>
  <si>
    <t>Lawo Classics – LWC 1024 (CD)</t>
  </si>
  <si>
    <t>Boffard, Florent</t>
  </si>
  <si>
    <t>Mirare – MIR 191 (CD)</t>
  </si>
  <si>
    <t>Solare, Juan María</t>
  </si>
  <si>
    <t>Janus Music &amp; Sound 006 (Download)</t>
  </si>
  <si>
    <t>Tarli, Fiammetta</t>
  </si>
  <si>
    <t>ICSM003 (CD)</t>
  </si>
  <si>
    <t>Skogstad, Håkon</t>
  </si>
  <si>
    <t>Private recording for PETAL</t>
  </si>
  <si>
    <t>Körber, Till Alexander</t>
  </si>
  <si>
    <t>Lie, Han-Gyeol</t>
  </si>
  <si>
    <t>Steuermann</t>
  </si>
  <si>
    <t>analyzed</t>
  </si>
  <si>
    <t>pianist</t>
  </si>
  <si>
    <t>year of recording</t>
  </si>
  <si>
    <t>year of first release</t>
  </si>
  <si>
    <t>label</t>
  </si>
  <si>
    <t>recording date</t>
  </si>
  <si>
    <t>before 1940</t>
  </si>
  <si>
    <t>before 1968?</t>
  </si>
  <si>
    <t>before 1978?</t>
  </si>
  <si>
    <r>
      <t xml:space="preserve">Welte 3832 (Klavierrolle); </t>
    </r>
    <r>
      <rPr>
        <sz val="11"/>
        <color rgb="FF0000FF"/>
        <rFont val="Calibri"/>
        <family val="2"/>
        <scheme val="minor"/>
      </rPr>
      <t>digital transfer: https://sverigesradio.se/sida/avsnitt/690310?programid=4778 (18.1.2018)</t>
    </r>
  </si>
  <si>
    <t>live, Pittsburgh Festival of Contemporary Music</t>
  </si>
  <si>
    <t>January 1, 2, 4 or 7, 1957</t>
  </si>
  <si>
    <t>July 17, 1957, Darmstadt International Summer Courses for New Music</t>
  </si>
  <si>
    <t>February 11, 1958</t>
  </si>
  <si>
    <t>Holland, July 1960</t>
  </si>
  <si>
    <t>CBC, June 11, 1962</t>
  </si>
  <si>
    <t>Berlin, Studio Lankwitz, June 18, 1963</t>
  </si>
  <si>
    <t>New York, 30th Street Studio, June 29, 1964, September 28–29, 1965</t>
  </si>
  <si>
    <t>October 10, 1966, Torcuato Di Tella, Argentina</t>
  </si>
  <si>
    <t>Festival International d'Art Contemporain de Royan</t>
  </si>
  <si>
    <t>live, Auditorium, School of Music, University of Washington, Seattle, WA, May 10, 1974</t>
  </si>
  <si>
    <t>May 1974, Müchnen, Residenz</t>
  </si>
  <si>
    <t>Nacka Aula, Nacka, Sweden, April 30–May 1, 1975</t>
  </si>
  <si>
    <t>Opus Studio, Pezinok, Czechoslovakia, July 1977</t>
  </si>
  <si>
    <t>Arakawa Public Hall, Tokyo, Japan, July, 28–29, 1977 or Nippon Columbia Studio no. 1, Tokyo, Japan, December, 15–16, 1977</t>
  </si>
  <si>
    <t>Montreal, Canada?</t>
  </si>
  <si>
    <t>Studio 2, Westdeutscher Rundfunk, Cologne, West Germany, March 6–7, 1984</t>
  </si>
  <si>
    <t>Eltham College, Eltham, London, England</t>
  </si>
  <si>
    <t>Basel, Switzerland, December 1989</t>
  </si>
  <si>
    <t>Paris, France, February 26–28, March 1, September 10, 1990</t>
  </si>
  <si>
    <t>Purcell School, Harrow on the Hill, Middlesex, England</t>
  </si>
  <si>
    <t>Pario Hall, Hongo, Tokyo, Japan, May 3–5, 1990</t>
  </si>
  <si>
    <t>Kurhaus Hall, Austria, May/September 1991</t>
  </si>
  <si>
    <t>Westdeutscher Rundfunk Köln, Cologne, Germany, January 1992</t>
  </si>
  <si>
    <t>Studio 3, Bayerischer Rundfunk, Munich, Germany, March 21, June 24, 1994</t>
  </si>
  <si>
    <t>Siemensvilla, Berlin-Lankwitz, Germany, August 1994</t>
  </si>
  <si>
    <t>Fürstliche Reitbahn, Arolsen, Germany, August/November 1994</t>
  </si>
  <si>
    <t>Orchestra Hall, Chicago, IL, November 1994</t>
  </si>
  <si>
    <t>Campion Center, Weston, MA, January 8–9, 1997</t>
  </si>
  <si>
    <t>May 21, July 3, October 5, 1996, Tonstudio Teije van Geest, Heidelberg-Sandhausen, Germany</t>
  </si>
  <si>
    <t>Saint Martin’s Church, East Woodhay, Hampshire, England, November 25–27, 1996</t>
  </si>
  <si>
    <t>Radio DRS, Zurich, Switzerland, July 1998</t>
  </si>
  <si>
    <t>Schubertsaal, Konzerthaus, Vienna, Austria, January 1999</t>
  </si>
  <si>
    <t>Masonic Hall, Cleveland, OH, April–May 2000</t>
  </si>
  <si>
    <t>Recital Hall, Performing Arts Center, Purchase College, State University of New York, Purchase, NY, September 17, 2000</t>
  </si>
  <si>
    <t>New York?, NY?</t>
  </si>
  <si>
    <t>Sonic Temple, Roslindale, MA, November 1–4, 1999</t>
  </si>
  <si>
    <t>Mt. Kisco, NY, January 28–29, 1992</t>
  </si>
  <si>
    <t>Kleiner Sendesaal des SFB, Rundfunk Berlin-Brandenburg, Berlin, Germany, August 27–29, 2002</t>
  </si>
  <si>
    <t>Nybrokajen 11 (former Academy of Music), Stockholm, Sweden, December 2001</t>
  </si>
  <si>
    <t>April 12–14, 2005, Schönberg-Haus Mödling</t>
  </si>
  <si>
    <t>Universität Bremen, July 25, 2014</t>
  </si>
  <si>
    <t>Henry Wood Hall, Langley Park Theatre, April 10–11, 2013</t>
  </si>
  <si>
    <t>total excl workshop</t>
  </si>
  <si>
    <t>Workshop recording for PETAL</t>
  </si>
  <si>
    <t>2018b</t>
  </si>
  <si>
    <t>2018c</t>
  </si>
  <si>
    <t>2018d</t>
  </si>
  <si>
    <t>February 12, 2018, Graz</t>
  </si>
  <si>
    <t>Feburary 6, 2018, Linz</t>
  </si>
  <si>
    <t>January 28, 2018, Trondheim</t>
  </si>
  <si>
    <t>March 22, 2018, Kunstuniversität Graz</t>
  </si>
  <si>
    <t>March 23, 2018, Kunstuniversität Graz</t>
  </si>
  <si>
    <t>dur 41 (S57a)</t>
  </si>
  <si>
    <t>perc 41 (S57a)</t>
  </si>
  <si>
    <t>dur 41 (S63)</t>
  </si>
  <si>
    <t>perc 41 (S63)</t>
  </si>
  <si>
    <t>dur 40</t>
  </si>
  <si>
    <t>perc 40</t>
  </si>
  <si>
    <t>rel. stdv. 55</t>
  </si>
  <si>
    <t>op. 19,2 (eighth note)</t>
  </si>
  <si>
    <t>main tpo 55</t>
  </si>
  <si>
    <t>rel. std. dev. 55</t>
  </si>
  <si>
    <t>rel. std. dev. 46</t>
  </si>
  <si>
    <t>rel. std. dev. 40</t>
  </si>
  <si>
    <t>rel. std. dev. 41 (S57a)</t>
  </si>
  <si>
    <t>rel. std. dev. 41 (S63)</t>
  </si>
  <si>
    <t>main tpo 46</t>
  </si>
  <si>
    <t>main tempo 41 (S57a)</t>
  </si>
  <si>
    <t>main tempo 41 (S63)</t>
  </si>
  <si>
    <t>main tempo 40</t>
  </si>
  <si>
    <t>dur</t>
  </si>
  <si>
    <t>perc</t>
  </si>
  <si>
    <t>deviations from mean 40</t>
  </si>
  <si>
    <t>rel stdv.</t>
  </si>
  <si>
    <t>deviations from Steuermann-mean</t>
  </si>
  <si>
    <t>Steuermann mean</t>
  </si>
  <si>
    <t>main tpo</t>
  </si>
  <si>
    <t>rel. stdv.</t>
  </si>
  <si>
    <t>mean (Tempo I)</t>
  </si>
  <si>
    <t>mean (Tempo I; ohne T. 9)</t>
  </si>
  <si>
    <t>rel stdv</t>
  </si>
  <si>
    <t>stdv (Tempo I)</t>
  </si>
  <si>
    <t>stdv (Tempo Ib)</t>
  </si>
  <si>
    <t>mean (all measures)</t>
  </si>
  <si>
    <t>rel stdv (all measures)</t>
  </si>
  <si>
    <t>rel stdv Tempo Ib</t>
  </si>
  <si>
    <t>mean (Tempo Ib; without mm. 11-12, 14-17)</t>
  </si>
  <si>
    <t>mean (Tempo I; without mm. 2, 11-12, 14-17)</t>
  </si>
  <si>
    <t>abs stdv</t>
  </si>
  <si>
    <t>abs stdv (Tempo I)</t>
  </si>
  <si>
    <t>rel stdv Tempo I</t>
  </si>
  <si>
    <t>stdv (abs)</t>
  </si>
  <si>
    <t>mean (Tempo I; without m. 6)</t>
  </si>
  <si>
    <t>mean mm. 1-4</t>
  </si>
  <si>
    <t>mean mm. 5-8</t>
  </si>
  <si>
    <t>mean mm. 5.2-7.3</t>
  </si>
  <si>
    <t>mean (Tempo I; without m. 9)</t>
  </si>
  <si>
    <t>mean (Tempo I; without mm. 12-15)</t>
  </si>
  <si>
    <t>mean (Tempo I; without mm. 4-5, 8.2-9, 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</si>
</sst>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_ ;\-#,##0.00\ "/>
    <numFmt numFmtId="165" formatCode="0.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rgb="FF008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i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1"/>
      <color rgb="FF0000FF"/>
      <name val="Calibri"/>
      <family val="2"/>
      <scheme val="minor"/>
    </font>
    <font>
      <sz val="11"/>
      <color rgb="FF333333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6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1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2" fontId="2" fillId="0" borderId="0" xfId="0" applyNumberFormat="1" applyFont="1" applyFill="1" applyAlignment="1">
      <alignment horizontal="center"/>
    </xf>
    <xf numFmtId="2" fontId="0" fillId="0" borderId="0" xfId="0" applyNumberFormat="1" applyFill="1"/>
    <xf numFmtId="2" fontId="0" fillId="0" borderId="0" xfId="0" applyNumberFormat="1"/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vertical="center"/>
    </xf>
    <xf numFmtId="2" fontId="0" fillId="0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top"/>
    </xf>
    <xf numFmtId="45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0" borderId="0" xfId="0" applyNumberFormat="1" applyFill="1" applyAlignment="1">
      <alignment horizont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top"/>
    </xf>
    <xf numFmtId="49" fontId="0" fillId="0" borderId="0" xfId="0" applyNumberFormat="1" applyFill="1"/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/>
    </xf>
    <xf numFmtId="49" fontId="0" fillId="0" borderId="0" xfId="0" applyNumberFormat="1" applyFont="1" applyFill="1" applyAlignment="1">
      <alignment horizontal="center"/>
    </xf>
    <xf numFmtId="49" fontId="7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top"/>
    </xf>
    <xf numFmtId="49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left"/>
    </xf>
    <xf numFmtId="45" fontId="0" fillId="0" borderId="0" xfId="0" applyNumberFormat="1" applyFill="1" applyAlignment="1">
      <alignment horizontal="center" vertical="center"/>
    </xf>
    <xf numFmtId="45" fontId="0" fillId="0" borderId="0" xfId="0" applyNumberFormat="1" applyFill="1" applyAlignment="1">
      <alignment horizontal="center"/>
    </xf>
    <xf numFmtId="45" fontId="1" fillId="0" borderId="0" xfId="0" applyNumberFormat="1" applyFont="1" applyFill="1" applyAlignment="1">
      <alignment horizontal="center"/>
    </xf>
    <xf numFmtId="45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0" fillId="0" borderId="0" xfId="0" applyFont="1" applyFill="1" applyAlignment="1">
      <alignment horizontal="left"/>
    </xf>
    <xf numFmtId="2" fontId="10" fillId="0" borderId="0" xfId="0" applyNumberFormat="1" applyFont="1" applyAlignment="1">
      <alignment horizontal="left"/>
    </xf>
    <xf numFmtId="45" fontId="11" fillId="0" borderId="0" xfId="0" applyNumberFormat="1" applyFont="1" applyAlignment="1">
      <alignment horizontal="center" vertical="center"/>
    </xf>
    <xf numFmtId="45" fontId="10" fillId="0" borderId="0" xfId="0" applyNumberFormat="1" applyFont="1" applyAlignment="1">
      <alignment horizontal="center" vertical="center"/>
    </xf>
    <xf numFmtId="49" fontId="1" fillId="0" borderId="0" xfId="0" applyNumberFormat="1" applyFont="1" applyFill="1" applyAlignment="1">
      <alignment horizontal="left"/>
    </xf>
    <xf numFmtId="0" fontId="0" fillId="0" borderId="0" xfId="0" applyFont="1" applyAlignment="1">
      <alignment horizontal="center" vertical="center"/>
    </xf>
    <xf numFmtId="49" fontId="10" fillId="0" borderId="0" xfId="0" applyNumberFormat="1" applyFont="1" applyFill="1" applyAlignment="1">
      <alignment horizontal="left" vertical="center"/>
    </xf>
    <xf numFmtId="164" fontId="11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11" fillId="0" borderId="0" xfId="0" applyNumberFormat="1" applyFont="1" applyFill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165" fontId="1" fillId="0" borderId="0" xfId="0" applyNumberFormat="1" applyFont="1" applyFill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10" fillId="0" borderId="0" xfId="0" applyNumberFormat="1" applyFont="1" applyFill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0" fontId="0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vertical="center"/>
    </xf>
    <xf numFmtId="165" fontId="0" fillId="0" borderId="0" xfId="0" applyNumberFormat="1" applyFill="1" applyAlignment="1">
      <alignment horizontal="center" vertical="center"/>
    </xf>
    <xf numFmtId="0" fontId="0" fillId="0" borderId="0" xfId="0" applyAlignment="1">
      <alignment horizontal="left"/>
    </xf>
    <xf numFmtId="165" fontId="11" fillId="0" borderId="0" xfId="0" applyNumberFormat="1" applyFont="1" applyFill="1" applyAlignment="1">
      <alignment horizontal="center"/>
    </xf>
    <xf numFmtId="165" fontId="0" fillId="0" borderId="0" xfId="0" applyNumberFormat="1"/>
    <xf numFmtId="165" fontId="11" fillId="0" borderId="0" xfId="0" applyNumberFormat="1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4" borderId="0" xfId="0" applyFill="1" applyAlignment="1">
      <alignment horizontal="center" vertical="center"/>
    </xf>
    <xf numFmtId="165" fontId="0" fillId="0" borderId="0" xfId="0" applyNumberFormat="1" applyFill="1"/>
    <xf numFmtId="0" fontId="13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top"/>
    </xf>
    <xf numFmtId="0" fontId="16" fillId="0" borderId="0" xfId="0" applyFont="1" applyBorder="1" applyAlignment="1">
      <alignment horizontal="center" vertical="center"/>
    </xf>
    <xf numFmtId="165" fontId="1" fillId="0" borderId="0" xfId="0" applyNumberFormat="1" applyFont="1" applyFill="1" applyAlignment="1">
      <alignment horizontal="center"/>
    </xf>
    <xf numFmtId="165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7" fillId="0" borderId="0" xfId="0" applyNumberFormat="1" applyFont="1" applyAlignment="1">
      <alignment horizontal="center" vertical="center"/>
    </xf>
    <xf numFmtId="165" fontId="0" fillId="3" borderId="0" xfId="0" applyNumberFormat="1" applyFill="1" applyAlignment="1">
      <alignment horizontal="center" vertical="center"/>
    </xf>
    <xf numFmtId="165" fontId="6" fillId="0" borderId="0" xfId="0" applyNumberFormat="1" applyFont="1" applyFill="1" applyAlignment="1">
      <alignment horizontal="center" vertical="center"/>
    </xf>
    <xf numFmtId="165" fontId="2" fillId="0" borderId="0" xfId="0" applyNumberFormat="1" applyFont="1" applyFill="1" applyAlignment="1">
      <alignment horizontal="center" vertical="center"/>
    </xf>
    <xf numFmtId="165" fontId="11" fillId="0" borderId="0" xfId="0" applyNumberFormat="1" applyFont="1" applyAlignment="1">
      <alignment horizontal="center"/>
    </xf>
    <xf numFmtId="165" fontId="14" fillId="3" borderId="0" xfId="0" applyNumberFormat="1" applyFont="1" applyFill="1" applyAlignment="1">
      <alignment horizontal="center" vertical="center"/>
    </xf>
    <xf numFmtId="165" fontId="14" fillId="3" borderId="0" xfId="0" applyNumberFormat="1" applyFon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5" fontId="0" fillId="0" borderId="0" xfId="0" applyNumberFormat="1" applyFont="1" applyAlignment="1">
      <alignment horizontal="center"/>
    </xf>
    <xf numFmtId="165" fontId="0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left"/>
    </xf>
    <xf numFmtId="165" fontId="1" fillId="0" borderId="0" xfId="0" applyNumberFormat="1" applyFont="1"/>
    <xf numFmtId="0" fontId="1" fillId="2" borderId="0" xfId="0" applyFont="1" applyFill="1" applyAlignment="1">
      <alignment horizontal="left"/>
    </xf>
    <xf numFmtId="0" fontId="1" fillId="0" borderId="0" xfId="0" applyFont="1" applyFill="1"/>
    <xf numFmtId="49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45" fontId="10" fillId="0" borderId="0" xfId="0" applyNumberFormat="1" applyFont="1" applyFill="1" applyAlignment="1">
      <alignment horizontal="center"/>
    </xf>
    <xf numFmtId="45" fontId="11" fillId="0" borderId="0" xfId="0" applyNumberFormat="1" applyFont="1" applyFill="1" applyAlignment="1">
      <alignment horizontal="center"/>
    </xf>
    <xf numFmtId="165" fontId="10" fillId="0" borderId="0" xfId="0" applyNumberFormat="1" applyFont="1" applyAlignment="1">
      <alignment horizontal="left" vertical="center"/>
    </xf>
    <xf numFmtId="165" fontId="1" fillId="0" borderId="0" xfId="0" applyNumberFormat="1" applyFont="1" applyFill="1"/>
    <xf numFmtId="165" fontId="0" fillId="0" borderId="0" xfId="0" applyNumberFormat="1" applyFont="1"/>
    <xf numFmtId="165" fontId="17" fillId="3" borderId="0" xfId="0" applyNumberFormat="1" applyFont="1" applyFill="1" applyAlignment="1">
      <alignment horizontal="center"/>
    </xf>
    <xf numFmtId="165" fontId="1" fillId="3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left"/>
    </xf>
    <xf numFmtId="165" fontId="1" fillId="0" borderId="0" xfId="0" applyNumberFormat="1" applyFont="1" applyFill="1" applyAlignment="1">
      <alignment horizontal="left"/>
    </xf>
    <xf numFmtId="165" fontId="1" fillId="0" borderId="0" xfId="0" applyNumberFormat="1" applyFont="1" applyFill="1" applyAlignment="1">
      <alignment horizontal="left" vertical="center"/>
    </xf>
    <xf numFmtId="0" fontId="0" fillId="0" borderId="0" xfId="0" applyFill="1" applyAlignment="1">
      <alignment horizontal="left"/>
    </xf>
    <xf numFmtId="165" fontId="0" fillId="0" borderId="0" xfId="0" applyNumberFormat="1" applyFont="1" applyFill="1" applyAlignment="1">
      <alignment horizontal="left"/>
    </xf>
    <xf numFmtId="165" fontId="1" fillId="3" borderId="0" xfId="0" applyNumberFormat="1" applyFont="1" applyFill="1"/>
    <xf numFmtId="0" fontId="10" fillId="0" borderId="0" xfId="0" applyFont="1" applyFill="1" applyAlignment="1">
      <alignment horizontal="center" vertical="center"/>
    </xf>
    <xf numFmtId="2" fontId="10" fillId="0" borderId="0" xfId="0" applyNumberFormat="1" applyFont="1" applyFill="1" applyAlignment="1">
      <alignment horizontal="left"/>
    </xf>
    <xf numFmtId="165" fontId="18" fillId="0" borderId="0" xfId="0" applyNumberFormat="1" applyFont="1" applyFill="1" applyBorder="1" applyAlignment="1">
      <alignment horizontal="center"/>
    </xf>
    <xf numFmtId="0" fontId="10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/>
    </xf>
    <xf numFmtId="0" fontId="8" fillId="0" borderId="0" xfId="0" applyFont="1" applyAlignment="1">
      <alignment horizontal="center" vertical="center"/>
    </xf>
    <xf numFmtId="165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left" vertical="center"/>
    </xf>
    <xf numFmtId="0" fontId="15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165" fontId="11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165" fontId="13" fillId="0" borderId="0" xfId="0" applyNumberFormat="1" applyFont="1" applyFill="1" applyBorder="1" applyAlignment="1">
      <alignment horizontal="center" vertical="center"/>
    </xf>
    <xf numFmtId="165" fontId="16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vertical="center"/>
    </xf>
    <xf numFmtId="45" fontId="11" fillId="0" borderId="0" xfId="0" applyNumberFormat="1" applyFont="1" applyFill="1" applyBorder="1" applyAlignment="1">
      <alignment horizontal="center" vertical="center"/>
    </xf>
    <xf numFmtId="45" fontId="10" fillId="0" borderId="0" xfId="0" applyNumberFormat="1" applyFont="1" applyFill="1" applyBorder="1" applyAlignment="1">
      <alignment horizontal="center" vertical="center"/>
    </xf>
    <xf numFmtId="45" fontId="13" fillId="0" borderId="0" xfId="0" applyNumberFormat="1" applyFont="1" applyFill="1" applyBorder="1" applyAlignment="1">
      <alignment horizontal="center" vertical="center"/>
    </xf>
    <xf numFmtId="45" fontId="16" fillId="0" borderId="0" xfId="0" applyNumberFormat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3" fillId="0" borderId="0" xfId="0" applyFont="1"/>
    <xf numFmtId="0" fontId="18" fillId="0" borderId="0" xfId="0" applyFont="1"/>
    <xf numFmtId="0" fontId="0" fillId="0" borderId="0" xfId="0" applyAlignment="1">
      <alignment horizontal="left" vertical="top"/>
    </xf>
    <xf numFmtId="45" fontId="0" fillId="0" borderId="0" xfId="0" applyNumberFormat="1" applyAlignment="1">
      <alignment horizontal="left" vertical="top"/>
    </xf>
    <xf numFmtId="45" fontId="0" fillId="0" borderId="0" xfId="0" applyNumberFormat="1" applyAlignment="1">
      <alignment horizontal="left"/>
    </xf>
    <xf numFmtId="49" fontId="10" fillId="2" borderId="0" xfId="0" applyNumberFormat="1" applyFont="1" applyFill="1" applyAlignment="1">
      <alignment horizontal="left" vertical="center"/>
    </xf>
    <xf numFmtId="45" fontId="11" fillId="0" borderId="0" xfId="0" applyNumberFormat="1" applyFont="1" applyFill="1" applyAlignment="1">
      <alignment horizontal="center" vertical="center"/>
    </xf>
    <xf numFmtId="45" fontId="10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49" fontId="10" fillId="2" borderId="0" xfId="0" applyNumberFormat="1" applyFont="1" applyFill="1" applyAlignment="1">
      <alignment vertical="center"/>
    </xf>
    <xf numFmtId="0" fontId="11" fillId="0" borderId="0" xfId="0" applyFont="1" applyFill="1" applyAlignment="1">
      <alignment vertical="center"/>
    </xf>
    <xf numFmtId="21" fontId="11" fillId="0" borderId="0" xfId="0" applyNumberFormat="1" applyFont="1" applyFill="1" applyAlignment="1">
      <alignment vertical="center"/>
    </xf>
    <xf numFmtId="165" fontId="11" fillId="0" borderId="0" xfId="0" applyNumberFormat="1" applyFont="1" applyFill="1" applyAlignment="1">
      <alignment vertical="center"/>
    </xf>
    <xf numFmtId="49" fontId="10" fillId="0" borderId="0" xfId="0" applyNumberFormat="1" applyFont="1" applyAlignment="1">
      <alignment horizontal="left" vertical="center"/>
    </xf>
    <xf numFmtId="49" fontId="11" fillId="0" borderId="0" xfId="0" applyNumberFormat="1" applyFont="1" applyFill="1" applyAlignme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45" fontId="25" fillId="0" borderId="0" xfId="0" applyNumberFormat="1" applyFont="1" applyFill="1" applyAlignment="1">
      <alignment horizontal="center" vertical="center"/>
    </xf>
    <xf numFmtId="45" fontId="26" fillId="0" borderId="0" xfId="0" applyNumberFormat="1" applyFont="1" applyFill="1" applyAlignment="1">
      <alignment horizontal="center" vertical="center"/>
    </xf>
    <xf numFmtId="0" fontId="10" fillId="0" borderId="0" xfId="0" applyFont="1" applyFill="1" applyAlignment="1">
      <alignment vertical="center"/>
    </xf>
    <xf numFmtId="49" fontId="9" fillId="0" borderId="0" xfId="0" applyNumberFormat="1" applyFont="1" applyFill="1" applyAlignment="1">
      <alignment horizontal="left" vertical="center"/>
    </xf>
    <xf numFmtId="2" fontId="11" fillId="0" borderId="0" xfId="0" applyNumberFormat="1" applyFont="1"/>
    <xf numFmtId="2" fontId="10" fillId="0" borderId="0" xfId="0" applyNumberFormat="1" applyFont="1" applyFill="1" applyAlignment="1">
      <alignment horizontal="left" vertical="center"/>
    </xf>
    <xf numFmtId="2" fontId="10" fillId="2" borderId="0" xfId="0" applyNumberFormat="1" applyFont="1" applyFill="1" applyAlignment="1">
      <alignment horizontal="left" vertical="center"/>
    </xf>
    <xf numFmtId="2" fontId="19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Alignment="1">
      <alignment horizontal="left" vertical="center"/>
    </xf>
    <xf numFmtId="2" fontId="10" fillId="2" borderId="0" xfId="0" applyNumberFormat="1" applyFont="1" applyFill="1" applyAlignment="1">
      <alignment horizontal="left"/>
    </xf>
    <xf numFmtId="2" fontId="11" fillId="0" borderId="0" xfId="0" applyNumberFormat="1" applyFont="1" applyAlignment="1">
      <alignment horizontal="left"/>
    </xf>
    <xf numFmtId="2" fontId="10" fillId="0" borderId="0" xfId="0" applyNumberFormat="1" applyFont="1" applyFill="1" applyAlignment="1">
      <alignment horizontal="center" vertical="center"/>
    </xf>
    <xf numFmtId="2" fontId="9" fillId="0" borderId="0" xfId="0" applyNumberFormat="1" applyFont="1" applyFill="1" applyAlignment="1">
      <alignment horizontal="left" vertical="center"/>
    </xf>
    <xf numFmtId="2" fontId="9" fillId="0" borderId="0" xfId="0" applyNumberFormat="1" applyFont="1" applyFill="1" applyAlignment="1">
      <alignment horizontal="center" vertical="center"/>
    </xf>
    <xf numFmtId="2" fontId="12" fillId="0" borderId="0" xfId="0" applyNumberFormat="1" applyFont="1" applyFill="1" applyAlignment="1">
      <alignment horizontal="center" vertical="center"/>
    </xf>
    <xf numFmtId="2" fontId="11" fillId="0" borderId="0" xfId="0" applyNumberFormat="1" applyFont="1" applyFill="1"/>
    <xf numFmtId="2" fontId="25" fillId="0" borderId="0" xfId="0" applyNumberFormat="1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left"/>
    </xf>
    <xf numFmtId="2" fontId="13" fillId="0" borderId="0" xfId="0" applyNumberFormat="1" applyFont="1" applyFill="1" applyAlignment="1">
      <alignment horizontal="left" vertical="center"/>
    </xf>
    <xf numFmtId="2" fontId="25" fillId="0" borderId="0" xfId="0" applyNumberFormat="1" applyFont="1" applyFill="1" applyAlignment="1">
      <alignment horizontal="center"/>
    </xf>
    <xf numFmtId="2" fontId="26" fillId="2" borderId="0" xfId="0" applyNumberFormat="1" applyFont="1" applyFill="1" applyAlignment="1">
      <alignment horizontal="left" vertical="center"/>
    </xf>
    <xf numFmtId="0" fontId="10" fillId="0" borderId="0" xfId="0" applyFont="1" applyAlignment="1">
      <alignment vertical="center"/>
    </xf>
    <xf numFmtId="0" fontId="10" fillId="2" borderId="0" xfId="0" applyFont="1" applyFill="1" applyAlignment="1">
      <alignment vertical="center"/>
    </xf>
    <xf numFmtId="49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9" fontId="10" fillId="0" borderId="0" xfId="0" applyNumberFormat="1" applyFont="1" applyAlignment="1">
      <alignment vertical="center"/>
    </xf>
    <xf numFmtId="45" fontId="11" fillId="0" borderId="0" xfId="0" applyNumberFormat="1" applyFont="1" applyAlignment="1">
      <alignment vertical="center"/>
    </xf>
    <xf numFmtId="165" fontId="11" fillId="0" borderId="0" xfId="0" applyNumberFormat="1" applyFont="1" applyAlignment="1">
      <alignment vertical="center"/>
    </xf>
    <xf numFmtId="2" fontId="11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45" fontId="10" fillId="0" borderId="0" xfId="0" applyNumberFormat="1" applyFont="1" applyAlignment="1">
      <alignment vertical="center"/>
    </xf>
    <xf numFmtId="165" fontId="10" fillId="0" borderId="0" xfId="0" applyNumberFormat="1" applyFont="1" applyAlignment="1">
      <alignment vertical="center"/>
    </xf>
    <xf numFmtId="2" fontId="10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165" fontId="12" fillId="0" borderId="0" xfId="0" applyNumberFormat="1" applyFont="1" applyAlignment="1">
      <alignment vertical="center"/>
    </xf>
    <xf numFmtId="165" fontId="0" fillId="0" borderId="0" xfId="0" applyNumberFormat="1" applyAlignment="1">
      <alignment vertical="center"/>
    </xf>
    <xf numFmtId="45" fontId="10" fillId="0" borderId="0" xfId="0" applyNumberFormat="1" applyFont="1" applyAlignment="1">
      <alignment horizontal="left" vertical="center"/>
    </xf>
    <xf numFmtId="45" fontId="11" fillId="0" borderId="0" xfId="0" applyNumberFormat="1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165" fontId="11" fillId="0" borderId="0" xfId="0" applyNumberFormat="1" applyFont="1" applyAlignment="1">
      <alignment horizontal="left" vertical="center"/>
    </xf>
    <xf numFmtId="2" fontId="11" fillId="0" borderId="0" xfId="0" applyNumberFormat="1" applyFont="1" applyFill="1" applyAlignment="1">
      <alignment horizontal="left" vertical="center"/>
    </xf>
    <xf numFmtId="165" fontId="0" fillId="0" borderId="0" xfId="0" applyNumberFormat="1" applyFont="1" applyFill="1"/>
    <xf numFmtId="0" fontId="0" fillId="0" borderId="0" xfId="0" applyFont="1" applyBorder="1" applyAlignment="1">
      <alignment horizontal="center"/>
    </xf>
    <xf numFmtId="0" fontId="13" fillId="2" borderId="0" xfId="0" applyFont="1" applyFill="1" applyBorder="1" applyAlignment="1">
      <alignment horizontal="left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>
      <alignment vertical="center"/>
    </xf>
    <xf numFmtId="165" fontId="7" fillId="0" borderId="0" xfId="0" applyNumberFormat="1" applyFon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Alignment="1">
      <alignment horizontal="center" vertical="center"/>
    </xf>
    <xf numFmtId="49" fontId="0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/>
    </xf>
  </cellXfs>
  <cellStyles count="263">
    <cellStyle name="Besuchter Hyperlink" xfId="2" builtinId="9" hidden="1"/>
    <cellStyle name="Besuchter Hyperlink" xfId="4" builtinId="9" hidden="1"/>
    <cellStyle name="Besuchter Hyperlink" xfId="6" builtinId="9" hidden="1"/>
    <cellStyle name="Besuchter Hyperlink" xfId="8" builtinId="9" hidden="1"/>
    <cellStyle name="Besuchter Hyperlink" xfId="10" builtinId="9" hidden="1"/>
    <cellStyle name="Besuchter Hyperlink" xfId="12" builtinId="9" hidden="1"/>
    <cellStyle name="Besuchter Hyperlink" xfId="14" builtinId="9" hidden="1"/>
    <cellStyle name="Besuchter Hyperlink" xfId="16" builtinId="9" hidden="1"/>
    <cellStyle name="Besuchter Hyperlink" xfId="18" builtinId="9" hidden="1"/>
    <cellStyle name="Besuchter Hyperlink" xfId="20" builtinId="9" hidden="1"/>
    <cellStyle name="Besuchter Hyperlink" xfId="22" builtinId="9" hidden="1"/>
    <cellStyle name="Besuchter Hyperlink" xfId="24" builtinId="9" hidden="1"/>
    <cellStyle name="Besuchter Hyperlink" xfId="26" builtinId="9" hidden="1"/>
    <cellStyle name="Besuchter Hyperlink" xfId="28" builtinId="9" hidden="1"/>
    <cellStyle name="Besuchter Hyperlink" xfId="30" builtinId="9" hidden="1"/>
    <cellStyle name="Besuchter Hyperlink" xfId="32" builtinId="9" hidden="1"/>
    <cellStyle name="Besuchter Hyperlink" xfId="34" builtinId="9" hidden="1"/>
    <cellStyle name="Besuchter Hyperlink" xfId="36" builtinId="9" hidden="1"/>
    <cellStyle name="Besuchter Hyperlink" xfId="38" builtinId="9" hidden="1"/>
    <cellStyle name="Besuchter Hyperlink" xfId="40" builtinId="9" hidden="1"/>
    <cellStyle name="Besuchter Hyperlink" xfId="42" builtinId="9" hidden="1"/>
    <cellStyle name="Besuchter Hyperlink" xfId="44" builtinId="9" hidden="1"/>
    <cellStyle name="Besuchter Hyperlink" xfId="46" builtinId="9" hidden="1"/>
    <cellStyle name="Besuchter Hyperlink" xfId="48" builtinId="9" hidden="1"/>
    <cellStyle name="Besuchter Hyperlink" xfId="50" builtinId="9" hidden="1"/>
    <cellStyle name="Besuchter Hyperlink" xfId="52" builtinId="9" hidden="1"/>
    <cellStyle name="Besuchter Hyperlink" xfId="54" builtinId="9" hidden="1"/>
    <cellStyle name="Besuchter Hyperlink" xfId="56" builtinId="9" hidden="1"/>
    <cellStyle name="Besuchter Hyperlink" xfId="58" builtinId="9" hidden="1"/>
    <cellStyle name="Besuchter Hyperlink" xfId="60" builtinId="9" hidden="1"/>
    <cellStyle name="Besuchter Hyperlink" xfId="62" builtinId="9" hidden="1"/>
    <cellStyle name="Besuchter Hyperlink" xfId="64" builtinId="9" hidden="1"/>
    <cellStyle name="Besuchter Hyperlink" xfId="66" builtinId="9" hidden="1"/>
    <cellStyle name="Besuchter Hyperlink" xfId="68" builtinId="9" hidden="1"/>
    <cellStyle name="Besuchter Hyperlink" xfId="70" builtinId="9" hidden="1"/>
    <cellStyle name="Besuchter Hyperlink" xfId="72" builtinId="9" hidden="1"/>
    <cellStyle name="Besuchter Hyperlink" xfId="74" builtinId="9" hidden="1"/>
    <cellStyle name="Besuchter Hyperlink" xfId="76" builtinId="9" hidden="1"/>
    <cellStyle name="Besuchter Hyperlink" xfId="78" builtinId="9" hidden="1"/>
    <cellStyle name="Besuchter Hyperlink" xfId="80" builtinId="9" hidden="1"/>
    <cellStyle name="Besuchter Hyperlink" xfId="82" builtinId="9" hidden="1"/>
    <cellStyle name="Besuchter Hyperlink" xfId="84" builtinId="9" hidden="1"/>
    <cellStyle name="Besuchter Hyperlink" xfId="86" builtinId="9" hidden="1"/>
    <cellStyle name="Besuchter Hyperlink" xfId="88" builtinId="9" hidden="1"/>
    <cellStyle name="Besuchter Hyperlink" xfId="90" builtinId="9" hidden="1"/>
    <cellStyle name="Besuchter Hyperlink" xfId="92" builtinId="9" hidden="1"/>
    <cellStyle name="Besuchter Hyperlink" xfId="94" builtinId="9" hidden="1"/>
    <cellStyle name="Besuchter Hyperlink" xfId="96" builtinId="9" hidden="1"/>
    <cellStyle name="Besuchter Hyperlink" xfId="98" builtinId="9" hidden="1"/>
    <cellStyle name="Besuchter Hyperlink" xfId="100" builtinId="9" hidden="1"/>
    <cellStyle name="Besuchter Hyperlink" xfId="102" builtinId="9" hidden="1"/>
    <cellStyle name="Besuchter Hyperlink" xfId="104" builtinId="9" hidden="1"/>
    <cellStyle name="Besuchter Hyperlink" xfId="106" builtinId="9" hidden="1"/>
    <cellStyle name="Besuchter Hyperlink" xfId="108" builtinId="9" hidden="1"/>
    <cellStyle name="Besuchter Hyperlink" xfId="110" builtinId="9" hidden="1"/>
    <cellStyle name="Besuchter Hyperlink" xfId="112" builtinId="9" hidden="1"/>
    <cellStyle name="Besuchter Hyperlink" xfId="114" builtinId="9" hidden="1"/>
    <cellStyle name="Besuchter Hyperlink" xfId="116" builtinId="9" hidden="1"/>
    <cellStyle name="Besuchter Hyperlink" xfId="118" builtinId="9" hidden="1"/>
    <cellStyle name="Besuchter Hyperlink" xfId="120" builtinId="9" hidden="1"/>
    <cellStyle name="Besuchter Hyperlink" xfId="122" builtinId="9" hidden="1"/>
    <cellStyle name="Besuchter Hyperlink" xfId="124" builtinId="9" hidden="1"/>
    <cellStyle name="Besuchter Hyperlink" xfId="126" builtinId="9" hidden="1"/>
    <cellStyle name="Besuchter Hyperlink" xfId="128" builtinId="9" hidden="1"/>
    <cellStyle name="Besuchter Hyperlink" xfId="130" builtinId="9" hidden="1"/>
    <cellStyle name="Besuchter Hyperlink" xfId="132" builtinId="9" hidden="1"/>
    <cellStyle name="Besuchter Hyperlink" xfId="134" builtinId="9" hidden="1"/>
    <cellStyle name="Besuchter Hyperlink" xfId="136" builtinId="9" hidden="1"/>
    <cellStyle name="Besuchter Hyperlink" xfId="138" builtinId="9" hidden="1"/>
    <cellStyle name="Besuchter Hyperlink" xfId="140" builtinId="9" hidden="1"/>
    <cellStyle name="Besuchter Hyperlink" xfId="142" builtinId="9" hidden="1"/>
    <cellStyle name="Besuchter Hyperlink" xfId="144" builtinId="9" hidden="1"/>
    <cellStyle name="Besuchter Hyperlink" xfId="146" builtinId="9" hidden="1"/>
    <cellStyle name="Besuchter Hyperlink" xfId="148" builtinId="9" hidden="1"/>
    <cellStyle name="Besuchter Hyperlink" xfId="150" builtinId="9" hidden="1"/>
    <cellStyle name="Besuchter Hyperlink" xfId="152" builtinId="9" hidden="1"/>
    <cellStyle name="Besuchter Hyperlink" xfId="154" builtinId="9" hidden="1"/>
    <cellStyle name="Besuchter Hyperlink" xfId="156" builtinId="9" hidden="1"/>
    <cellStyle name="Besuchter Hyperlink" xfId="158" builtinId="9" hidden="1"/>
    <cellStyle name="Besuchter Hyperlink" xfId="160" builtinId="9" hidden="1"/>
    <cellStyle name="Besuchter Hyperlink" xfId="162" builtinId="9" hidden="1"/>
    <cellStyle name="Besuchter Hyperlink" xfId="164" builtinId="9" hidden="1"/>
    <cellStyle name="Besuchter Hyperlink" xfId="166" builtinId="9" hidden="1"/>
    <cellStyle name="Besuchter Hyperlink" xfId="168" builtinId="9" hidden="1"/>
    <cellStyle name="Besuchter Hyperlink" xfId="170" builtinId="9" hidden="1"/>
    <cellStyle name="Besuchter Hyperlink" xfId="172" builtinId="9" hidden="1"/>
    <cellStyle name="Besuchter Hyperlink" xfId="174" builtinId="9" hidden="1"/>
    <cellStyle name="Besuchter Hyperlink" xfId="176" builtinId="9" hidden="1"/>
    <cellStyle name="Besuchter Hyperlink" xfId="178" builtinId="9" hidden="1"/>
    <cellStyle name="Besuchter Hyperlink" xfId="180" builtinId="9" hidden="1"/>
    <cellStyle name="Besuchter Hyperlink" xfId="182" builtinId="9" hidden="1"/>
    <cellStyle name="Besuchter Hyperlink" xfId="184" builtinId="9" hidden="1"/>
    <cellStyle name="Besuchter Hyperlink" xfId="186" builtinId="9" hidden="1"/>
    <cellStyle name="Besuchter Hyperlink" xfId="188" builtinId="9" hidden="1"/>
    <cellStyle name="Besuchter Hyperlink" xfId="190" builtinId="9" hidden="1"/>
    <cellStyle name="Besuchter Hyperlink" xfId="192" builtinId="9" hidden="1"/>
    <cellStyle name="Besuchter Hyperlink" xfId="194" builtinId="9" hidden="1"/>
    <cellStyle name="Besuchter Hyperlink" xfId="196" builtinId="9" hidden="1"/>
    <cellStyle name="Besuchter Hyperlink" xfId="198" builtinId="9" hidden="1"/>
    <cellStyle name="Besuchter Hyperlink" xfId="200" builtinId="9" hidden="1"/>
    <cellStyle name="Besuchter Hyperlink" xfId="202" builtinId="9" hidden="1"/>
    <cellStyle name="Besuchter Hyperlink" xfId="204" builtinId="9" hidden="1"/>
    <cellStyle name="Besuchter Hyperlink" xfId="206" builtinId="9" hidden="1"/>
    <cellStyle name="Besuchter Hyperlink" xfId="208" builtinId="9" hidden="1"/>
    <cellStyle name="Besuchter Hyperlink" xfId="210" builtinId="9" hidden="1"/>
    <cellStyle name="Besuchter Hyperlink" xfId="212" builtinId="9" hidden="1"/>
    <cellStyle name="Besuchter Hyperlink" xfId="214" builtinId="9" hidden="1"/>
    <cellStyle name="Besuchter Hyperlink" xfId="216" builtinId="9" hidden="1"/>
    <cellStyle name="Besuchter Hyperlink" xfId="218" builtinId="9" hidden="1"/>
    <cellStyle name="Besuchter Hyperlink" xfId="220" builtinId="9" hidden="1"/>
    <cellStyle name="Besuchter Hyperlink" xfId="222" builtinId="9" hidden="1"/>
    <cellStyle name="Besuchter Hyperlink" xfId="224" builtinId="9" hidden="1"/>
    <cellStyle name="Besuchter Hyperlink" xfId="226" builtinId="9" hidden="1"/>
    <cellStyle name="Besuchter Hyperlink" xfId="228" builtinId="9" hidden="1"/>
    <cellStyle name="Besuchter Hyperlink" xfId="230" builtinId="9" hidden="1"/>
    <cellStyle name="Besuchter Hyperlink" xfId="232" builtinId="9" hidden="1"/>
    <cellStyle name="Besuchter Hyperlink" xfId="234" builtinId="9" hidden="1"/>
    <cellStyle name="Besuchter Hyperlink" xfId="236" builtinId="9" hidden="1"/>
    <cellStyle name="Besuchter Hyperlink" xfId="238" builtinId="9" hidden="1"/>
    <cellStyle name="Besuchter Hyperlink" xfId="240" builtinId="9" hidden="1"/>
    <cellStyle name="Besuchter Hyperlink" xfId="242" builtinId="9" hidden="1"/>
    <cellStyle name="Besuchter Hyperlink" xfId="244" builtinId="9" hidden="1"/>
    <cellStyle name="Besuchter Hyperlink" xfId="246" builtinId="9" hidden="1"/>
    <cellStyle name="Besuchter Hyperlink" xfId="248" builtinId="9" hidden="1"/>
    <cellStyle name="Besuchter Hyperlink" xfId="250" builtinId="9" hidden="1"/>
    <cellStyle name="Besuchter Hyperlink" xfId="252" builtinId="9" hidden="1"/>
    <cellStyle name="Besuchter Hyperlink" xfId="254" builtinId="9" hidden="1"/>
    <cellStyle name="Besuchter Hyperlink" xfId="256" builtinId="9" hidden="1"/>
    <cellStyle name="Besuchter Hyperlink" xfId="258" builtinId="9" hidden="1"/>
    <cellStyle name="Besuchter Hyperlink" xfId="260" builtinId="9" hidden="1"/>
    <cellStyle name="Besuchter Hyperlink" xfId="262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Link" xfId="13" builtinId="8" hidden="1"/>
    <cellStyle name="Link" xfId="15" builtinId="8" hidden="1"/>
    <cellStyle name="Link" xfId="17" builtinId="8" hidden="1"/>
    <cellStyle name="Link" xfId="19" builtinId="8" hidden="1"/>
    <cellStyle name="Link" xfId="21" builtinId="8" hidden="1"/>
    <cellStyle name="Link" xfId="23" builtinId="8" hidden="1"/>
    <cellStyle name="Link" xfId="25" builtinId="8" hidden="1"/>
    <cellStyle name="Link" xfId="27" builtinId="8" hidden="1"/>
    <cellStyle name="Link" xfId="29" builtinId="8" hidden="1"/>
    <cellStyle name="Link" xfId="31" builtinId="8" hidden="1"/>
    <cellStyle name="Link" xfId="33" builtinId="8" hidden="1"/>
    <cellStyle name="Link" xfId="35" builtinId="8" hidden="1"/>
    <cellStyle name="Link" xfId="37" builtinId="8" hidden="1"/>
    <cellStyle name="Link" xfId="39" builtinId="8" hidden="1"/>
    <cellStyle name="Link" xfId="41" builtinId="8" hidden="1"/>
    <cellStyle name="Link" xfId="43" builtinId="8" hidden="1"/>
    <cellStyle name="Link" xfId="45" builtinId="8" hidden="1"/>
    <cellStyle name="Link" xfId="47" builtinId="8" hidden="1"/>
    <cellStyle name="Link" xfId="49" builtinId="8" hidden="1"/>
    <cellStyle name="Link" xfId="51" builtinId="8" hidden="1"/>
    <cellStyle name="Link" xfId="53" builtinId="8" hidden="1"/>
    <cellStyle name="Link" xfId="55" builtinId="8" hidden="1"/>
    <cellStyle name="Link" xfId="57" builtinId="8" hidden="1"/>
    <cellStyle name="Link" xfId="59" builtinId="8" hidden="1"/>
    <cellStyle name="Link" xfId="61" builtinId="8" hidden="1"/>
    <cellStyle name="Link" xfId="63" builtinId="8" hidden="1"/>
    <cellStyle name="Link" xfId="65" builtinId="8" hidden="1"/>
    <cellStyle name="Link" xfId="67" builtinId="8" hidden="1"/>
    <cellStyle name="Link" xfId="69" builtinId="8" hidden="1"/>
    <cellStyle name="Link" xfId="71" builtinId="8" hidden="1"/>
    <cellStyle name="Link" xfId="73" builtinId="8" hidden="1"/>
    <cellStyle name="Link" xfId="75" builtinId="8" hidden="1"/>
    <cellStyle name="Link" xfId="77" builtinId="8" hidden="1"/>
    <cellStyle name="Link" xfId="79" builtinId="8" hidden="1"/>
    <cellStyle name="Link" xfId="81" builtinId="8" hidden="1"/>
    <cellStyle name="Link" xfId="83" builtinId="8" hidden="1"/>
    <cellStyle name="Link" xfId="85" builtinId="8" hidden="1"/>
    <cellStyle name="Link" xfId="87" builtinId="8" hidden="1"/>
    <cellStyle name="Link" xfId="89" builtinId="8" hidden="1"/>
    <cellStyle name="Link" xfId="91" builtinId="8" hidden="1"/>
    <cellStyle name="Link" xfId="93" builtinId="8" hidden="1"/>
    <cellStyle name="Link" xfId="95" builtinId="8" hidden="1"/>
    <cellStyle name="Link" xfId="97" builtinId="8" hidden="1"/>
    <cellStyle name="Link" xfId="99" builtinId="8" hidden="1"/>
    <cellStyle name="Link" xfId="101" builtinId="8" hidden="1"/>
    <cellStyle name="Link" xfId="103" builtinId="8" hidden="1"/>
    <cellStyle name="Link" xfId="105" builtinId="8" hidden="1"/>
    <cellStyle name="Link" xfId="107" builtinId="8" hidden="1"/>
    <cellStyle name="Link" xfId="109" builtinId="8" hidden="1"/>
    <cellStyle name="Link" xfId="111" builtinId="8" hidden="1"/>
    <cellStyle name="Link" xfId="113" builtinId="8" hidden="1"/>
    <cellStyle name="Link" xfId="115" builtinId="8" hidden="1"/>
    <cellStyle name="Link" xfId="117" builtinId="8" hidden="1"/>
    <cellStyle name="Link" xfId="119" builtinId="8" hidden="1"/>
    <cellStyle name="Link" xfId="121" builtinId="8" hidden="1"/>
    <cellStyle name="Link" xfId="123" builtinId="8" hidden="1"/>
    <cellStyle name="Link" xfId="125" builtinId="8" hidden="1"/>
    <cellStyle name="Link" xfId="127" builtinId="8" hidden="1"/>
    <cellStyle name="Link" xfId="129" builtinId="8" hidden="1"/>
    <cellStyle name="Link" xfId="131" builtinId="8" hidden="1"/>
    <cellStyle name="Link" xfId="133" builtinId="8" hidden="1"/>
    <cellStyle name="Link" xfId="135" builtinId="8" hidden="1"/>
    <cellStyle name="Link" xfId="137" builtinId="8" hidden="1"/>
    <cellStyle name="Link" xfId="139" builtinId="8" hidden="1"/>
    <cellStyle name="Link" xfId="141" builtinId="8" hidden="1"/>
    <cellStyle name="Link" xfId="143" builtinId="8" hidden="1"/>
    <cellStyle name="Link" xfId="145" builtinId="8" hidden="1"/>
    <cellStyle name="Link" xfId="147" builtinId="8" hidden="1"/>
    <cellStyle name="Link" xfId="149" builtinId="8" hidden="1"/>
    <cellStyle name="Link" xfId="151" builtinId="8" hidden="1"/>
    <cellStyle name="Link" xfId="153" builtinId="8" hidden="1"/>
    <cellStyle name="Link" xfId="155" builtinId="8" hidden="1"/>
    <cellStyle name="Link" xfId="157" builtinId="8" hidden="1"/>
    <cellStyle name="Link" xfId="159" builtinId="8" hidden="1"/>
    <cellStyle name="Link" xfId="161" builtinId="8" hidden="1"/>
    <cellStyle name="Link" xfId="163" builtinId="8" hidden="1"/>
    <cellStyle name="Link" xfId="165" builtinId="8" hidden="1"/>
    <cellStyle name="Link" xfId="167" builtinId="8" hidden="1"/>
    <cellStyle name="Link" xfId="169" builtinId="8" hidden="1"/>
    <cellStyle name="Link" xfId="171" builtinId="8" hidden="1"/>
    <cellStyle name="Link" xfId="173" builtinId="8" hidden="1"/>
    <cellStyle name="Link" xfId="175" builtinId="8" hidden="1"/>
    <cellStyle name="Link" xfId="177" builtinId="8" hidden="1"/>
    <cellStyle name="Link" xfId="179" builtinId="8" hidden="1"/>
    <cellStyle name="Link" xfId="181" builtinId="8" hidden="1"/>
    <cellStyle name="Link" xfId="183" builtinId="8" hidden="1"/>
    <cellStyle name="Link" xfId="185" builtinId="8" hidden="1"/>
    <cellStyle name="Link" xfId="187" builtinId="8" hidden="1"/>
    <cellStyle name="Link" xfId="189" builtinId="8" hidden="1"/>
    <cellStyle name="Link" xfId="191" builtinId="8" hidden="1"/>
    <cellStyle name="Link" xfId="193" builtinId="8" hidden="1"/>
    <cellStyle name="Link" xfId="195" builtinId="8" hidden="1"/>
    <cellStyle name="Link" xfId="197" builtinId="8" hidden="1"/>
    <cellStyle name="Link" xfId="199" builtinId="8" hidden="1"/>
    <cellStyle name="Link" xfId="201" builtinId="8" hidden="1"/>
    <cellStyle name="Link" xfId="203" builtinId="8" hidden="1"/>
    <cellStyle name="Link" xfId="205" builtinId="8" hidden="1"/>
    <cellStyle name="Link" xfId="207" builtinId="8" hidden="1"/>
    <cellStyle name="Link" xfId="209" builtinId="8" hidden="1"/>
    <cellStyle name="Link" xfId="211" builtinId="8" hidden="1"/>
    <cellStyle name="Link" xfId="213" builtinId="8" hidden="1"/>
    <cellStyle name="Link" xfId="215" builtinId="8" hidden="1"/>
    <cellStyle name="Link" xfId="217" builtinId="8" hidden="1"/>
    <cellStyle name="Link" xfId="219" builtinId="8" hidden="1"/>
    <cellStyle name="Link" xfId="221" builtinId="8" hidden="1"/>
    <cellStyle name="Link" xfId="223" builtinId="8" hidden="1"/>
    <cellStyle name="Link" xfId="225" builtinId="8" hidden="1"/>
    <cellStyle name="Link" xfId="227" builtinId="8" hidden="1"/>
    <cellStyle name="Link" xfId="229" builtinId="8" hidden="1"/>
    <cellStyle name="Link" xfId="231" builtinId="8" hidden="1"/>
    <cellStyle name="Link" xfId="233" builtinId="8" hidden="1"/>
    <cellStyle name="Link" xfId="235" builtinId="8" hidden="1"/>
    <cellStyle name="Link" xfId="237" builtinId="8" hidden="1"/>
    <cellStyle name="Link" xfId="239" builtinId="8" hidden="1"/>
    <cellStyle name="Link" xfId="241" builtinId="8" hidden="1"/>
    <cellStyle name="Link" xfId="243" builtinId="8" hidden="1"/>
    <cellStyle name="Link" xfId="245" builtinId="8" hidden="1"/>
    <cellStyle name="Link" xfId="247" builtinId="8" hidden="1"/>
    <cellStyle name="Link" xfId="249" builtinId="8" hidden="1"/>
    <cellStyle name="Link" xfId="251" builtinId="8" hidden="1"/>
    <cellStyle name="Link" xfId="253" builtinId="8" hidden="1"/>
    <cellStyle name="Link" xfId="255" builtinId="8" hidden="1"/>
    <cellStyle name="Link" xfId="257" builtinId="8" hidden="1"/>
    <cellStyle name="Link" xfId="259" builtinId="8" hidden="1"/>
    <cellStyle name="Link" xfId="261" builtinId="8" hidden="1"/>
    <cellStyle name="Standard" xfId="0" builtinId="0"/>
  </cellStyles>
  <dxfs count="8"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1_tpo" connectionId="15" xr16:uid="{00000000-0016-0000-0F00-000001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1_tpo" connectionId="3" xr16:uid="{00000000-0016-0000-0F00-000000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1_tpo" connectionId="4" xr16:uid="{00000000-0016-0000-1000-000003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1_tpo" connectionId="16" xr16:uid="{00000000-0016-0000-1000-000002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1_tpo" connectionId="4" xr16:uid="{00000000-0016-0000-11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1_tpo" connectionId="16" xr16:uid="{00000000-0016-0000-11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2_tpo" connectionId="5" xr16:uid="{00000000-0016-0000-1200-000007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henbach2000_time values_2" connectionId="2" xr16:uid="{00000000-0016-0000-1200-000006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2_tpo" connectionId="17" xr16:uid="{00000000-0016-0000-1200-00000A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2_tpo" connectionId="18" xr16:uid="{00000000-0016-0000-1300-00000E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2_tpo" connectionId="6" xr16:uid="{00000000-0016-0000-1300-00000D000000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2_workshop concert_time values" connectionId="30" xr16:uid="{00000000-0016-0000-1300-00000C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e2018_Schoenberg op. 19,2_workshop concert_time values" connectionId="29" xr16:uid="{00000000-0016-0000-1300-00000B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2_tpo" connectionId="6" xr16:uid="{00000000-0016-0000-1400-000011000000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2_tpo" connectionId="18" xr16:uid="{00000000-0016-0000-1400-000010000000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e2018_Schoenberg op. 19,2_workshop concert_time values" connectionId="29" xr16:uid="{00000000-0016-0000-1400-00000F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2_workshop concert_time values" connectionId="30" xr16:uid="{00000000-0016-0000-1400-000012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3_tpo" connectionId="7" xr16:uid="{00000000-0016-0000-1500-000015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3_tpo" connectionId="19" xr16:uid="{00000000-0016-0000-1500-000014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renboim1994_time values_3" connectionId="1" xr16:uid="{00000000-0016-0000-1500-000013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3_tpo" connectionId="8" xr16:uid="{00000000-0016-0000-1600-000017000000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3_tpo" connectionId="20" xr16:uid="{00000000-0016-0000-1600-000016000000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3_tpo" connectionId="8" xr16:uid="{00000000-0016-0000-1700-000018000000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3_tpo" connectionId="20" xr16:uid="{00000000-0016-0000-1700-000019000000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4_tpo" connectionId="9" xr16:uid="{00000000-0016-0000-1800-00001C000000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rcher1998_time values_4" connectionId="27" xr16:uid="{00000000-0016-0000-1800-00001A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4_tpo" connectionId="21" xr16:uid="{00000000-0016-0000-1800-00001E000000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rcher1998_time values_4" connectionId="28" xr16:uid="{00000000-0016-0000-1900-000023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4_tpo" connectionId="10" xr16:uid="{00000000-0016-0000-1900-000021000000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4_tpo" connectionId="22" xr16:uid="{00000000-0016-0000-1900-00001F000000}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rcher1998_time values_4" connectionId="28" xr16:uid="{00000000-0016-0000-1A00-000024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4_tpo" connectionId="22" xr16:uid="{00000000-0016-0000-1A00-000028000000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4_tpo" connectionId="10" xr16:uid="{00000000-0016-0000-1A00-000026000000}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5_tpo" connectionId="23" xr16:uid="{00000000-0016-0000-1B00-00002B000000}" autoFormatId="0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5_tpo" connectionId="11" xr16:uid="{00000000-0016-0000-1B00-000029000000}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5_tpo" connectionId="12" xr16:uid="{00000000-0016-0000-1C00-000030000000}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5_tpo" connectionId="24" xr16:uid="{00000000-0016-0000-1C00-00002C000000}" autoFormatId="0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5_tpo" connectionId="12" xr16:uid="{00000000-0016-0000-1D00-000031000000}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5_tpo" connectionId="24" xr16:uid="{00000000-0016-0000-1D00-000035000000}" autoFormatId="0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5_workshop concert_time values" connectionId="31" xr16:uid="{00000000-0016-0000-1D00-000034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6_workshop concert_time values" connectionId="32" xr16:uid="{00000000-0016-0000-1E00-000038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6_tpo" connectionId="13" xr16:uid="{00000000-0016-0000-1E00-000037000000}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6_tpo" connectionId="25" xr16:uid="{00000000-0016-0000-1E00-000036000000}" autoFormatId="0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6_workshop concert_time values" connectionId="33" xr16:uid="{00000000-0016-0000-1F00-00003C000000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6_tpo" connectionId="26" xr16:uid="{00000000-0016-0000-1F00-00003B000000}" autoFormatId="0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6_tpo" connectionId="14" xr16:uid="{00000000-0016-0000-1F00-00003A000000}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rris51_6_tpo" connectionId="14" xr16:uid="{00000000-0016-0000-2000-000041000000}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cobs1958_6_tpo" connectionId="26" xr16:uid="{00000000-0016-0000-2000-000040000000}" autoFormatId="0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ogstad2018_Schoenberg op. 19,6_workshop concert_time values" connectionId="33" xr16:uid="{00000000-0016-0000-2000-00003F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4.bin"/><Relationship Id="rId5" Type="http://schemas.openxmlformats.org/officeDocument/2006/relationships/queryTable" Target="../queryTables/queryTable13.xml"/><Relationship Id="rId4" Type="http://schemas.openxmlformats.org/officeDocument/2006/relationships/queryTable" Target="../queryTables/queryTable1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5.xml"/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5.bin"/><Relationship Id="rId5" Type="http://schemas.openxmlformats.org/officeDocument/2006/relationships/queryTable" Target="../queryTables/queryTable17.xml"/><Relationship Id="rId4" Type="http://schemas.openxmlformats.org/officeDocument/2006/relationships/queryTable" Target="../queryTables/queryTable1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2" Type="http://schemas.openxmlformats.org/officeDocument/2006/relationships/queryTable" Target="../queryTables/queryTable19.xml"/><Relationship Id="rId1" Type="http://schemas.openxmlformats.org/officeDocument/2006/relationships/queryTable" Target="../queryTables/queryTable1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2.xml"/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4.xml"/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6.xml"/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8.bin"/><Relationship Id="rId4" Type="http://schemas.openxmlformats.org/officeDocument/2006/relationships/queryTable" Target="../queryTables/queryTable2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9.xml"/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9.bin"/><Relationship Id="rId4" Type="http://schemas.openxmlformats.org/officeDocument/2006/relationships/queryTable" Target="../queryTables/queryTable3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2.xml"/><Relationship Id="rId2" Type="http://schemas.openxmlformats.org/officeDocument/2006/relationships/queryTable" Target="../queryTables/queryTable31.xml"/><Relationship Id="rId1" Type="http://schemas.openxmlformats.org/officeDocument/2006/relationships/printerSettings" Target="../printerSettings/printerSettings10.bin"/><Relationship Id="rId4" Type="http://schemas.openxmlformats.org/officeDocument/2006/relationships/queryTable" Target="../queryTables/queryTable3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5.xml"/><Relationship Id="rId2" Type="http://schemas.openxmlformats.org/officeDocument/2006/relationships/queryTable" Target="../queryTables/queryTable34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7.xml"/><Relationship Id="rId2" Type="http://schemas.openxmlformats.org/officeDocument/2006/relationships/queryTable" Target="../queryTables/queryTable36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9.xml"/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13.bin"/><Relationship Id="rId4" Type="http://schemas.openxmlformats.org/officeDocument/2006/relationships/queryTable" Target="../queryTables/queryTable4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3.xml"/><Relationship Id="rId2" Type="http://schemas.openxmlformats.org/officeDocument/2006/relationships/queryTable" Target="../queryTables/queryTable42.xml"/><Relationship Id="rId1" Type="http://schemas.openxmlformats.org/officeDocument/2006/relationships/queryTable" Target="../queryTables/queryTable4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5.xml"/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14.bin"/><Relationship Id="rId4" Type="http://schemas.openxmlformats.org/officeDocument/2006/relationships/queryTable" Target="../queryTables/queryTable4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8.xml"/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5.bin"/><Relationship Id="rId4" Type="http://schemas.openxmlformats.org/officeDocument/2006/relationships/queryTable" Target="../queryTables/queryTable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F404-189E-4CCF-A0AE-53498D5F6C49}">
  <dimension ref="A1:G140"/>
  <sheetViews>
    <sheetView tabSelected="1" topLeftCell="A64" zoomScale="70" zoomScaleNormal="70" zoomScalePageLayoutView="115" workbookViewId="0">
      <selection activeCell="G95" sqref="G95"/>
    </sheetView>
  </sheetViews>
  <sheetFormatPr baseColWidth="10" defaultColWidth="11.44140625" defaultRowHeight="14.4" x14ac:dyDescent="0.3"/>
  <cols>
    <col min="1" max="1" width="18.21875" style="3" bestFit="1" customWidth="1"/>
    <col min="2" max="2" width="10.5546875" style="16" bestFit="1" customWidth="1"/>
    <col min="3" max="3" width="24.5546875" style="3" bestFit="1" customWidth="1"/>
    <col min="4" max="4" width="15.77734375" style="3" bestFit="1" customWidth="1"/>
    <col min="5" max="5" width="18" style="1" bestFit="1" customWidth="1"/>
    <col min="6" max="6" width="118" style="69" bestFit="1" customWidth="1"/>
    <col min="7" max="7" width="120.88671875" style="1" bestFit="1" customWidth="1"/>
    <col min="8" max="8" width="117.109375" style="3" bestFit="1" customWidth="1"/>
    <col min="9" max="16384" width="11.44140625" style="3"/>
  </cols>
  <sheetData>
    <row r="1" spans="2:7" s="11" customFormat="1" x14ac:dyDescent="0.3">
      <c r="B1" s="11" t="s">
        <v>384</v>
      </c>
      <c r="C1" s="11" t="s">
        <v>385</v>
      </c>
      <c r="D1" s="11" t="s">
        <v>386</v>
      </c>
      <c r="E1" s="11" t="s">
        <v>387</v>
      </c>
      <c r="F1" s="11" t="s">
        <v>388</v>
      </c>
      <c r="G1" s="11" t="s">
        <v>389</v>
      </c>
    </row>
    <row r="2" spans="2:7" x14ac:dyDescent="0.3">
      <c r="B2" s="16" t="s">
        <v>217</v>
      </c>
      <c r="C2" s="3" t="s">
        <v>218</v>
      </c>
      <c r="D2" s="1">
        <v>1925</v>
      </c>
      <c r="F2" s="69" t="s">
        <v>393</v>
      </c>
      <c r="G2" s="3"/>
    </row>
    <row r="3" spans="2:7" x14ac:dyDescent="0.3">
      <c r="C3" s="3" t="s">
        <v>219</v>
      </c>
      <c r="D3" s="1">
        <v>1927</v>
      </c>
      <c r="F3" s="69" t="s">
        <v>220</v>
      </c>
      <c r="G3" s="3"/>
    </row>
    <row r="4" spans="2:7" x14ac:dyDescent="0.3">
      <c r="B4" s="16" t="s">
        <v>217</v>
      </c>
      <c r="C4" s="3" t="s">
        <v>221</v>
      </c>
      <c r="D4" s="1">
        <v>1937</v>
      </c>
      <c r="E4" s="1" t="s">
        <v>390</v>
      </c>
      <c r="F4" s="137" t="s">
        <v>222</v>
      </c>
      <c r="G4" s="3"/>
    </row>
    <row r="5" spans="2:7" x14ac:dyDescent="0.3">
      <c r="C5" s="3" t="s">
        <v>223</v>
      </c>
      <c r="D5" s="1">
        <v>1950</v>
      </c>
      <c r="E5" s="1" t="s">
        <v>224</v>
      </c>
      <c r="F5" s="69" t="s">
        <v>225</v>
      </c>
      <c r="G5" s="3"/>
    </row>
    <row r="6" spans="2:7" x14ac:dyDescent="0.3">
      <c r="C6" s="3" t="s">
        <v>226</v>
      </c>
      <c r="D6" s="1">
        <v>1956</v>
      </c>
      <c r="E6" s="1">
        <v>1956</v>
      </c>
      <c r="F6" s="69" t="s">
        <v>227</v>
      </c>
      <c r="G6" s="3"/>
    </row>
    <row r="7" spans="2:7" x14ac:dyDescent="0.3">
      <c r="B7" s="16" t="s">
        <v>217</v>
      </c>
      <c r="C7" s="3" t="s">
        <v>228</v>
      </c>
      <c r="D7" s="1">
        <v>1951</v>
      </c>
      <c r="E7" s="1" t="s">
        <v>229</v>
      </c>
      <c r="F7" s="69" t="s">
        <v>230</v>
      </c>
      <c r="G7" s="3"/>
    </row>
    <row r="8" spans="2:7" x14ac:dyDescent="0.3">
      <c r="B8" s="16" t="s">
        <v>217</v>
      </c>
      <c r="C8" s="3" t="s">
        <v>231</v>
      </c>
      <c r="D8" s="1">
        <v>1949</v>
      </c>
      <c r="E8" s="1">
        <v>1951</v>
      </c>
      <c r="F8" s="69" t="s">
        <v>232</v>
      </c>
      <c r="G8" s="3"/>
    </row>
    <row r="9" spans="2:7" x14ac:dyDescent="0.3">
      <c r="C9" s="3" t="s">
        <v>233</v>
      </c>
      <c r="D9" s="1">
        <v>1952</v>
      </c>
      <c r="E9" s="1" t="s">
        <v>234</v>
      </c>
      <c r="F9" s="69" t="s">
        <v>235</v>
      </c>
      <c r="G9" s="3"/>
    </row>
    <row r="10" spans="2:7" x14ac:dyDescent="0.3">
      <c r="C10" s="3" t="s">
        <v>228</v>
      </c>
      <c r="D10" s="1">
        <v>1954</v>
      </c>
      <c r="E10" s="1">
        <v>1954</v>
      </c>
      <c r="F10" s="69" t="s">
        <v>236</v>
      </c>
      <c r="G10" s="3" t="s">
        <v>394</v>
      </c>
    </row>
    <row r="11" spans="2:7" x14ac:dyDescent="0.3">
      <c r="B11" s="16" t="s">
        <v>217</v>
      </c>
      <c r="C11" s="3" t="s">
        <v>237</v>
      </c>
      <c r="D11" s="1">
        <v>1954</v>
      </c>
      <c r="F11" s="138" t="s">
        <v>238</v>
      </c>
      <c r="G11" s="3" t="s">
        <v>239</v>
      </c>
    </row>
    <row r="12" spans="2:7" x14ac:dyDescent="0.3">
      <c r="B12" s="16" t="s">
        <v>217</v>
      </c>
      <c r="C12" s="3" t="s">
        <v>231</v>
      </c>
      <c r="D12" s="1">
        <v>1957</v>
      </c>
      <c r="E12" s="1">
        <v>1957</v>
      </c>
      <c r="F12" s="137" t="s">
        <v>240</v>
      </c>
      <c r="G12" s="3" t="s">
        <v>395</v>
      </c>
    </row>
    <row r="13" spans="2:7" x14ac:dyDescent="0.3">
      <c r="B13" s="16" t="s">
        <v>217</v>
      </c>
      <c r="C13" s="3" t="s">
        <v>237</v>
      </c>
      <c r="D13" s="1">
        <v>1957</v>
      </c>
      <c r="E13" s="1">
        <v>2016</v>
      </c>
      <c r="F13" s="139" t="s">
        <v>241</v>
      </c>
      <c r="G13" s="3" t="s">
        <v>396</v>
      </c>
    </row>
    <row r="14" spans="2:7" x14ac:dyDescent="0.3">
      <c r="B14" s="16" t="s">
        <v>217</v>
      </c>
      <c r="C14" s="3" t="s">
        <v>242</v>
      </c>
      <c r="D14" s="1">
        <v>1958</v>
      </c>
      <c r="E14" s="1">
        <v>1958</v>
      </c>
      <c r="F14" s="69" t="s">
        <v>243</v>
      </c>
      <c r="G14" s="3"/>
    </row>
    <row r="15" spans="2:7" x14ac:dyDescent="0.3">
      <c r="B15" s="16" t="s">
        <v>217</v>
      </c>
      <c r="C15" s="3" t="s">
        <v>244</v>
      </c>
      <c r="D15" s="1">
        <v>1958</v>
      </c>
      <c r="E15" s="1">
        <v>1978</v>
      </c>
      <c r="F15" s="137" t="s">
        <v>245</v>
      </c>
      <c r="G15" s="3" t="s">
        <v>397</v>
      </c>
    </row>
    <row r="16" spans="2:7" x14ac:dyDescent="0.3">
      <c r="B16" s="16" t="s">
        <v>217</v>
      </c>
      <c r="C16" s="3" t="s">
        <v>233</v>
      </c>
      <c r="D16" s="1">
        <v>1960</v>
      </c>
      <c r="E16" s="1" t="s">
        <v>246</v>
      </c>
      <c r="F16" s="69" t="s">
        <v>247</v>
      </c>
      <c r="G16" s="3" t="s">
        <v>398</v>
      </c>
    </row>
    <row r="17" spans="2:7" x14ac:dyDescent="0.3">
      <c r="B17" s="16" t="s">
        <v>217</v>
      </c>
      <c r="C17" s="3" t="s">
        <v>248</v>
      </c>
      <c r="D17" s="1">
        <v>1962</v>
      </c>
      <c r="E17" s="1">
        <v>1995</v>
      </c>
      <c r="F17" s="137" t="s">
        <v>249</v>
      </c>
      <c r="G17" s="3" t="s">
        <v>399</v>
      </c>
    </row>
    <row r="18" spans="2:7" x14ac:dyDescent="0.3">
      <c r="B18" s="16" t="s">
        <v>217</v>
      </c>
      <c r="C18" s="140" t="s">
        <v>237</v>
      </c>
      <c r="D18" s="1">
        <v>1962</v>
      </c>
      <c r="F18" s="69" t="s">
        <v>250</v>
      </c>
    </row>
    <row r="19" spans="2:7" x14ac:dyDescent="0.3">
      <c r="B19" s="16" t="s">
        <v>217</v>
      </c>
      <c r="C19" s="3" t="s">
        <v>237</v>
      </c>
      <c r="D19" s="1">
        <v>1963</v>
      </c>
      <c r="E19" s="1">
        <v>2012</v>
      </c>
      <c r="F19" s="137" t="s">
        <v>251</v>
      </c>
      <c r="G19" s="136" t="s">
        <v>400</v>
      </c>
    </row>
    <row r="20" spans="2:7" s="140" customFormat="1" x14ac:dyDescent="0.3">
      <c r="B20" s="141" t="s">
        <v>217</v>
      </c>
      <c r="C20" s="140" t="s">
        <v>252</v>
      </c>
      <c r="D20" s="142">
        <v>1965</v>
      </c>
      <c r="E20" s="142">
        <v>1966</v>
      </c>
      <c r="F20" s="137" t="s">
        <v>253</v>
      </c>
      <c r="G20" s="140" t="s">
        <v>401</v>
      </c>
    </row>
    <row r="21" spans="2:7" x14ac:dyDescent="0.3">
      <c r="C21" s="3" t="s">
        <v>254</v>
      </c>
      <c r="D21" s="1">
        <v>1966</v>
      </c>
      <c r="E21" s="1" t="s">
        <v>255</v>
      </c>
      <c r="F21" s="69" t="s">
        <v>256</v>
      </c>
      <c r="G21" s="3" t="s">
        <v>402</v>
      </c>
    </row>
    <row r="22" spans="2:7" x14ac:dyDescent="0.3">
      <c r="B22" s="16" t="s">
        <v>217</v>
      </c>
      <c r="C22" s="3" t="s">
        <v>257</v>
      </c>
      <c r="D22" s="1">
        <v>1967</v>
      </c>
      <c r="E22" s="1" t="s">
        <v>255</v>
      </c>
      <c r="F22" s="69" t="s">
        <v>258</v>
      </c>
      <c r="G22" s="3"/>
    </row>
    <row r="23" spans="2:7" x14ac:dyDescent="0.3">
      <c r="B23" s="16" t="s">
        <v>217</v>
      </c>
      <c r="C23" s="3" t="s">
        <v>259</v>
      </c>
      <c r="D23" s="1">
        <v>1967</v>
      </c>
      <c r="E23" s="1">
        <v>1967</v>
      </c>
      <c r="F23" s="137" t="s">
        <v>260</v>
      </c>
      <c r="G23" s="3"/>
    </row>
    <row r="24" spans="2:7" x14ac:dyDescent="0.3">
      <c r="C24" s="3" t="s">
        <v>242</v>
      </c>
      <c r="D24" s="1">
        <v>1968</v>
      </c>
      <c r="E24" s="1" t="s">
        <v>391</v>
      </c>
      <c r="F24" s="69" t="s">
        <v>261</v>
      </c>
      <c r="G24" s="3"/>
    </row>
    <row r="25" spans="2:7" x14ac:dyDescent="0.3">
      <c r="C25" s="3" t="s">
        <v>262</v>
      </c>
      <c r="D25" s="1">
        <v>1969</v>
      </c>
      <c r="E25" s="1" t="s">
        <v>263</v>
      </c>
      <c r="F25" s="69" t="s">
        <v>264</v>
      </c>
      <c r="G25" s="3" t="s">
        <v>403</v>
      </c>
    </row>
    <row r="26" spans="2:7" x14ac:dyDescent="0.3">
      <c r="C26" s="143" t="s">
        <v>265</v>
      </c>
      <c r="D26" s="1">
        <v>1969</v>
      </c>
      <c r="E26" s="1">
        <v>1969</v>
      </c>
      <c r="F26" s="69" t="s">
        <v>266</v>
      </c>
      <c r="G26" s="3"/>
    </row>
    <row r="27" spans="2:7" x14ac:dyDescent="0.3">
      <c r="B27" s="16" t="s">
        <v>217</v>
      </c>
      <c r="C27" s="3" t="s">
        <v>267</v>
      </c>
      <c r="D27" s="1">
        <v>1969</v>
      </c>
      <c r="E27" s="1">
        <v>1970</v>
      </c>
      <c r="F27" s="137" t="s">
        <v>268</v>
      </c>
      <c r="G27" s="3"/>
    </row>
    <row r="28" spans="2:7" x14ac:dyDescent="0.3">
      <c r="B28" s="16" t="s">
        <v>217</v>
      </c>
      <c r="C28" s="3" t="s">
        <v>269</v>
      </c>
      <c r="D28" s="1">
        <v>1970</v>
      </c>
      <c r="E28" s="1">
        <v>1970</v>
      </c>
      <c r="F28" s="69" t="s">
        <v>270</v>
      </c>
      <c r="G28" s="3"/>
    </row>
    <row r="29" spans="2:7" x14ac:dyDescent="0.3">
      <c r="B29" s="16" t="s">
        <v>217</v>
      </c>
      <c r="C29" s="3" t="s">
        <v>271</v>
      </c>
      <c r="D29" s="1">
        <v>1970</v>
      </c>
      <c r="E29" s="1">
        <v>1970</v>
      </c>
      <c r="F29" s="69" t="s">
        <v>272</v>
      </c>
      <c r="G29" s="3"/>
    </row>
    <row r="30" spans="2:7" x14ac:dyDescent="0.3">
      <c r="C30" s="3" t="s">
        <v>273</v>
      </c>
      <c r="D30" s="1">
        <v>1971</v>
      </c>
      <c r="E30" s="1">
        <v>1971</v>
      </c>
      <c r="F30" s="69" t="s">
        <v>274</v>
      </c>
      <c r="G30" s="3"/>
    </row>
    <row r="31" spans="2:7" x14ac:dyDescent="0.3">
      <c r="B31" s="16" t="s">
        <v>217</v>
      </c>
      <c r="C31" s="3" t="s">
        <v>275</v>
      </c>
      <c r="D31" s="1">
        <v>1971</v>
      </c>
      <c r="E31" s="1">
        <v>1971</v>
      </c>
      <c r="F31" s="69" t="s">
        <v>276</v>
      </c>
      <c r="G31" s="3"/>
    </row>
    <row r="32" spans="2:7" x14ac:dyDescent="0.3">
      <c r="B32" s="16" t="s">
        <v>217</v>
      </c>
      <c r="C32" s="3" t="s">
        <v>277</v>
      </c>
      <c r="D32" s="1">
        <v>1973</v>
      </c>
      <c r="E32" s="1">
        <v>1973</v>
      </c>
      <c r="F32" s="69" t="s">
        <v>278</v>
      </c>
      <c r="G32" s="3"/>
    </row>
    <row r="33" spans="2:7" x14ac:dyDescent="0.3">
      <c r="C33" s="3" t="s">
        <v>279</v>
      </c>
      <c r="D33" s="1">
        <v>1974</v>
      </c>
      <c r="E33" s="1">
        <v>1998</v>
      </c>
      <c r="F33" s="69" t="s">
        <v>280</v>
      </c>
      <c r="G33" s="3" t="s">
        <v>404</v>
      </c>
    </row>
    <row r="34" spans="2:7" x14ac:dyDescent="0.3">
      <c r="B34" s="16" t="s">
        <v>217</v>
      </c>
      <c r="C34" s="3" t="s">
        <v>281</v>
      </c>
      <c r="D34" s="1">
        <v>1974</v>
      </c>
      <c r="E34" s="1">
        <v>1975</v>
      </c>
      <c r="F34" s="137" t="s">
        <v>282</v>
      </c>
      <c r="G34" s="3" t="s">
        <v>405</v>
      </c>
    </row>
    <row r="35" spans="2:7" x14ac:dyDescent="0.3">
      <c r="C35" s="3" t="s">
        <v>262</v>
      </c>
      <c r="D35" s="1">
        <v>1974</v>
      </c>
      <c r="E35" s="1">
        <v>1975</v>
      </c>
      <c r="F35" s="69" t="s">
        <v>283</v>
      </c>
      <c r="G35" s="3"/>
    </row>
    <row r="36" spans="2:7" x14ac:dyDescent="0.3">
      <c r="C36" s="3" t="s">
        <v>242</v>
      </c>
      <c r="D36" s="1">
        <v>1975</v>
      </c>
      <c r="E36" s="1">
        <v>1975</v>
      </c>
      <c r="F36" s="69" t="s">
        <v>284</v>
      </c>
      <c r="G36" s="3"/>
    </row>
    <row r="37" spans="2:7" x14ac:dyDescent="0.3">
      <c r="C37" s="3" t="s">
        <v>285</v>
      </c>
      <c r="D37" s="1">
        <v>1975</v>
      </c>
      <c r="E37" s="1">
        <v>1975</v>
      </c>
      <c r="F37" s="69" t="s">
        <v>286</v>
      </c>
      <c r="G37" s="3" t="s">
        <v>406</v>
      </c>
    </row>
    <row r="38" spans="2:7" x14ac:dyDescent="0.3">
      <c r="B38" s="16" t="s">
        <v>217</v>
      </c>
      <c r="C38" s="3" t="s">
        <v>287</v>
      </c>
      <c r="D38" s="1">
        <v>1977</v>
      </c>
      <c r="E38" s="1">
        <v>1978</v>
      </c>
      <c r="F38" s="137" t="s">
        <v>288</v>
      </c>
      <c r="G38" s="3" t="s">
        <v>407</v>
      </c>
    </row>
    <row r="39" spans="2:7" x14ac:dyDescent="0.3">
      <c r="B39" s="16" t="s">
        <v>217</v>
      </c>
      <c r="C39" s="3" t="s">
        <v>289</v>
      </c>
      <c r="D39" s="1">
        <v>1977</v>
      </c>
      <c r="E39" s="1">
        <v>1979</v>
      </c>
      <c r="F39" s="137" t="s">
        <v>290</v>
      </c>
      <c r="G39" s="144" t="s">
        <v>408</v>
      </c>
    </row>
    <row r="40" spans="2:7" x14ac:dyDescent="0.3">
      <c r="C40" s="3" t="s">
        <v>291</v>
      </c>
      <c r="D40" s="1">
        <v>1978</v>
      </c>
      <c r="E40" s="1" t="s">
        <v>392</v>
      </c>
      <c r="F40" s="69" t="s">
        <v>292</v>
      </c>
      <c r="G40" s="3"/>
    </row>
    <row r="41" spans="2:7" x14ac:dyDescent="0.3">
      <c r="C41" s="3" t="s">
        <v>293</v>
      </c>
      <c r="D41" s="1">
        <v>1978</v>
      </c>
      <c r="E41" s="1" t="s">
        <v>294</v>
      </c>
      <c r="F41" s="69" t="s">
        <v>295</v>
      </c>
      <c r="G41" s="3"/>
    </row>
    <row r="42" spans="2:7" x14ac:dyDescent="0.3">
      <c r="B42" s="16" t="s">
        <v>217</v>
      </c>
      <c r="C42" s="3" t="s">
        <v>296</v>
      </c>
      <c r="D42" s="1">
        <v>1983</v>
      </c>
      <c r="E42" s="1">
        <v>1983</v>
      </c>
      <c r="F42" s="69" t="s">
        <v>297</v>
      </c>
      <c r="G42" s="144" t="s">
        <v>409</v>
      </c>
    </row>
    <row r="43" spans="2:7" x14ac:dyDescent="0.3">
      <c r="C43" s="3" t="s">
        <v>298</v>
      </c>
      <c r="D43" s="1">
        <v>1984</v>
      </c>
      <c r="E43" s="1">
        <v>1984</v>
      </c>
      <c r="F43" s="69" t="s">
        <v>299</v>
      </c>
      <c r="G43" s="144"/>
    </row>
    <row r="44" spans="2:7" x14ac:dyDescent="0.3">
      <c r="B44" s="16" t="s">
        <v>217</v>
      </c>
      <c r="C44" s="3" t="s">
        <v>300</v>
      </c>
      <c r="D44" s="1">
        <v>1984</v>
      </c>
      <c r="E44" s="1">
        <v>1985</v>
      </c>
      <c r="F44" s="69" t="s">
        <v>301</v>
      </c>
      <c r="G44" s="3" t="s">
        <v>410</v>
      </c>
    </row>
    <row r="45" spans="2:7" x14ac:dyDescent="0.3">
      <c r="C45" s="3" t="s">
        <v>302</v>
      </c>
      <c r="D45" s="1">
        <v>1985</v>
      </c>
      <c r="E45" s="1">
        <v>1985</v>
      </c>
      <c r="F45" s="69" t="s">
        <v>303</v>
      </c>
      <c r="G45" s="144" t="s">
        <v>411</v>
      </c>
    </row>
    <row r="46" spans="2:7" x14ac:dyDescent="0.3">
      <c r="C46" s="3" t="s">
        <v>304</v>
      </c>
      <c r="D46" s="1">
        <v>1986</v>
      </c>
      <c r="E46" s="1" t="s">
        <v>305</v>
      </c>
      <c r="F46" s="69" t="s">
        <v>306</v>
      </c>
      <c r="G46" s="3"/>
    </row>
    <row r="47" spans="2:7" x14ac:dyDescent="0.3">
      <c r="B47" s="16" t="s">
        <v>217</v>
      </c>
      <c r="C47" s="3" t="s">
        <v>307</v>
      </c>
      <c r="D47" s="1">
        <v>1989</v>
      </c>
      <c r="E47" s="1">
        <v>1991</v>
      </c>
      <c r="F47" s="69" t="s">
        <v>308</v>
      </c>
      <c r="G47" s="3" t="s">
        <v>412</v>
      </c>
    </row>
    <row r="48" spans="2:7" x14ac:dyDescent="0.3">
      <c r="C48" s="3" t="s">
        <v>309</v>
      </c>
      <c r="D48" s="1">
        <v>1990</v>
      </c>
      <c r="E48" s="1" t="s">
        <v>310</v>
      </c>
      <c r="F48" s="69" t="s">
        <v>311</v>
      </c>
      <c r="G48" s="3"/>
    </row>
    <row r="49" spans="2:7" x14ac:dyDescent="0.3">
      <c r="C49" s="3" t="s">
        <v>312</v>
      </c>
      <c r="D49" s="1">
        <v>1990</v>
      </c>
      <c r="E49" s="1">
        <v>1991</v>
      </c>
      <c r="F49" s="69" t="s">
        <v>313</v>
      </c>
      <c r="G49" s="3" t="s">
        <v>413</v>
      </c>
    </row>
    <row r="50" spans="2:7" x14ac:dyDescent="0.3">
      <c r="B50" s="16" t="s">
        <v>217</v>
      </c>
      <c r="C50" s="3" t="s">
        <v>314</v>
      </c>
      <c r="D50" s="1">
        <v>1991</v>
      </c>
      <c r="E50" s="1">
        <v>1991</v>
      </c>
      <c r="F50" s="69" t="s">
        <v>315</v>
      </c>
      <c r="G50" s="143" t="s">
        <v>414</v>
      </c>
    </row>
    <row r="51" spans="2:7" x14ac:dyDescent="0.3">
      <c r="C51" s="3" t="s">
        <v>316</v>
      </c>
      <c r="D51" s="1">
        <v>1990</v>
      </c>
      <c r="E51" s="1" t="s">
        <v>317</v>
      </c>
      <c r="F51" s="69" t="s">
        <v>318</v>
      </c>
      <c r="G51" s="3" t="s">
        <v>415</v>
      </c>
    </row>
    <row r="52" spans="2:7" x14ac:dyDescent="0.3">
      <c r="B52" s="16" t="s">
        <v>217</v>
      </c>
      <c r="C52" s="3" t="s">
        <v>319</v>
      </c>
      <c r="D52" s="1">
        <v>1991</v>
      </c>
      <c r="E52" s="1" t="s">
        <v>320</v>
      </c>
      <c r="F52" s="69" t="s">
        <v>321</v>
      </c>
      <c r="G52" s="3" t="s">
        <v>416</v>
      </c>
    </row>
    <row r="53" spans="2:7" x14ac:dyDescent="0.3">
      <c r="C53" s="3" t="s">
        <v>322</v>
      </c>
      <c r="D53" s="1">
        <v>1992</v>
      </c>
      <c r="E53" s="1">
        <v>1994</v>
      </c>
      <c r="F53" s="69" t="s">
        <v>323</v>
      </c>
      <c r="G53" s="3" t="s">
        <v>417</v>
      </c>
    </row>
    <row r="54" spans="2:7" x14ac:dyDescent="0.3">
      <c r="B54" s="16" t="s">
        <v>217</v>
      </c>
      <c r="C54" s="3" t="s">
        <v>324</v>
      </c>
      <c r="D54" s="1">
        <v>1994</v>
      </c>
      <c r="E54" s="1">
        <v>1995</v>
      </c>
      <c r="F54" s="69" t="s">
        <v>325</v>
      </c>
      <c r="G54" s="3" t="s">
        <v>418</v>
      </c>
    </row>
    <row r="55" spans="2:7" x14ac:dyDescent="0.3">
      <c r="C55" s="3" t="s">
        <v>326</v>
      </c>
      <c r="D55" s="1">
        <v>1994</v>
      </c>
      <c r="E55" s="1">
        <v>1994</v>
      </c>
      <c r="F55" s="69" t="s">
        <v>327</v>
      </c>
      <c r="G55" s="3" t="s">
        <v>419</v>
      </c>
    </row>
    <row r="56" spans="2:7" x14ac:dyDescent="0.3">
      <c r="B56" s="16" t="s">
        <v>217</v>
      </c>
      <c r="C56" s="3" t="s">
        <v>328</v>
      </c>
      <c r="D56" s="1">
        <v>1994</v>
      </c>
      <c r="E56" s="1">
        <v>1995</v>
      </c>
      <c r="F56" s="69" t="s">
        <v>329</v>
      </c>
      <c r="G56" s="3" t="s">
        <v>420</v>
      </c>
    </row>
    <row r="57" spans="2:7" x14ac:dyDescent="0.3">
      <c r="B57" s="16" t="s">
        <v>217</v>
      </c>
      <c r="C57" s="3" t="s">
        <v>330</v>
      </c>
      <c r="D57" s="1">
        <v>1994</v>
      </c>
      <c r="E57" s="1">
        <v>1995</v>
      </c>
      <c r="F57" s="69" t="s">
        <v>331</v>
      </c>
      <c r="G57" s="3" t="s">
        <v>421</v>
      </c>
    </row>
    <row r="58" spans="2:7" x14ac:dyDescent="0.3">
      <c r="C58" s="3" t="s">
        <v>332</v>
      </c>
      <c r="D58" s="1">
        <v>1997</v>
      </c>
      <c r="E58" s="1">
        <v>1997</v>
      </c>
      <c r="F58" s="69" t="s">
        <v>333</v>
      </c>
      <c r="G58" s="3"/>
    </row>
    <row r="59" spans="2:7" x14ac:dyDescent="0.3">
      <c r="C59" s="3" t="s">
        <v>334</v>
      </c>
      <c r="D59" s="1">
        <v>1997</v>
      </c>
      <c r="E59" s="1">
        <v>1997</v>
      </c>
      <c r="F59" s="69" t="s">
        <v>335</v>
      </c>
      <c r="G59" s="3"/>
    </row>
    <row r="60" spans="2:7" x14ac:dyDescent="0.3">
      <c r="C60" s="3" t="s">
        <v>336</v>
      </c>
      <c r="D60" s="1">
        <v>1997</v>
      </c>
      <c r="E60" s="1">
        <v>1997</v>
      </c>
      <c r="F60" s="69" t="s">
        <v>337</v>
      </c>
      <c r="G60" s="3" t="s">
        <v>422</v>
      </c>
    </row>
    <row r="61" spans="2:7" x14ac:dyDescent="0.3">
      <c r="B61" s="16" t="s">
        <v>217</v>
      </c>
      <c r="C61" s="3" t="s">
        <v>338</v>
      </c>
      <c r="D61" s="1">
        <v>1996</v>
      </c>
      <c r="E61" s="1">
        <v>1999</v>
      </c>
      <c r="F61" s="137" t="s">
        <v>339</v>
      </c>
      <c r="G61" s="3" t="s">
        <v>423</v>
      </c>
    </row>
    <row r="62" spans="2:7" x14ac:dyDescent="0.3">
      <c r="B62" s="16" t="s">
        <v>217</v>
      </c>
      <c r="C62" s="3" t="s">
        <v>340</v>
      </c>
      <c r="D62" s="1">
        <v>1996</v>
      </c>
      <c r="E62" s="1">
        <v>1999</v>
      </c>
      <c r="F62" s="69" t="s">
        <v>341</v>
      </c>
      <c r="G62" s="3" t="s">
        <v>424</v>
      </c>
    </row>
    <row r="63" spans="2:7" x14ac:dyDescent="0.3">
      <c r="B63" s="16" t="s">
        <v>217</v>
      </c>
      <c r="C63" s="3" t="s">
        <v>342</v>
      </c>
      <c r="D63" s="1">
        <v>1998</v>
      </c>
      <c r="E63" s="1">
        <v>1999</v>
      </c>
      <c r="F63" s="69" t="s">
        <v>343</v>
      </c>
      <c r="G63" s="3" t="s">
        <v>425</v>
      </c>
    </row>
    <row r="64" spans="2:7" x14ac:dyDescent="0.3">
      <c r="B64" s="16" t="s">
        <v>217</v>
      </c>
      <c r="C64" s="3" t="s">
        <v>344</v>
      </c>
      <c r="D64" s="1">
        <v>1999</v>
      </c>
      <c r="E64" s="1">
        <v>1999</v>
      </c>
      <c r="F64" s="69" t="s">
        <v>345</v>
      </c>
      <c r="G64" s="3" t="s">
        <v>426</v>
      </c>
    </row>
    <row r="65" spans="2:7" x14ac:dyDescent="0.3">
      <c r="B65" s="16" t="s">
        <v>217</v>
      </c>
      <c r="C65" s="3" t="s">
        <v>346</v>
      </c>
      <c r="D65" s="1">
        <v>2000</v>
      </c>
      <c r="E65" s="1">
        <v>2000</v>
      </c>
      <c r="F65" s="69" t="s">
        <v>347</v>
      </c>
      <c r="G65" s="3"/>
    </row>
    <row r="66" spans="2:7" x14ac:dyDescent="0.3">
      <c r="C66" s="3" t="s">
        <v>348</v>
      </c>
      <c r="D66" s="1">
        <v>1995</v>
      </c>
      <c r="E66" s="1">
        <v>2000</v>
      </c>
      <c r="F66" s="69" t="s">
        <v>349</v>
      </c>
      <c r="G66" s="3" t="s">
        <v>350</v>
      </c>
    </row>
    <row r="67" spans="2:7" x14ac:dyDescent="0.3">
      <c r="B67" s="16" t="s">
        <v>217</v>
      </c>
      <c r="C67" s="3" t="s">
        <v>351</v>
      </c>
      <c r="D67" s="1">
        <v>2000</v>
      </c>
      <c r="E67" s="1">
        <v>2001</v>
      </c>
      <c r="F67" s="69" t="s">
        <v>352</v>
      </c>
      <c r="G67" s="3" t="s">
        <v>427</v>
      </c>
    </row>
    <row r="68" spans="2:7" x14ac:dyDescent="0.3">
      <c r="C68" s="3" t="s">
        <v>353</v>
      </c>
      <c r="D68" s="1">
        <v>2000</v>
      </c>
      <c r="E68" s="1">
        <v>2001</v>
      </c>
      <c r="F68" s="69" t="s">
        <v>354</v>
      </c>
      <c r="G68" s="3" t="s">
        <v>428</v>
      </c>
    </row>
    <row r="69" spans="2:7" x14ac:dyDescent="0.3">
      <c r="B69" s="16" t="s">
        <v>217</v>
      </c>
      <c r="C69" s="3" t="s">
        <v>355</v>
      </c>
      <c r="D69" s="1">
        <v>2002</v>
      </c>
      <c r="E69" s="1">
        <v>2002</v>
      </c>
      <c r="F69" s="69" t="s">
        <v>356</v>
      </c>
      <c r="G69" s="143" t="s">
        <v>429</v>
      </c>
    </row>
    <row r="70" spans="2:7" x14ac:dyDescent="0.3">
      <c r="B70" s="16" t="s">
        <v>217</v>
      </c>
      <c r="C70" s="3" t="s">
        <v>357</v>
      </c>
      <c r="D70" s="1">
        <v>1999</v>
      </c>
      <c r="E70" s="1">
        <v>2002</v>
      </c>
      <c r="F70" s="69" t="s">
        <v>358</v>
      </c>
      <c r="G70" s="3" t="s">
        <v>430</v>
      </c>
    </row>
    <row r="71" spans="2:7" x14ac:dyDescent="0.3">
      <c r="C71" s="3" t="s">
        <v>359</v>
      </c>
      <c r="D71" s="1">
        <v>1992</v>
      </c>
      <c r="E71" s="1">
        <v>2003</v>
      </c>
      <c r="F71" s="69" t="s">
        <v>360</v>
      </c>
      <c r="G71" s="3" t="s">
        <v>431</v>
      </c>
    </row>
    <row r="72" spans="2:7" x14ac:dyDescent="0.3">
      <c r="C72" s="3" t="s">
        <v>361</v>
      </c>
      <c r="D72" s="1">
        <v>2002</v>
      </c>
      <c r="E72" s="1">
        <v>2003</v>
      </c>
      <c r="F72" s="69" t="s">
        <v>362</v>
      </c>
      <c r="G72" s="3" t="s">
        <v>432</v>
      </c>
    </row>
    <row r="73" spans="2:7" x14ac:dyDescent="0.3">
      <c r="C73" s="3" t="s">
        <v>363</v>
      </c>
      <c r="D73" s="1">
        <v>2001</v>
      </c>
      <c r="E73" s="1">
        <v>2005</v>
      </c>
      <c r="F73" s="69" t="s">
        <v>364</v>
      </c>
      <c r="G73" s="3" t="s">
        <v>433</v>
      </c>
    </row>
    <row r="74" spans="2:7" x14ac:dyDescent="0.3">
      <c r="B74" s="16" t="s">
        <v>217</v>
      </c>
      <c r="C74" s="3" t="s">
        <v>365</v>
      </c>
      <c r="D74" s="1">
        <v>2005</v>
      </c>
      <c r="E74" s="1">
        <v>2006</v>
      </c>
      <c r="F74" s="137" t="s">
        <v>366</v>
      </c>
      <c r="G74" s="3" t="s">
        <v>434</v>
      </c>
    </row>
    <row r="75" spans="2:7" x14ac:dyDescent="0.3">
      <c r="C75" s="3" t="s">
        <v>367</v>
      </c>
      <c r="D75" s="1">
        <v>2007</v>
      </c>
      <c r="E75" s="1">
        <v>2007</v>
      </c>
      <c r="F75" s="69" t="s">
        <v>368</v>
      </c>
      <c r="G75" s="3"/>
    </row>
    <row r="76" spans="2:7" x14ac:dyDescent="0.3">
      <c r="B76" s="16" t="s">
        <v>217</v>
      </c>
      <c r="C76" s="3" t="s">
        <v>369</v>
      </c>
      <c r="D76" s="1">
        <v>2009</v>
      </c>
      <c r="E76" s="1">
        <v>2009</v>
      </c>
      <c r="F76" s="69" t="s">
        <v>370</v>
      </c>
      <c r="G76" s="3"/>
    </row>
    <row r="77" spans="2:7" x14ac:dyDescent="0.3">
      <c r="C77" s="3" t="s">
        <v>371</v>
      </c>
      <c r="D77" s="1">
        <v>2011</v>
      </c>
      <c r="E77" s="1">
        <v>2011</v>
      </c>
      <c r="F77" s="69" t="s">
        <v>372</v>
      </c>
      <c r="G77" s="3"/>
    </row>
    <row r="78" spans="2:7" x14ac:dyDescent="0.3">
      <c r="B78" s="16" t="s">
        <v>217</v>
      </c>
      <c r="C78" s="3" t="s">
        <v>373</v>
      </c>
      <c r="D78" s="1">
        <v>2013</v>
      </c>
      <c r="E78" s="1">
        <v>2013</v>
      </c>
      <c r="F78" s="69" t="s">
        <v>374</v>
      </c>
      <c r="G78" s="3"/>
    </row>
    <row r="79" spans="2:7" x14ac:dyDescent="0.3">
      <c r="C79" s="3" t="s">
        <v>375</v>
      </c>
      <c r="D79" s="1">
        <v>2014</v>
      </c>
      <c r="E79" s="1">
        <v>2014</v>
      </c>
      <c r="F79" s="69" t="s">
        <v>376</v>
      </c>
      <c r="G79" s="3" t="s">
        <v>435</v>
      </c>
    </row>
    <row r="80" spans="2:7" x14ac:dyDescent="0.3">
      <c r="C80" s="3" t="s">
        <v>377</v>
      </c>
      <c r="D80" s="1">
        <v>2013</v>
      </c>
      <c r="E80" s="1">
        <v>2015</v>
      </c>
      <c r="F80" s="69" t="s">
        <v>378</v>
      </c>
      <c r="G80" s="3" t="s">
        <v>436</v>
      </c>
    </row>
    <row r="81" spans="1:7" x14ac:dyDescent="0.3">
      <c r="B81" s="16" t="s">
        <v>217</v>
      </c>
      <c r="C81" s="3" t="s">
        <v>379</v>
      </c>
      <c r="D81" s="1">
        <v>2018</v>
      </c>
      <c r="F81" s="69" t="s">
        <v>380</v>
      </c>
      <c r="G81" s="3" t="s">
        <v>444</v>
      </c>
    </row>
    <row r="82" spans="1:7" x14ac:dyDescent="0.3">
      <c r="B82" s="16" t="s">
        <v>217</v>
      </c>
      <c r="C82" s="3" t="s">
        <v>381</v>
      </c>
      <c r="D82" s="1">
        <v>2018</v>
      </c>
      <c r="F82" s="69" t="s">
        <v>380</v>
      </c>
      <c r="G82" s="3" t="s">
        <v>443</v>
      </c>
    </row>
    <row r="83" spans="1:7" x14ac:dyDescent="0.3">
      <c r="B83" s="16" t="s">
        <v>217</v>
      </c>
      <c r="C83" s="3" t="s">
        <v>382</v>
      </c>
      <c r="D83" s="1">
        <v>2018</v>
      </c>
      <c r="F83" s="69" t="s">
        <v>380</v>
      </c>
      <c r="G83" s="3" t="s">
        <v>442</v>
      </c>
    </row>
    <row r="84" spans="1:7" x14ac:dyDescent="0.3">
      <c r="B84" s="16" t="s">
        <v>217</v>
      </c>
      <c r="C84" s="3" t="s">
        <v>379</v>
      </c>
      <c r="D84" s="1" t="s">
        <v>439</v>
      </c>
      <c r="F84" s="69" t="s">
        <v>438</v>
      </c>
      <c r="G84" s="3" t="s">
        <v>445</v>
      </c>
    </row>
    <row r="85" spans="1:7" x14ac:dyDescent="0.3">
      <c r="B85" s="16" t="s">
        <v>217</v>
      </c>
      <c r="C85" s="3" t="s">
        <v>381</v>
      </c>
      <c r="D85" s="1" t="s">
        <v>439</v>
      </c>
      <c r="F85" s="69" t="s">
        <v>438</v>
      </c>
      <c r="G85" s="3" t="s">
        <v>445</v>
      </c>
    </row>
    <row r="86" spans="1:7" x14ac:dyDescent="0.3">
      <c r="B86" s="16" t="s">
        <v>217</v>
      </c>
      <c r="C86" s="3" t="s">
        <v>382</v>
      </c>
      <c r="D86" s="1" t="s">
        <v>439</v>
      </c>
      <c r="F86" s="69" t="s">
        <v>438</v>
      </c>
      <c r="G86" s="3" t="s">
        <v>445</v>
      </c>
    </row>
    <row r="87" spans="1:7" x14ac:dyDescent="0.3">
      <c r="B87" s="16" t="s">
        <v>217</v>
      </c>
      <c r="C87" s="3" t="s">
        <v>379</v>
      </c>
      <c r="D87" s="1" t="s">
        <v>440</v>
      </c>
      <c r="F87" s="69" t="s">
        <v>438</v>
      </c>
      <c r="G87" s="3" t="s">
        <v>445</v>
      </c>
    </row>
    <row r="88" spans="1:7" x14ac:dyDescent="0.3">
      <c r="B88" s="16" t="s">
        <v>217</v>
      </c>
      <c r="C88" s="3" t="s">
        <v>381</v>
      </c>
      <c r="D88" s="1" t="s">
        <v>440</v>
      </c>
      <c r="F88" s="69" t="s">
        <v>438</v>
      </c>
      <c r="G88" s="3" t="s">
        <v>445</v>
      </c>
    </row>
    <row r="89" spans="1:7" x14ac:dyDescent="0.3">
      <c r="B89" s="16" t="s">
        <v>217</v>
      </c>
      <c r="C89" s="3" t="s">
        <v>382</v>
      </c>
      <c r="D89" s="1" t="s">
        <v>440</v>
      </c>
      <c r="F89" s="69" t="s">
        <v>438</v>
      </c>
      <c r="G89" s="3" t="s">
        <v>445</v>
      </c>
    </row>
    <row r="90" spans="1:7" x14ac:dyDescent="0.3">
      <c r="B90" s="16" t="s">
        <v>217</v>
      </c>
      <c r="C90" s="3" t="s">
        <v>379</v>
      </c>
      <c r="D90" s="1" t="s">
        <v>441</v>
      </c>
      <c r="F90" s="69" t="s">
        <v>438</v>
      </c>
      <c r="G90" s="3" t="s">
        <v>446</v>
      </c>
    </row>
    <row r="91" spans="1:7" x14ac:dyDescent="0.3">
      <c r="B91" s="16" t="s">
        <v>217</v>
      </c>
      <c r="C91" s="3" t="s">
        <v>381</v>
      </c>
      <c r="D91" s="1" t="s">
        <v>441</v>
      </c>
      <c r="F91" s="69" t="s">
        <v>438</v>
      </c>
      <c r="G91" s="3" t="s">
        <v>446</v>
      </c>
    </row>
    <row r="92" spans="1:7" ht="13.8" customHeight="1" x14ac:dyDescent="0.3">
      <c r="B92" s="16" t="s">
        <v>217</v>
      </c>
      <c r="C92" s="3" t="s">
        <v>382</v>
      </c>
      <c r="D92" s="1" t="s">
        <v>441</v>
      </c>
      <c r="F92" s="69" t="s">
        <v>438</v>
      </c>
      <c r="G92" s="3" t="s">
        <v>446</v>
      </c>
    </row>
    <row r="93" spans="1:7" x14ac:dyDescent="0.3">
      <c r="A93" s="55" t="s">
        <v>9</v>
      </c>
      <c r="B93" s="11">
        <f>COUNTA(B2:B92)</f>
        <v>55</v>
      </c>
      <c r="D93" s="11">
        <f>COUNTA(D2:D92)</f>
        <v>91</v>
      </c>
      <c r="F93" s="3"/>
    </row>
    <row r="94" spans="1:7" x14ac:dyDescent="0.3">
      <c r="A94" s="55" t="s">
        <v>437</v>
      </c>
      <c r="B94" s="11">
        <f>COUNTA(B2:B83)</f>
        <v>46</v>
      </c>
      <c r="D94" s="11">
        <f>COUNTA(D2:D83)</f>
        <v>82</v>
      </c>
      <c r="E94" s="3"/>
      <c r="F94" s="3"/>
    </row>
    <row r="95" spans="1:7" x14ac:dyDescent="0.3">
      <c r="D95" s="11"/>
      <c r="E95" s="3"/>
      <c r="F95" s="3"/>
    </row>
    <row r="96" spans="1:7" s="16" customFormat="1" x14ac:dyDescent="0.3">
      <c r="B96" s="11"/>
      <c r="C96" s="11" t="s">
        <v>9</v>
      </c>
      <c r="D96" s="11" t="s">
        <v>384</v>
      </c>
      <c r="E96" s="119" t="s">
        <v>383</v>
      </c>
    </row>
    <row r="97" spans="2:6" x14ac:dyDescent="0.3">
      <c r="B97" s="11" t="s">
        <v>215</v>
      </c>
      <c r="D97" s="69"/>
      <c r="E97" s="119"/>
      <c r="F97" s="145"/>
    </row>
    <row r="98" spans="2:6" x14ac:dyDescent="0.3">
      <c r="B98" s="11">
        <v>1920</v>
      </c>
      <c r="C98" s="1">
        <f>COUNTIFS((D$2:D$83),"&gt;1919",(D$2:D$83),"&lt;1930")</f>
        <v>2</v>
      </c>
      <c r="D98" s="1">
        <f>COUNTIFS(D$2:D$83,"&gt;1919",D$2:D$83,"&lt;1930",B$2:B$83,"x")</f>
        <v>1</v>
      </c>
      <c r="E98" s="119"/>
      <c r="F98" s="145"/>
    </row>
    <row r="99" spans="2:6" x14ac:dyDescent="0.3">
      <c r="B99" s="2">
        <v>1930</v>
      </c>
      <c r="C99" s="1">
        <f>COUNTIFS((D$2:D$83),"&gt;1929",(D$2:D$83),"&lt;1940")</f>
        <v>1</v>
      </c>
      <c r="D99" s="1">
        <f>COUNTIFS((D$2:D$83),"&gt;1929",(D$2:D$83),"&lt;1940",B$2:B$83,"x")</f>
        <v>1</v>
      </c>
      <c r="E99" s="119"/>
      <c r="F99" s="145"/>
    </row>
    <row r="100" spans="2:6" x14ac:dyDescent="0.3">
      <c r="B100" s="2">
        <v>1940</v>
      </c>
      <c r="C100" s="1">
        <f>COUNTIFS((D$2:D$83),"&gt;1939",(D$2:D$83),"&lt;1950")</f>
        <v>1</v>
      </c>
      <c r="D100" s="1">
        <f>COUNTIFS((D$2:D$83),"&gt;1939",(D$2:D$83),"&lt;1950",B$2:B$83,"x")</f>
        <v>1</v>
      </c>
      <c r="E100" s="119">
        <v>1</v>
      </c>
      <c r="F100" s="146"/>
    </row>
    <row r="101" spans="2:6" x14ac:dyDescent="0.3">
      <c r="B101" s="2">
        <v>1950</v>
      </c>
      <c r="C101" s="1">
        <f>COUNTIFS((D$2:D$83),"&gt;1949",(D$2:D$83),"&lt;1960")</f>
        <v>10</v>
      </c>
      <c r="D101" s="1">
        <f>COUNTIFS((D$2:D$83),"&gt;1949",(D$2:D$83),"&lt;1960",B$2:B$83,"x")</f>
        <v>6</v>
      </c>
      <c r="E101" s="119">
        <v>3</v>
      </c>
      <c r="F101" s="146"/>
    </row>
    <row r="102" spans="2:6" x14ac:dyDescent="0.3">
      <c r="B102" s="2">
        <v>1960</v>
      </c>
      <c r="C102" s="1">
        <f>COUNTIFS((D$2:D$83),"&gt;1959",(D$2:D$83),"&lt;1970")</f>
        <v>12</v>
      </c>
      <c r="D102" s="1">
        <f>COUNTIFS((D$2:D$83),"&gt;1959",(D$2:D$83),"&lt;1970",B$2:B$83,"x")</f>
        <v>8</v>
      </c>
      <c r="E102" s="119">
        <v>2</v>
      </c>
      <c r="F102" s="146"/>
    </row>
    <row r="103" spans="2:6" x14ac:dyDescent="0.3">
      <c r="B103" s="2">
        <v>1970</v>
      </c>
      <c r="C103" s="1">
        <f>COUNTIFS((D$2:D$83),"&gt;1969",(D$2:D$83),"&lt;1980")</f>
        <v>14</v>
      </c>
      <c r="D103" s="1">
        <f>COUNTIFS((D$2:D$83),"&gt;1969",(D$2:D$83),"&lt;1980",B$2:B$83,"x")</f>
        <v>7</v>
      </c>
      <c r="E103" s="3"/>
      <c r="F103" s="146"/>
    </row>
    <row r="104" spans="2:6" x14ac:dyDescent="0.3">
      <c r="B104" s="2">
        <v>1980</v>
      </c>
      <c r="C104" s="1">
        <f>COUNTIFS((D$2:D$83),"&gt;1979",(D$2:D$83),"&lt;1990")</f>
        <v>6</v>
      </c>
      <c r="D104" s="1">
        <f>COUNTIFS((D$2:D$83),"&gt;1979",(D$2:D$83),"&lt;1990",B$2:B$83,"x")</f>
        <v>3</v>
      </c>
      <c r="E104" s="3"/>
      <c r="F104" s="146"/>
    </row>
    <row r="105" spans="2:6" x14ac:dyDescent="0.3">
      <c r="B105" s="2">
        <v>1990</v>
      </c>
      <c r="C105" s="1">
        <f>COUNTIFS((D$2:D$83),"&gt;1989",(D$2:D$83),"&lt;2000")</f>
        <v>20</v>
      </c>
      <c r="D105" s="1">
        <f>COUNTIFS((D$2:D$83),"&gt;1989",(D$2:D$83),"&lt;2000",B$2:B$83,"x")</f>
        <v>10</v>
      </c>
      <c r="E105" s="3"/>
      <c r="F105" s="146"/>
    </row>
    <row r="106" spans="2:6" s="1" customFormat="1" x14ac:dyDescent="0.3">
      <c r="B106" s="2">
        <v>2000</v>
      </c>
      <c r="C106" s="1">
        <f>COUNTIFS((D$2:D$83),"&gt;1999",(D$2:D$83),"&lt;2010")</f>
        <v>9</v>
      </c>
      <c r="D106" s="1">
        <f>COUNTIFS((D$2:D$83),"&gt;1999",(D$2:D$83),"&lt;2010",B$2:B$83,"x")</f>
        <v>5</v>
      </c>
      <c r="E106" s="3"/>
      <c r="F106" s="146"/>
    </row>
    <row r="107" spans="2:6" s="1" customFormat="1" x14ac:dyDescent="0.3">
      <c r="B107" s="2">
        <v>2010</v>
      </c>
      <c r="C107" s="1">
        <f>COUNTIFS((D$2:D$83),"&gt;2009",(D$2:D$83),"&lt;2020")</f>
        <v>7</v>
      </c>
      <c r="D107" s="1">
        <f>COUNTIFS((D$2:D$83),"&gt;2009",(D$2:D$83),"&lt;2020",B$2:B$83,"x")</f>
        <v>4</v>
      </c>
      <c r="E107" s="3"/>
      <c r="F107" s="146"/>
    </row>
    <row r="108" spans="2:6" s="1" customFormat="1" x14ac:dyDescent="0.3">
      <c r="B108" s="2"/>
      <c r="C108" s="2">
        <f>SUM(C98:C107)</f>
        <v>82</v>
      </c>
      <c r="D108" s="2">
        <f>SUM(D98:D107)</f>
        <v>46</v>
      </c>
      <c r="E108" s="16">
        <v>6</v>
      </c>
      <c r="F108" s="145"/>
    </row>
    <row r="109" spans="2:6" s="1" customFormat="1" x14ac:dyDescent="0.3">
      <c r="E109" s="3"/>
      <c r="F109" s="147"/>
    </row>
    <row r="110" spans="2:6" s="1" customFormat="1" x14ac:dyDescent="0.3">
      <c r="E110" s="3"/>
      <c r="F110" s="146"/>
    </row>
    <row r="111" spans="2:6" s="1" customFormat="1" x14ac:dyDescent="0.3">
      <c r="F111" s="146"/>
    </row>
    <row r="112" spans="2:6" s="1" customFormat="1" x14ac:dyDescent="0.3">
      <c r="B112" s="16"/>
      <c r="C112" s="3"/>
      <c r="D112" s="3"/>
      <c r="F112" s="145"/>
    </row>
    <row r="113" spans="2:6" s="1" customFormat="1" x14ac:dyDescent="0.3">
      <c r="B113" s="16"/>
      <c r="C113" s="3"/>
      <c r="D113" s="3"/>
      <c r="F113" s="145"/>
    </row>
    <row r="114" spans="2:6" s="1" customFormat="1" x14ac:dyDescent="0.3">
      <c r="B114" s="16"/>
      <c r="C114" s="3"/>
      <c r="D114" s="3"/>
      <c r="F114" s="145"/>
    </row>
    <row r="115" spans="2:6" s="1" customFormat="1" x14ac:dyDescent="0.3">
      <c r="B115" s="16"/>
      <c r="C115" s="3"/>
      <c r="D115" s="3"/>
      <c r="F115" s="145"/>
    </row>
    <row r="116" spans="2:6" s="1" customFormat="1" x14ac:dyDescent="0.3">
      <c r="B116" s="16"/>
      <c r="C116" s="3"/>
      <c r="D116" s="3"/>
      <c r="F116" s="145"/>
    </row>
    <row r="118" spans="2:6" s="1" customFormat="1" x14ac:dyDescent="0.3">
      <c r="B118" s="16"/>
      <c r="C118" s="3"/>
      <c r="D118" s="3"/>
      <c r="F118" s="145"/>
    </row>
    <row r="119" spans="2:6" s="1" customFormat="1" x14ac:dyDescent="0.3">
      <c r="B119" s="16"/>
      <c r="C119" s="3"/>
      <c r="D119" s="3"/>
      <c r="F119" s="145"/>
    </row>
    <row r="121" spans="2:6" s="1" customFormat="1" x14ac:dyDescent="0.3">
      <c r="B121" s="16"/>
      <c r="C121" s="3"/>
      <c r="D121" s="3"/>
      <c r="F121" s="145"/>
    </row>
    <row r="122" spans="2:6" s="1" customFormat="1" x14ac:dyDescent="0.3">
      <c r="B122" s="16"/>
      <c r="C122" s="3"/>
      <c r="D122" s="3"/>
      <c r="F122" s="145"/>
    </row>
    <row r="123" spans="2:6" s="1" customFormat="1" x14ac:dyDescent="0.3">
      <c r="B123" s="16"/>
      <c r="C123" s="3"/>
      <c r="D123" s="3"/>
      <c r="F123" s="145"/>
    </row>
    <row r="124" spans="2:6" s="1" customFormat="1" x14ac:dyDescent="0.3">
      <c r="B124" s="16"/>
      <c r="C124" s="3"/>
      <c r="D124" s="3"/>
      <c r="F124" s="145"/>
    </row>
    <row r="125" spans="2:6" s="1" customFormat="1" x14ac:dyDescent="0.3">
      <c r="B125" s="16"/>
      <c r="C125" s="3"/>
      <c r="D125" s="3"/>
      <c r="F125" s="145"/>
    </row>
    <row r="126" spans="2:6" s="1" customFormat="1" x14ac:dyDescent="0.3">
      <c r="B126" s="16"/>
      <c r="C126" s="3"/>
      <c r="D126" s="3"/>
      <c r="F126" s="145"/>
    </row>
    <row r="127" spans="2:6" s="1" customFormat="1" x14ac:dyDescent="0.3">
      <c r="B127" s="16"/>
      <c r="C127" s="3"/>
      <c r="D127" s="3"/>
      <c r="F127" s="145"/>
    </row>
    <row r="128" spans="2:6" s="1" customFormat="1" x14ac:dyDescent="0.3">
      <c r="B128" s="16"/>
      <c r="C128" s="3"/>
      <c r="D128" s="3"/>
      <c r="F128" s="145"/>
    </row>
    <row r="129" spans="2:6" s="1" customFormat="1" x14ac:dyDescent="0.3">
      <c r="B129" s="16"/>
      <c r="C129" s="3"/>
      <c r="D129" s="3"/>
      <c r="F129" s="145"/>
    </row>
    <row r="131" spans="2:6" s="1" customFormat="1" x14ac:dyDescent="0.3">
      <c r="B131" s="16"/>
      <c r="C131" s="3"/>
      <c r="D131" s="3"/>
      <c r="F131" s="145"/>
    </row>
    <row r="132" spans="2:6" s="1" customFormat="1" x14ac:dyDescent="0.3">
      <c r="B132" s="16"/>
      <c r="C132" s="3"/>
      <c r="D132" s="3"/>
      <c r="F132" s="145"/>
    </row>
    <row r="133" spans="2:6" s="1" customFormat="1" x14ac:dyDescent="0.3">
      <c r="B133" s="16"/>
      <c r="C133" s="3"/>
      <c r="D133" s="3"/>
      <c r="F133" s="145"/>
    </row>
    <row r="134" spans="2:6" s="1" customFormat="1" x14ac:dyDescent="0.3">
      <c r="B134" s="16"/>
      <c r="C134" s="3"/>
      <c r="D134" s="3"/>
      <c r="F134" s="145"/>
    </row>
    <row r="136" spans="2:6" s="1" customFormat="1" x14ac:dyDescent="0.3">
      <c r="B136" s="16"/>
      <c r="C136" s="3"/>
      <c r="D136" s="3"/>
      <c r="F136" s="145"/>
    </row>
    <row r="137" spans="2:6" s="1" customFormat="1" x14ac:dyDescent="0.3">
      <c r="B137" s="16"/>
      <c r="C137" s="3"/>
      <c r="D137" s="3"/>
      <c r="F137" s="145"/>
    </row>
    <row r="138" spans="2:6" s="1" customFormat="1" x14ac:dyDescent="0.3">
      <c r="B138" s="16"/>
      <c r="C138" s="3"/>
      <c r="D138" s="3"/>
      <c r="F138" s="145"/>
    </row>
    <row r="140" spans="2:6" s="1" customFormat="1" x14ac:dyDescent="0.3">
      <c r="B140" s="16"/>
      <c r="C140" s="3"/>
      <c r="D140" s="3"/>
      <c r="F140" s="145"/>
    </row>
  </sheetData>
  <phoneticPr fontId="5" type="noConversion"/>
  <pageMargins left="0.7" right="0.7" top="0.78740157499999996" bottom="0.78740157499999996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B292"/>
  <sheetViews>
    <sheetView topLeftCell="A226" zoomScaleNormal="100" zoomScalePageLayoutView="75" workbookViewId="0">
      <selection activeCell="S77" sqref="S77"/>
    </sheetView>
  </sheetViews>
  <sheetFormatPr baseColWidth="10" defaultColWidth="11.5546875" defaultRowHeight="12" x14ac:dyDescent="0.3"/>
  <cols>
    <col min="1" max="1" width="27.33203125" style="153" bestFit="1" customWidth="1"/>
    <col min="2" max="7" width="6.5546875" style="153" bestFit="1" customWidth="1"/>
    <col min="8" max="8" width="4.77734375" style="162" bestFit="1" customWidth="1"/>
    <col min="9" max="9" width="10.88671875" style="153"/>
    <col min="10" max="10" width="27.33203125" style="153" bestFit="1" customWidth="1"/>
    <col min="11" max="16" width="6.5546875" style="153" bestFit="1" customWidth="1"/>
    <col min="17" max="17" width="4.6640625" style="153" bestFit="1" customWidth="1"/>
    <col min="18" max="18" width="11.5546875" style="153"/>
    <col min="19" max="19" width="8.77734375" style="153" bestFit="1" customWidth="1"/>
    <col min="20" max="20" width="4.77734375" style="149" bestFit="1" customWidth="1"/>
    <col min="21" max="21" width="8.44140625" style="151" bestFit="1" customWidth="1"/>
    <col min="22" max="22" width="4.6640625" style="153" bestFit="1" customWidth="1"/>
    <col min="23" max="23" width="7" style="153" customWidth="1"/>
    <col min="24" max="16384" width="11.5546875" style="153"/>
  </cols>
  <sheetData>
    <row r="1" spans="1:29" x14ac:dyDescent="0.3">
      <c r="A1" s="148" t="s">
        <v>211</v>
      </c>
      <c r="B1" s="114" t="s">
        <v>4</v>
      </c>
      <c r="C1" s="114" t="s">
        <v>5</v>
      </c>
      <c r="D1" s="114" t="s">
        <v>0</v>
      </c>
      <c r="E1" s="114" t="s">
        <v>1</v>
      </c>
      <c r="F1" s="114" t="s">
        <v>2</v>
      </c>
      <c r="G1" s="114" t="s">
        <v>3</v>
      </c>
      <c r="H1" s="114" t="s">
        <v>9</v>
      </c>
      <c r="I1" s="151"/>
      <c r="J1" s="152" t="s">
        <v>213</v>
      </c>
      <c r="K1" s="114" t="s">
        <v>4</v>
      </c>
      <c r="L1" s="114" t="s">
        <v>5</v>
      </c>
      <c r="M1" s="114" t="s">
        <v>0</v>
      </c>
      <c r="N1" s="114" t="s">
        <v>1</v>
      </c>
      <c r="O1" s="114" t="s">
        <v>2</v>
      </c>
      <c r="P1" s="114" t="s">
        <v>3</v>
      </c>
      <c r="AB1" s="149"/>
    </row>
    <row r="2" spans="1:29" x14ac:dyDescent="0.3">
      <c r="A2" s="49" t="s">
        <v>122</v>
      </c>
      <c r="B2" s="149">
        <v>6.9371334876157408E-4</v>
      </c>
      <c r="C2" s="149">
        <v>4.9173659336805553E-4</v>
      </c>
      <c r="D2" s="149">
        <v>5.8555555555555553E-4</v>
      </c>
      <c r="E2" s="149">
        <v>1.9257040894675928E-4</v>
      </c>
      <c r="F2" s="149">
        <v>3.3018518518518515E-4</v>
      </c>
      <c r="G2" s="149">
        <v>6.0529128086805558E-4</v>
      </c>
      <c r="H2" s="149">
        <f t="shared" ref="H2:H56" si="0">SUM(B2:G2)</f>
        <v>2.8990523726851848E-3</v>
      </c>
      <c r="I2" s="154"/>
      <c r="J2" s="49" t="s">
        <v>122</v>
      </c>
      <c r="K2" s="72">
        <f t="shared" ref="K2:K33" si="1">B2/$H2*100</f>
        <v>23.928969179643932</v>
      </c>
      <c r="L2" s="72">
        <f t="shared" ref="L2:L33" si="2">C2/$H2*100</f>
        <v>16.961976886005516</v>
      </c>
      <c r="M2" s="72">
        <f t="shared" ref="M2:M33" si="3">D2/$H2*100</f>
        <v>20.198170997966393</v>
      </c>
      <c r="N2" s="72">
        <f t="shared" ref="N2:N33" si="4">E2/$H2*100</f>
        <v>6.6425294955397813</v>
      </c>
      <c r="O2" s="72">
        <f t="shared" ref="O2:O33" si="5">F2/$H2*100</f>
        <v>11.389417738574975</v>
      </c>
      <c r="P2" s="72">
        <f t="shared" ref="P2:P33" si="6">G2/$H2*100</f>
        <v>20.878935702269413</v>
      </c>
      <c r="Q2" s="155">
        <f>SUM(K2:P2)</f>
        <v>100.00000000000001</v>
      </c>
      <c r="S2" s="156"/>
      <c r="T2" s="45"/>
      <c r="U2" s="72"/>
      <c r="V2" s="49"/>
      <c r="X2" s="155"/>
      <c r="Y2" s="157"/>
      <c r="AB2" s="45"/>
      <c r="AC2" s="49"/>
    </row>
    <row r="3" spans="1:29" x14ac:dyDescent="0.3">
      <c r="A3" s="49" t="s">
        <v>123</v>
      </c>
      <c r="B3" s="149">
        <v>7.3717981019675932E-4</v>
      </c>
      <c r="C3" s="149">
        <v>6.2813995968750004E-4</v>
      </c>
      <c r="D3" s="149">
        <v>5.5120517342592589E-4</v>
      </c>
      <c r="E3" s="149">
        <v>2.3584761064814814E-4</v>
      </c>
      <c r="F3" s="149">
        <v>2.082199546527778E-4</v>
      </c>
      <c r="G3" s="149">
        <v>7.0987470605324082E-4</v>
      </c>
      <c r="H3" s="149">
        <f t="shared" si="0"/>
        <v>3.0704672146643522E-3</v>
      </c>
      <c r="I3" s="154"/>
      <c r="J3" s="49" t="s">
        <v>123</v>
      </c>
      <c r="K3" s="72">
        <f t="shared" si="1"/>
        <v>24.008717848412005</v>
      </c>
      <c r="L3" s="72">
        <f t="shared" si="2"/>
        <v>20.457471641043565</v>
      </c>
      <c r="M3" s="72">
        <f t="shared" si="3"/>
        <v>17.951833870539499</v>
      </c>
      <c r="N3" s="72">
        <f t="shared" si="4"/>
        <v>7.6811636197173918</v>
      </c>
      <c r="O3" s="72">
        <f t="shared" si="5"/>
        <v>6.7813769076684096</v>
      </c>
      <c r="P3" s="72">
        <f t="shared" si="6"/>
        <v>23.119436112619123</v>
      </c>
      <c r="Q3" s="155">
        <f t="shared" ref="Q3:Q57" si="7">SUM(K3:P3)</f>
        <v>100</v>
      </c>
      <c r="S3" s="156"/>
      <c r="T3" s="45"/>
      <c r="U3" s="72"/>
      <c r="V3" s="49"/>
      <c r="X3" s="155"/>
      <c r="Y3" s="157"/>
      <c r="AB3" s="45"/>
      <c r="AC3" s="49"/>
    </row>
    <row r="4" spans="1:29" x14ac:dyDescent="0.3">
      <c r="A4" s="49" t="s">
        <v>124</v>
      </c>
      <c r="B4" s="149">
        <v>8.449074074074075E-4</v>
      </c>
      <c r="C4" s="149">
        <v>6.2500000000000001E-4</v>
      </c>
      <c r="D4" s="149">
        <v>5.5555555555555556E-4</v>
      </c>
      <c r="E4" s="149">
        <v>2.3148148148148146E-4</v>
      </c>
      <c r="F4" s="149">
        <v>3.9351851851851852E-4</v>
      </c>
      <c r="G4" s="149">
        <v>8.9120370370370362E-4</v>
      </c>
      <c r="H4" s="149">
        <f t="shared" si="0"/>
        <v>3.5416666666666665E-3</v>
      </c>
      <c r="I4" s="154"/>
      <c r="J4" s="49" t="s">
        <v>124</v>
      </c>
      <c r="K4" s="72">
        <f t="shared" si="1"/>
        <v>23.856209150326801</v>
      </c>
      <c r="L4" s="72">
        <f t="shared" si="2"/>
        <v>17.647058823529413</v>
      </c>
      <c r="M4" s="72">
        <f t="shared" si="3"/>
        <v>15.686274509803921</v>
      </c>
      <c r="N4" s="72">
        <f t="shared" si="4"/>
        <v>6.5359477124183014</v>
      </c>
      <c r="O4" s="72">
        <f t="shared" si="5"/>
        <v>11.111111111111112</v>
      </c>
      <c r="P4" s="72">
        <f t="shared" si="6"/>
        <v>25.163398692810457</v>
      </c>
      <c r="Q4" s="155">
        <f t="shared" si="7"/>
        <v>100</v>
      </c>
      <c r="S4" s="156"/>
      <c r="T4" s="45"/>
      <c r="U4" s="72"/>
      <c r="V4" s="49"/>
      <c r="X4" s="155"/>
      <c r="Y4" s="157"/>
      <c r="AB4" s="45"/>
      <c r="AC4" s="49"/>
    </row>
    <row r="5" spans="1:29" x14ac:dyDescent="0.3">
      <c r="A5" s="49" t="s">
        <v>119</v>
      </c>
      <c r="B5" s="149">
        <v>1.1199798437847223E-3</v>
      </c>
      <c r="C5" s="149">
        <v>4.2200753758101851E-4</v>
      </c>
      <c r="D5" s="149">
        <v>5.4567901234953706E-4</v>
      </c>
      <c r="E5" s="149">
        <v>3.6810909548611113E-4</v>
      </c>
      <c r="F5" s="149">
        <v>5.6112370875000006E-4</v>
      </c>
      <c r="G5" s="149">
        <v>5.867081863541666E-4</v>
      </c>
      <c r="H5" s="149">
        <f t="shared" si="0"/>
        <v>3.6036073843055553E-3</v>
      </c>
      <c r="I5" s="154"/>
      <c r="J5" s="49" t="s">
        <v>119</v>
      </c>
      <c r="K5" s="72">
        <f t="shared" si="1"/>
        <v>31.079408058226953</v>
      </c>
      <c r="L5" s="72">
        <f t="shared" si="2"/>
        <v>11.710696881656624</v>
      </c>
      <c r="M5" s="72">
        <f t="shared" si="3"/>
        <v>15.142576705944172</v>
      </c>
      <c r="N5" s="72">
        <f t="shared" si="4"/>
        <v>10.215016682708034</v>
      </c>
      <c r="O5" s="72">
        <f t="shared" si="5"/>
        <v>15.571166581404183</v>
      </c>
      <c r="P5" s="72">
        <f t="shared" si="6"/>
        <v>16.281135090060044</v>
      </c>
      <c r="Q5" s="155">
        <f t="shared" si="7"/>
        <v>100.00000000000001</v>
      </c>
      <c r="S5" s="156"/>
      <c r="T5" s="45"/>
      <c r="U5" s="72"/>
      <c r="V5" s="49"/>
      <c r="X5" s="155"/>
      <c r="Y5" s="157"/>
      <c r="AB5" s="45"/>
      <c r="AC5" s="49"/>
    </row>
    <row r="6" spans="1:29" x14ac:dyDescent="0.3">
      <c r="A6" s="49" t="s">
        <v>125</v>
      </c>
      <c r="B6" s="149">
        <v>6.9444444444444447E-4</v>
      </c>
      <c r="C6" s="149">
        <v>6.018518518518519E-4</v>
      </c>
      <c r="D6" s="149">
        <v>5.0925925925925921E-4</v>
      </c>
      <c r="E6" s="149">
        <v>2.0833333333333335E-4</v>
      </c>
      <c r="F6" s="149">
        <v>3.8194444444444446E-4</v>
      </c>
      <c r="G6" s="149">
        <v>7.7546296296296304E-4</v>
      </c>
      <c r="H6" s="149">
        <f t="shared" si="0"/>
        <v>3.1712962962962962E-3</v>
      </c>
      <c r="I6" s="154"/>
      <c r="J6" s="49" t="s">
        <v>125</v>
      </c>
      <c r="K6" s="72">
        <f t="shared" si="1"/>
        <v>21.897810218978105</v>
      </c>
      <c r="L6" s="72">
        <f t="shared" si="2"/>
        <v>18.978102189781023</v>
      </c>
      <c r="M6" s="72">
        <f t="shared" si="3"/>
        <v>16.058394160583941</v>
      </c>
      <c r="N6" s="72">
        <f t="shared" si="4"/>
        <v>6.5693430656934311</v>
      </c>
      <c r="O6" s="72">
        <f t="shared" si="5"/>
        <v>12.043795620437956</v>
      </c>
      <c r="P6" s="72">
        <f t="shared" si="6"/>
        <v>24.45255474452555</v>
      </c>
      <c r="Q6" s="155">
        <f t="shared" si="7"/>
        <v>100</v>
      </c>
      <c r="S6" s="156"/>
      <c r="T6" s="45"/>
      <c r="U6" s="72"/>
      <c r="V6" s="49"/>
      <c r="X6" s="155"/>
      <c r="Y6" s="157"/>
      <c r="AB6" s="45"/>
      <c r="AC6" s="49"/>
    </row>
    <row r="7" spans="1:29" x14ac:dyDescent="0.3">
      <c r="A7" s="49" t="s">
        <v>153</v>
      </c>
      <c r="B7" s="149">
        <v>7.8703703703703705E-4</v>
      </c>
      <c r="C7" s="149">
        <v>5.5555555555555556E-4</v>
      </c>
      <c r="D7" s="149">
        <v>4.7453703703703704E-4</v>
      </c>
      <c r="E7" s="149">
        <v>2.3148148148148146E-4</v>
      </c>
      <c r="F7" s="149">
        <v>3.5879629629629635E-4</v>
      </c>
      <c r="G7" s="149">
        <v>6.5972222222222213E-4</v>
      </c>
      <c r="H7" s="149">
        <f t="shared" si="0"/>
        <v>3.0671296296296297E-3</v>
      </c>
      <c r="I7" s="154"/>
      <c r="J7" s="49" t="s">
        <v>153</v>
      </c>
      <c r="K7" s="72">
        <f t="shared" si="1"/>
        <v>25.660377358490567</v>
      </c>
      <c r="L7" s="72">
        <f t="shared" si="2"/>
        <v>18.113207547169811</v>
      </c>
      <c r="M7" s="72">
        <f t="shared" si="3"/>
        <v>15.471698113207546</v>
      </c>
      <c r="N7" s="72">
        <f t="shared" si="4"/>
        <v>7.5471698113207548</v>
      </c>
      <c r="O7" s="72">
        <f t="shared" si="5"/>
        <v>11.698113207547172</v>
      </c>
      <c r="P7" s="72">
        <f t="shared" si="6"/>
        <v>21.509433962264147</v>
      </c>
      <c r="Q7" s="155">
        <f t="shared" si="7"/>
        <v>100</v>
      </c>
      <c r="S7" s="156"/>
      <c r="T7" s="45"/>
      <c r="U7" s="72"/>
      <c r="V7" s="49"/>
      <c r="X7" s="155"/>
      <c r="Y7" s="157"/>
      <c r="AB7" s="45"/>
      <c r="AC7" s="49"/>
    </row>
    <row r="8" spans="1:29" x14ac:dyDescent="0.3">
      <c r="A8" s="49" t="s">
        <v>154</v>
      </c>
      <c r="B8" s="149">
        <v>7.6388888888888893E-4</v>
      </c>
      <c r="C8" s="149">
        <v>5.5555555555555556E-4</v>
      </c>
      <c r="D8" s="149">
        <v>4.9768518518518521E-4</v>
      </c>
      <c r="E8" s="149">
        <v>2.0833333333333335E-4</v>
      </c>
      <c r="F8" s="149">
        <v>3.4722222222222224E-4</v>
      </c>
      <c r="G8" s="149">
        <v>7.407407407407407E-4</v>
      </c>
      <c r="H8" s="149">
        <f t="shared" si="0"/>
        <v>3.1134259259259257E-3</v>
      </c>
      <c r="I8" s="154"/>
      <c r="J8" s="49" t="s">
        <v>154</v>
      </c>
      <c r="K8" s="72">
        <f t="shared" si="1"/>
        <v>24.535315985130115</v>
      </c>
      <c r="L8" s="72">
        <f t="shared" si="2"/>
        <v>17.843866171003718</v>
      </c>
      <c r="M8" s="72">
        <f t="shared" si="3"/>
        <v>15.985130111524166</v>
      </c>
      <c r="N8" s="72">
        <f t="shared" si="4"/>
        <v>6.6914498141263952</v>
      </c>
      <c r="O8" s="72">
        <f t="shared" si="5"/>
        <v>11.152416356877325</v>
      </c>
      <c r="P8" s="72">
        <f t="shared" si="6"/>
        <v>23.791821561338288</v>
      </c>
      <c r="Q8" s="155">
        <f t="shared" si="7"/>
        <v>100</v>
      </c>
      <c r="S8" s="156"/>
      <c r="T8" s="45"/>
      <c r="U8" s="72"/>
      <c r="V8" s="49"/>
      <c r="X8" s="155"/>
      <c r="Y8" s="157"/>
      <c r="AB8" s="45"/>
      <c r="AC8" s="49"/>
    </row>
    <row r="9" spans="1:29" x14ac:dyDescent="0.3">
      <c r="A9" s="49" t="s">
        <v>120</v>
      </c>
      <c r="B9" s="149">
        <v>8.6616276140046304E-4</v>
      </c>
      <c r="C9" s="149">
        <v>7.7414965986111108E-4</v>
      </c>
      <c r="D9" s="149">
        <v>9.801125388425925E-4</v>
      </c>
      <c r="E9" s="149">
        <v>1.7853363567129629E-4</v>
      </c>
      <c r="F9" s="149">
        <v>2.9670781893518524E-4</v>
      </c>
      <c r="G9" s="149">
        <v>8.3863273703703705E-4</v>
      </c>
      <c r="H9" s="149">
        <f t="shared" si="0"/>
        <v>3.9342991517476852E-3</v>
      </c>
      <c r="I9" s="154"/>
      <c r="J9" s="49" t="s">
        <v>120</v>
      </c>
      <c r="K9" s="72">
        <f t="shared" si="1"/>
        <v>22.01568126856084</v>
      </c>
      <c r="L9" s="72">
        <f t="shared" si="2"/>
        <v>19.676939398907177</v>
      </c>
      <c r="M9" s="72">
        <f t="shared" si="3"/>
        <v>24.911998326492512</v>
      </c>
      <c r="N9" s="72">
        <f t="shared" si="4"/>
        <v>4.5378764752036833</v>
      </c>
      <c r="O9" s="72">
        <f t="shared" si="5"/>
        <v>7.5415673158301235</v>
      </c>
      <c r="P9" s="72">
        <f t="shared" si="6"/>
        <v>21.315937215005665</v>
      </c>
      <c r="Q9" s="155">
        <f t="shared" si="7"/>
        <v>100</v>
      </c>
      <c r="S9" s="156"/>
      <c r="T9" s="45"/>
      <c r="U9" s="72"/>
      <c r="V9" s="49"/>
      <c r="X9" s="155"/>
      <c r="Y9" s="157"/>
      <c r="AB9" s="45"/>
      <c r="AC9" s="49"/>
    </row>
    <row r="10" spans="1:29" x14ac:dyDescent="0.3">
      <c r="A10" s="49" t="s">
        <v>182</v>
      </c>
      <c r="B10" s="149">
        <v>8.4845049130787041E-4</v>
      </c>
      <c r="C10" s="149">
        <v>4.4682959603009256E-4</v>
      </c>
      <c r="D10" s="149">
        <v>6.6223230033564818E-4</v>
      </c>
      <c r="E10" s="149">
        <v>1.8688586546296298E-4</v>
      </c>
      <c r="F10" s="149">
        <v>2.4589002267361111E-4</v>
      </c>
      <c r="G10" s="149">
        <v>5.7203745695601855E-4</v>
      </c>
      <c r="H10" s="149">
        <f t="shared" si="0"/>
        <v>2.9623257327662041E-3</v>
      </c>
      <c r="I10" s="154"/>
      <c r="J10" s="49" t="s">
        <v>182</v>
      </c>
      <c r="K10" s="72">
        <f t="shared" si="1"/>
        <v>28.64136384203745</v>
      </c>
      <c r="L10" s="72">
        <f t="shared" si="2"/>
        <v>15.083742854059654</v>
      </c>
      <c r="M10" s="72">
        <f t="shared" si="3"/>
        <v>22.35514795050101</v>
      </c>
      <c r="N10" s="72">
        <f t="shared" si="4"/>
        <v>6.3087547529234715</v>
      </c>
      <c r="O10" s="72">
        <f t="shared" si="5"/>
        <v>8.3005734296478018</v>
      </c>
      <c r="P10" s="72">
        <f t="shared" si="6"/>
        <v>19.310417170830604</v>
      </c>
      <c r="Q10" s="155">
        <f t="shared" si="7"/>
        <v>99.999999999999986</v>
      </c>
      <c r="S10" s="156"/>
      <c r="T10" s="45"/>
      <c r="U10" s="72"/>
      <c r="V10" s="49"/>
      <c r="X10" s="155"/>
      <c r="Y10" s="157"/>
      <c r="AB10" s="45"/>
      <c r="AC10" s="49"/>
    </row>
    <row r="11" spans="1:29" x14ac:dyDescent="0.3">
      <c r="A11" s="49" t="s">
        <v>126</v>
      </c>
      <c r="B11" s="149">
        <v>7.6372354497685185E-4</v>
      </c>
      <c r="C11" s="149">
        <v>5.0331527672453711E-4</v>
      </c>
      <c r="D11" s="149">
        <v>5.1308474006944444E-4</v>
      </c>
      <c r="E11" s="149">
        <v>2.1618113295138888E-4</v>
      </c>
      <c r="F11" s="149">
        <v>3.1554547744212964E-4</v>
      </c>
      <c r="G11" s="149">
        <v>5.4653433903935193E-4</v>
      </c>
      <c r="H11" s="149">
        <f t="shared" si="0"/>
        <v>2.8583845112037038E-3</v>
      </c>
      <c r="I11" s="154"/>
      <c r="J11" s="49" t="s">
        <v>126</v>
      </c>
      <c r="K11" s="72">
        <f t="shared" si="1"/>
        <v>26.718712684852804</v>
      </c>
      <c r="L11" s="72">
        <f t="shared" si="2"/>
        <v>17.60838245350638</v>
      </c>
      <c r="M11" s="72">
        <f t="shared" si="3"/>
        <v>17.950165139027348</v>
      </c>
      <c r="N11" s="72">
        <f t="shared" si="4"/>
        <v>7.5630529099233099</v>
      </c>
      <c r="O11" s="72">
        <f t="shared" si="5"/>
        <v>11.039294265880599</v>
      </c>
      <c r="P11" s="72">
        <f t="shared" si="6"/>
        <v>19.120392546809562</v>
      </c>
      <c r="Q11" s="155">
        <f t="shared" si="7"/>
        <v>100</v>
      </c>
      <c r="S11" s="156"/>
      <c r="T11" s="45"/>
      <c r="U11" s="72"/>
      <c r="V11" s="49"/>
      <c r="X11" s="155"/>
      <c r="Y11" s="157"/>
      <c r="AB11" s="45"/>
      <c r="AC11" s="49"/>
    </row>
    <row r="12" spans="1:29" x14ac:dyDescent="0.3">
      <c r="A12" s="49" t="s">
        <v>127</v>
      </c>
      <c r="B12" s="149">
        <v>6.3445662215277779E-4</v>
      </c>
      <c r="C12" s="149">
        <v>5.4875283446759258E-4</v>
      </c>
      <c r="D12" s="149">
        <v>5.2527924750000001E-4</v>
      </c>
      <c r="E12" s="149">
        <v>2.1310993533564816E-4</v>
      </c>
      <c r="F12" s="149">
        <v>2.6541740153935184E-4</v>
      </c>
      <c r="G12" s="149">
        <v>5.6979507851851851E-4</v>
      </c>
      <c r="H12" s="149">
        <f t="shared" si="0"/>
        <v>2.7568111195138889E-3</v>
      </c>
      <c r="I12" s="154"/>
      <c r="J12" s="49" t="s">
        <v>127</v>
      </c>
      <c r="K12" s="72">
        <f t="shared" si="1"/>
        <v>23.014149125481335</v>
      </c>
      <c r="L12" s="72">
        <f t="shared" si="2"/>
        <v>19.905347543880868</v>
      </c>
      <c r="M12" s="72">
        <f t="shared" si="3"/>
        <v>19.053871474249675</v>
      </c>
      <c r="N12" s="72">
        <f t="shared" si="4"/>
        <v>7.7303059983748925</v>
      </c>
      <c r="O12" s="72">
        <f t="shared" si="5"/>
        <v>9.6276962777977015</v>
      </c>
      <c r="P12" s="72">
        <f t="shared" si="6"/>
        <v>20.668629580215526</v>
      </c>
      <c r="Q12" s="155">
        <f t="shared" si="7"/>
        <v>99.999999999999986</v>
      </c>
      <c r="S12" s="156"/>
      <c r="T12" s="45"/>
      <c r="U12" s="72"/>
      <c r="V12" s="49"/>
      <c r="X12" s="155"/>
      <c r="Y12" s="157"/>
      <c r="AB12" s="45"/>
      <c r="AC12" s="49"/>
    </row>
    <row r="13" spans="1:29" x14ac:dyDescent="0.3">
      <c r="A13" s="49" t="s">
        <v>181</v>
      </c>
      <c r="B13" s="149">
        <v>7.0601851851851847E-4</v>
      </c>
      <c r="C13" s="149">
        <v>5.4398148148148144E-4</v>
      </c>
      <c r="D13" s="149">
        <v>5.3240740740740744E-4</v>
      </c>
      <c r="E13" s="149">
        <v>2.0833333333333335E-4</v>
      </c>
      <c r="F13" s="149">
        <v>3.9351851851851852E-4</v>
      </c>
      <c r="G13" s="149">
        <v>8.6805555555555551E-4</v>
      </c>
      <c r="H13" s="149">
        <f t="shared" si="0"/>
        <v>3.2523148148148142E-3</v>
      </c>
      <c r="I13" s="154"/>
      <c r="J13" s="49" t="s">
        <v>181</v>
      </c>
      <c r="K13" s="72">
        <f t="shared" si="1"/>
        <v>21.708185053380785</v>
      </c>
      <c r="L13" s="72">
        <f t="shared" si="2"/>
        <v>16.725978647686834</v>
      </c>
      <c r="M13" s="72">
        <f t="shared" si="3"/>
        <v>16.37010676156584</v>
      </c>
      <c r="N13" s="72">
        <f t="shared" si="4"/>
        <v>6.4056939501779375</v>
      </c>
      <c r="O13" s="72">
        <f t="shared" si="5"/>
        <v>12.099644128113882</v>
      </c>
      <c r="P13" s="72">
        <f t="shared" si="6"/>
        <v>26.690391459074736</v>
      </c>
      <c r="Q13" s="155">
        <f t="shared" si="7"/>
        <v>100</v>
      </c>
      <c r="S13" s="156"/>
      <c r="T13" s="45"/>
      <c r="U13" s="72"/>
      <c r="V13" s="49"/>
      <c r="X13" s="155"/>
      <c r="Y13" s="157"/>
      <c r="AB13" s="45"/>
      <c r="AC13" s="49"/>
    </row>
    <row r="14" spans="1:29" x14ac:dyDescent="0.3">
      <c r="A14" s="49" t="s">
        <v>128</v>
      </c>
      <c r="B14" s="149">
        <v>7.407407407407407E-4</v>
      </c>
      <c r="C14" s="149">
        <v>5.5555555555555556E-4</v>
      </c>
      <c r="D14" s="149">
        <v>4.8611111111111104E-4</v>
      </c>
      <c r="E14" s="149">
        <v>2.199074074074074E-4</v>
      </c>
      <c r="F14" s="149">
        <v>4.1666666666666669E-4</v>
      </c>
      <c r="G14" s="149">
        <v>7.8703703703703705E-4</v>
      </c>
      <c r="H14" s="149">
        <f t="shared" si="0"/>
        <v>3.2060185185185186E-3</v>
      </c>
      <c r="I14" s="154"/>
      <c r="J14" s="49" t="s">
        <v>128</v>
      </c>
      <c r="K14" s="72">
        <f t="shared" si="1"/>
        <v>23.104693140794222</v>
      </c>
      <c r="L14" s="72">
        <f t="shared" si="2"/>
        <v>17.328519855595665</v>
      </c>
      <c r="M14" s="72">
        <f t="shared" si="3"/>
        <v>15.162454873646206</v>
      </c>
      <c r="N14" s="72">
        <f t="shared" si="4"/>
        <v>6.8592057761732859</v>
      </c>
      <c r="O14" s="72">
        <f t="shared" si="5"/>
        <v>12.996389891696753</v>
      </c>
      <c r="P14" s="72">
        <f t="shared" si="6"/>
        <v>24.548736462093864</v>
      </c>
      <c r="Q14" s="155">
        <f t="shared" si="7"/>
        <v>100</v>
      </c>
      <c r="S14" s="156"/>
      <c r="T14" s="45"/>
      <c r="U14" s="72"/>
      <c r="V14" s="49"/>
      <c r="X14" s="155"/>
      <c r="Y14" s="157"/>
      <c r="AB14" s="45"/>
      <c r="AC14" s="49"/>
    </row>
    <row r="15" spans="1:29" x14ac:dyDescent="0.3">
      <c r="A15" s="49" t="s">
        <v>129</v>
      </c>
      <c r="B15" s="149">
        <v>9.6584808306712973E-4</v>
      </c>
      <c r="C15" s="149">
        <v>7.2205740321759258E-4</v>
      </c>
      <c r="D15" s="149">
        <v>5.5376039305555548E-4</v>
      </c>
      <c r="E15" s="149">
        <v>2.1271258503472218E-4</v>
      </c>
      <c r="F15" s="149">
        <v>2.8964054758101848E-4</v>
      </c>
      <c r="G15" s="149">
        <v>8.8058704962962967E-4</v>
      </c>
      <c r="H15" s="149">
        <f t="shared" si="0"/>
        <v>3.6246060615856487E-3</v>
      </c>
      <c r="I15" s="154"/>
      <c r="J15" s="49" t="s">
        <v>129</v>
      </c>
      <c r="K15" s="72">
        <f t="shared" si="1"/>
        <v>26.646980848578128</v>
      </c>
      <c r="L15" s="72">
        <f t="shared" si="2"/>
        <v>19.920989783417063</v>
      </c>
      <c r="M15" s="72">
        <f t="shared" si="3"/>
        <v>15.27780905418734</v>
      </c>
      <c r="N15" s="72">
        <f t="shared" si="4"/>
        <v>5.8685711335390547</v>
      </c>
      <c r="O15" s="72">
        <f t="shared" si="5"/>
        <v>7.9909524693094518</v>
      </c>
      <c r="P15" s="72">
        <f t="shared" si="6"/>
        <v>24.294696710968946</v>
      </c>
      <c r="Q15" s="155">
        <f t="shared" si="7"/>
        <v>99.999999999999986</v>
      </c>
      <c r="S15" s="156"/>
      <c r="T15" s="45"/>
      <c r="U15" s="72"/>
      <c r="V15" s="49"/>
      <c r="X15" s="155"/>
      <c r="Y15" s="157"/>
      <c r="AB15" s="45"/>
      <c r="AC15" s="49"/>
    </row>
    <row r="16" spans="1:29" x14ac:dyDescent="0.3">
      <c r="A16" s="49" t="s">
        <v>130</v>
      </c>
      <c r="B16" s="149">
        <v>7.2555639539351852E-4</v>
      </c>
      <c r="C16" s="149">
        <v>6.4955383388888891E-4</v>
      </c>
      <c r="D16" s="149">
        <v>7.0531725035879631E-4</v>
      </c>
      <c r="E16" s="149">
        <v>2.6780885193287035E-4</v>
      </c>
      <c r="F16" s="149">
        <v>3.0697751322916668E-4</v>
      </c>
      <c r="G16" s="149">
        <v>7.9407491392361124E-4</v>
      </c>
      <c r="H16" s="149">
        <f t="shared" si="0"/>
        <v>3.4492887587268518E-3</v>
      </c>
      <c r="I16" s="154"/>
      <c r="J16" s="49" t="s">
        <v>130</v>
      </c>
      <c r="K16" s="72">
        <f t="shared" si="1"/>
        <v>21.034956657595831</v>
      </c>
      <c r="L16" s="72">
        <f t="shared" si="2"/>
        <v>18.831529608690754</v>
      </c>
      <c r="M16" s="72">
        <f t="shared" si="3"/>
        <v>20.448193807326589</v>
      </c>
      <c r="N16" s="72">
        <f t="shared" si="4"/>
        <v>7.7641760567392986</v>
      </c>
      <c r="O16" s="72">
        <f t="shared" si="5"/>
        <v>8.8997336756019667</v>
      </c>
      <c r="P16" s="72">
        <f t="shared" si="6"/>
        <v>23.021410194045565</v>
      </c>
      <c r="Q16" s="155">
        <f t="shared" si="7"/>
        <v>100</v>
      </c>
      <c r="S16" s="156"/>
      <c r="T16" s="45"/>
      <c r="U16" s="72"/>
      <c r="V16" s="49"/>
      <c r="X16" s="155"/>
      <c r="Y16" s="157"/>
      <c r="AB16" s="45"/>
      <c r="AC16" s="49"/>
    </row>
    <row r="17" spans="1:29" x14ac:dyDescent="0.3">
      <c r="A17" s="49" t="s">
        <v>131</v>
      </c>
      <c r="B17" s="149">
        <v>8.607205845254629E-4</v>
      </c>
      <c r="C17" s="149">
        <v>6.6091768496527776E-4</v>
      </c>
      <c r="D17" s="149">
        <v>6.3636411355324075E-4</v>
      </c>
      <c r="E17" s="149">
        <v>3.2260959939814815E-4</v>
      </c>
      <c r="F17" s="149">
        <v>3.53036029224537E-4</v>
      </c>
      <c r="G17" s="149">
        <v>8.4938271605324077E-4</v>
      </c>
      <c r="H17" s="149">
        <f t="shared" si="0"/>
        <v>3.6830307277199068E-3</v>
      </c>
      <c r="I17" s="154"/>
      <c r="J17" s="49" t="s">
        <v>131</v>
      </c>
      <c r="K17" s="72">
        <f t="shared" si="1"/>
        <v>23.369899633129545</v>
      </c>
      <c r="L17" s="72">
        <f t="shared" si="2"/>
        <v>17.944940833399976</v>
      </c>
      <c r="M17" s="72">
        <f t="shared" si="3"/>
        <v>17.278273264562237</v>
      </c>
      <c r="N17" s="72">
        <f t="shared" si="4"/>
        <v>8.7593512856155158</v>
      </c>
      <c r="O17" s="72">
        <f t="shared" si="5"/>
        <v>9.5854760745668504</v>
      </c>
      <c r="P17" s="72">
        <f t="shared" si="6"/>
        <v>23.062058908725891</v>
      </c>
      <c r="Q17" s="155">
        <f t="shared" si="7"/>
        <v>100.00000000000001</v>
      </c>
      <c r="S17" s="156"/>
      <c r="T17" s="45"/>
      <c r="U17" s="72"/>
      <c r="V17" s="49"/>
      <c r="X17" s="155"/>
      <c r="Y17" s="157"/>
      <c r="AB17" s="45"/>
      <c r="AC17" s="49"/>
    </row>
    <row r="18" spans="1:29" x14ac:dyDescent="0.3">
      <c r="A18" s="49" t="s">
        <v>132</v>
      </c>
      <c r="B18" s="149">
        <v>8.3984158478009265E-4</v>
      </c>
      <c r="C18" s="149">
        <v>7.4857436802083332E-4</v>
      </c>
      <c r="D18" s="149">
        <v>7.1981843663194436E-4</v>
      </c>
      <c r="E18" s="149">
        <v>2.3551482321759257E-4</v>
      </c>
      <c r="F18" s="149">
        <v>3.319160997685185E-4</v>
      </c>
      <c r="G18" s="149">
        <v>7.9578819181712964E-4</v>
      </c>
      <c r="H18" s="149">
        <f t="shared" si="0"/>
        <v>3.6714535042361111E-3</v>
      </c>
      <c r="I18" s="154"/>
      <c r="J18" s="49" t="s">
        <v>132</v>
      </c>
      <c r="K18" s="72">
        <f t="shared" si="1"/>
        <v>22.874907276126095</v>
      </c>
      <c r="L18" s="72">
        <f t="shared" si="2"/>
        <v>20.389046658418273</v>
      </c>
      <c r="M18" s="72">
        <f t="shared" si="3"/>
        <v>19.605816492062889</v>
      </c>
      <c r="N18" s="72">
        <f t="shared" si="4"/>
        <v>6.4147570695327154</v>
      </c>
      <c r="O18" s="72">
        <f t="shared" si="5"/>
        <v>9.0404549420428388</v>
      </c>
      <c r="P18" s="72">
        <f t="shared" si="6"/>
        <v>21.675017561817189</v>
      </c>
      <c r="Q18" s="155">
        <f t="shared" si="7"/>
        <v>100</v>
      </c>
      <c r="S18" s="156"/>
      <c r="T18" s="45"/>
      <c r="U18" s="72"/>
      <c r="V18" s="49"/>
      <c r="X18" s="155"/>
      <c r="Y18" s="157"/>
      <c r="AB18" s="45"/>
      <c r="AC18" s="49"/>
    </row>
    <row r="19" spans="1:29" x14ac:dyDescent="0.3">
      <c r="A19" s="49" t="s">
        <v>133</v>
      </c>
      <c r="B19" s="149">
        <v>9.6740362811342578E-4</v>
      </c>
      <c r="C19" s="149">
        <v>7.5955320400462965E-4</v>
      </c>
      <c r="D19" s="149">
        <v>5.4053917863425933E-4</v>
      </c>
      <c r="E19" s="149">
        <v>2.5980463173611116E-4</v>
      </c>
      <c r="F19" s="149">
        <v>3.1837364575231479E-4</v>
      </c>
      <c r="G19" s="149">
        <v>8.5324651466435193E-4</v>
      </c>
      <c r="H19" s="149">
        <f t="shared" si="0"/>
        <v>3.6989208029050927E-3</v>
      </c>
      <c r="I19" s="154"/>
      <c r="J19" s="49" t="s">
        <v>133</v>
      </c>
      <c r="K19" s="72">
        <f t="shared" si="1"/>
        <v>26.153672372591412</v>
      </c>
      <c r="L19" s="72">
        <f t="shared" si="2"/>
        <v>20.534454357824711</v>
      </c>
      <c r="M19" s="72">
        <f t="shared" si="3"/>
        <v>14.613429360523902</v>
      </c>
      <c r="N19" s="72">
        <f t="shared" si="4"/>
        <v>7.0237954684529438</v>
      </c>
      <c r="O19" s="72">
        <f t="shared" si="5"/>
        <v>8.6072036336184201</v>
      </c>
      <c r="P19" s="72">
        <f t="shared" si="6"/>
        <v>23.0674448069886</v>
      </c>
      <c r="Q19" s="155">
        <f t="shared" si="7"/>
        <v>100</v>
      </c>
      <c r="S19" s="156"/>
      <c r="T19" s="45"/>
      <c r="U19" s="72"/>
      <c r="V19" s="49"/>
      <c r="X19" s="155"/>
      <c r="Y19" s="157"/>
      <c r="AB19" s="45"/>
      <c r="AC19" s="49"/>
    </row>
    <row r="20" spans="1:29" x14ac:dyDescent="0.3">
      <c r="A20" s="49" t="s">
        <v>134</v>
      </c>
      <c r="B20" s="149">
        <v>8.059796758217593E-4</v>
      </c>
      <c r="C20" s="149">
        <v>5.3735512724537038E-4</v>
      </c>
      <c r="D20" s="149">
        <v>4.8065318719907405E-4</v>
      </c>
      <c r="E20" s="149">
        <v>1.8695935164351855E-4</v>
      </c>
      <c r="F20" s="149">
        <v>1.9596140925925924E-4</v>
      </c>
      <c r="G20" s="149">
        <v>5.8652578314814818E-4</v>
      </c>
      <c r="H20" s="149">
        <f t="shared" si="0"/>
        <v>2.7934345343171296E-3</v>
      </c>
      <c r="I20" s="154"/>
      <c r="J20" s="49" t="s">
        <v>134</v>
      </c>
      <c r="K20" s="72">
        <f t="shared" si="1"/>
        <v>28.852642362667197</v>
      </c>
      <c r="L20" s="72">
        <f t="shared" si="2"/>
        <v>19.236360138174128</v>
      </c>
      <c r="M20" s="72">
        <f t="shared" si="3"/>
        <v>17.206531289503527</v>
      </c>
      <c r="N20" s="72">
        <f t="shared" si="4"/>
        <v>6.6928130710327087</v>
      </c>
      <c r="O20" s="72">
        <f t="shared" si="5"/>
        <v>7.0150707615262968</v>
      </c>
      <c r="P20" s="72">
        <f t="shared" si="6"/>
        <v>20.996582377096143</v>
      </c>
      <c r="Q20" s="155">
        <f t="shared" si="7"/>
        <v>100</v>
      </c>
      <c r="S20" s="156"/>
      <c r="T20" s="45"/>
      <c r="U20" s="72"/>
      <c r="V20" s="49"/>
      <c r="X20" s="155"/>
      <c r="Y20" s="157"/>
      <c r="AB20" s="45"/>
      <c r="AC20" s="49"/>
    </row>
    <row r="21" spans="1:29" x14ac:dyDescent="0.3">
      <c r="A21" s="49" t="s">
        <v>135</v>
      </c>
      <c r="B21" s="149">
        <v>6.3199850928240741E-4</v>
      </c>
      <c r="C21" s="149">
        <v>5.9027777777777778E-4</v>
      </c>
      <c r="D21" s="149">
        <v>6.9194722642361114E-4</v>
      </c>
      <c r="E21" s="149">
        <v>2.0208070883101853E-4</v>
      </c>
      <c r="F21" s="149">
        <v>2.5476741622685185E-4</v>
      </c>
      <c r="G21" s="149">
        <v>9.0035693289351845E-4</v>
      </c>
      <c r="H21" s="149">
        <f t="shared" si="0"/>
        <v>3.2714285714351855E-3</v>
      </c>
      <c r="I21" s="154"/>
      <c r="J21" s="49" t="s">
        <v>135</v>
      </c>
      <c r="K21" s="72">
        <f t="shared" si="1"/>
        <v>19.318731724750688</v>
      </c>
      <c r="L21" s="72">
        <f t="shared" si="2"/>
        <v>18.043425521554983</v>
      </c>
      <c r="M21" s="72">
        <f t="shared" si="3"/>
        <v>21.151225261814346</v>
      </c>
      <c r="N21" s="72">
        <f t="shared" si="4"/>
        <v>6.1771395712413533</v>
      </c>
      <c r="O21" s="72">
        <f t="shared" si="5"/>
        <v>7.7876502776609495</v>
      </c>
      <c r="P21" s="72">
        <f t="shared" si="6"/>
        <v>27.521827642977676</v>
      </c>
      <c r="Q21" s="155">
        <f t="shared" si="7"/>
        <v>100</v>
      </c>
      <c r="S21" s="156"/>
      <c r="T21" s="45"/>
      <c r="U21" s="72"/>
      <c r="V21" s="49"/>
      <c r="X21" s="155"/>
      <c r="Y21" s="157"/>
      <c r="AB21" s="45"/>
      <c r="AC21" s="49"/>
    </row>
    <row r="22" spans="1:29" x14ac:dyDescent="0.3">
      <c r="A22" s="49" t="s">
        <v>136</v>
      </c>
      <c r="B22" s="149">
        <v>1.0712815990625E-3</v>
      </c>
      <c r="C22" s="149">
        <v>6.2954564541666664E-4</v>
      </c>
      <c r="D22" s="149">
        <v>8.4881162341435181E-4</v>
      </c>
      <c r="E22" s="149">
        <v>2.2023232131944447E-4</v>
      </c>
      <c r="F22" s="149">
        <v>3.3681027966435184E-4</v>
      </c>
      <c r="G22" s="149">
        <v>1.018506445787037E-3</v>
      </c>
      <c r="H22" s="149">
        <f t="shared" si="0"/>
        <v>4.1251879146643518E-3</v>
      </c>
      <c r="I22" s="154"/>
      <c r="J22" s="49" t="s">
        <v>136</v>
      </c>
      <c r="K22" s="72">
        <f t="shared" si="1"/>
        <v>25.969279975204852</v>
      </c>
      <c r="L22" s="72">
        <f t="shared" si="2"/>
        <v>15.261017399443485</v>
      </c>
      <c r="M22" s="72">
        <f t="shared" si="3"/>
        <v>20.576314121278418</v>
      </c>
      <c r="N22" s="72">
        <f t="shared" si="4"/>
        <v>5.3387221594574017</v>
      </c>
      <c r="O22" s="72">
        <f t="shared" si="5"/>
        <v>8.1647257441787726</v>
      </c>
      <c r="P22" s="72">
        <f t="shared" si="6"/>
        <v>24.689940600437069</v>
      </c>
      <c r="Q22" s="155">
        <f t="shared" si="7"/>
        <v>100</v>
      </c>
      <c r="S22" s="156"/>
      <c r="T22" s="45"/>
      <c r="U22" s="72"/>
      <c r="V22" s="49"/>
      <c r="X22" s="155"/>
      <c r="Y22" s="157"/>
      <c r="AB22" s="45"/>
      <c r="AC22" s="49"/>
    </row>
    <row r="23" spans="1:29" x14ac:dyDescent="0.3">
      <c r="A23" s="49" t="s">
        <v>137</v>
      </c>
      <c r="B23" s="149">
        <v>8.294760959953704E-4</v>
      </c>
      <c r="C23" s="149">
        <v>5.9344083311342599E-4</v>
      </c>
      <c r="D23" s="149">
        <v>6.2500000000000001E-4</v>
      </c>
      <c r="E23" s="149">
        <v>2.6139245822916668E-4</v>
      </c>
      <c r="F23" s="149">
        <v>3.6219765684027773E-4</v>
      </c>
      <c r="G23" s="149">
        <v>7.5869236583333329E-4</v>
      </c>
      <c r="H23" s="149">
        <f t="shared" si="0"/>
        <v>3.4301994100115738E-3</v>
      </c>
      <c r="I23" s="154"/>
      <c r="J23" s="49" t="s">
        <v>137</v>
      </c>
      <c r="K23" s="72">
        <f t="shared" si="1"/>
        <v>24.181570714939038</v>
      </c>
      <c r="L23" s="72">
        <f t="shared" si="2"/>
        <v>17.300476216670553</v>
      </c>
      <c r="M23" s="72">
        <f t="shared" si="3"/>
        <v>18.220515057399862</v>
      </c>
      <c r="N23" s="72">
        <f t="shared" si="4"/>
        <v>7.6203283536884729</v>
      </c>
      <c r="O23" s="72">
        <f t="shared" si="5"/>
        <v>10.559084576341164</v>
      </c>
      <c r="P23" s="72">
        <f t="shared" si="6"/>
        <v>22.118025080960919</v>
      </c>
      <c r="Q23" s="155">
        <f t="shared" si="7"/>
        <v>100.00000000000001</v>
      </c>
      <c r="S23" s="156"/>
      <c r="T23" s="45"/>
      <c r="U23" s="72"/>
      <c r="V23" s="49"/>
      <c r="X23" s="155"/>
      <c r="Y23" s="157"/>
      <c r="AB23" s="45"/>
      <c r="AC23" s="49"/>
    </row>
    <row r="24" spans="1:29" x14ac:dyDescent="0.3">
      <c r="A24" s="49" t="s">
        <v>138</v>
      </c>
      <c r="B24" s="149">
        <v>1.0734707E-3</v>
      </c>
      <c r="C24" s="149">
        <v>3.361363063773148E-4</v>
      </c>
      <c r="D24" s="149">
        <v>5.8300474511574073E-4</v>
      </c>
      <c r="E24" s="149">
        <v>3.0349111866898146E-4</v>
      </c>
      <c r="F24" s="149">
        <v>4.1826866549768519E-4</v>
      </c>
      <c r="G24" s="149">
        <v>6.5906609557870373E-4</v>
      </c>
      <c r="H24" s="149">
        <f t="shared" si="0"/>
        <v>3.3734376312384252E-3</v>
      </c>
      <c r="I24" s="154"/>
      <c r="J24" s="49" t="s">
        <v>138</v>
      </c>
      <c r="K24" s="72">
        <f t="shared" si="1"/>
        <v>31.821270091361299</v>
      </c>
      <c r="L24" s="72">
        <f t="shared" si="2"/>
        <v>9.9642069343346815</v>
      </c>
      <c r="M24" s="72">
        <f t="shared" si="3"/>
        <v>17.282215023543017</v>
      </c>
      <c r="N24" s="72">
        <f t="shared" si="4"/>
        <v>8.9964941357924744</v>
      </c>
      <c r="O24" s="72">
        <f t="shared" si="5"/>
        <v>12.398885386955687</v>
      </c>
      <c r="P24" s="72">
        <f t="shared" si="6"/>
        <v>19.536928428012867</v>
      </c>
      <c r="Q24" s="155">
        <f t="shared" si="7"/>
        <v>100.00000000000003</v>
      </c>
      <c r="S24" s="156"/>
      <c r="T24" s="45"/>
      <c r="U24" s="72"/>
      <c r="V24" s="49"/>
      <c r="X24" s="155"/>
      <c r="Y24" s="157"/>
      <c r="AB24" s="45"/>
      <c r="AC24" s="49"/>
    </row>
    <row r="25" spans="1:29" x14ac:dyDescent="0.3">
      <c r="A25" s="49" t="s">
        <v>139</v>
      </c>
      <c r="B25" s="149">
        <v>9.2225555346064827E-4</v>
      </c>
      <c r="C25" s="149">
        <v>7.1964390694444441E-4</v>
      </c>
      <c r="D25" s="149">
        <v>8.3359368438657398E-4</v>
      </c>
      <c r="E25" s="149">
        <v>2.3637828589120373E-4</v>
      </c>
      <c r="F25" s="149">
        <v>3.3919254430555553E-4</v>
      </c>
      <c r="G25" s="149">
        <v>9.1558012093749996E-4</v>
      </c>
      <c r="H25" s="149">
        <f t="shared" si="0"/>
        <v>3.9666440959259253E-3</v>
      </c>
      <c r="I25" s="154"/>
      <c r="J25" s="49" t="s">
        <v>139</v>
      </c>
      <c r="K25" s="72">
        <f t="shared" si="1"/>
        <v>23.250272299646994</v>
      </c>
      <c r="L25" s="72">
        <f t="shared" si="2"/>
        <v>18.142386600390463</v>
      </c>
      <c r="M25" s="72">
        <f t="shared" si="3"/>
        <v>21.015086411275067</v>
      </c>
      <c r="N25" s="72">
        <f t="shared" si="4"/>
        <v>5.9591503592163457</v>
      </c>
      <c r="O25" s="72">
        <f t="shared" si="5"/>
        <v>8.5511212022761161</v>
      </c>
      <c r="P25" s="72">
        <f t="shared" si="6"/>
        <v>23.081983127195034</v>
      </c>
      <c r="Q25" s="155">
        <f t="shared" si="7"/>
        <v>100.00000000000003</v>
      </c>
      <c r="S25" s="156"/>
      <c r="T25" s="45"/>
      <c r="U25" s="72"/>
      <c r="V25" s="49"/>
      <c r="X25" s="155"/>
      <c r="Y25" s="157"/>
      <c r="AB25" s="45"/>
      <c r="AC25" s="49"/>
    </row>
    <row r="26" spans="1:29" x14ac:dyDescent="0.3">
      <c r="A26" s="49" t="s">
        <v>140</v>
      </c>
      <c r="B26" s="149">
        <v>9.1576803561342602E-4</v>
      </c>
      <c r="C26" s="149">
        <v>5.4079113127314816E-4</v>
      </c>
      <c r="D26" s="149">
        <v>6.7477324263888884E-4</v>
      </c>
      <c r="E26" s="149">
        <v>2.6006078357638889E-4</v>
      </c>
      <c r="F26" s="149">
        <v>3.3186885864583334E-4</v>
      </c>
      <c r="G26" s="149">
        <v>6.9048458890046301E-4</v>
      </c>
      <c r="H26" s="149">
        <f t="shared" si="0"/>
        <v>3.4137466406481479E-3</v>
      </c>
      <c r="I26" s="154"/>
      <c r="J26" s="49" t="s">
        <v>140</v>
      </c>
      <c r="K26" s="72">
        <f t="shared" si="1"/>
        <v>26.825893424813579</v>
      </c>
      <c r="L26" s="72">
        <f t="shared" si="2"/>
        <v>15.841571979415301</v>
      </c>
      <c r="M26" s="72">
        <f t="shared" si="3"/>
        <v>19.766353911688466</v>
      </c>
      <c r="N26" s="72">
        <f t="shared" si="4"/>
        <v>7.6180458291718063</v>
      </c>
      <c r="O26" s="72">
        <f t="shared" si="5"/>
        <v>9.7215433241063067</v>
      </c>
      <c r="P26" s="72">
        <f t="shared" si="6"/>
        <v>20.226591530804548</v>
      </c>
      <c r="Q26" s="155">
        <f t="shared" si="7"/>
        <v>100</v>
      </c>
      <c r="S26" s="156"/>
      <c r="T26" s="45"/>
      <c r="U26" s="72"/>
      <c r="V26" s="49"/>
      <c r="X26" s="155"/>
      <c r="Y26" s="157"/>
      <c r="AB26" s="45"/>
      <c r="AC26" s="49"/>
    </row>
    <row r="27" spans="1:29" x14ac:dyDescent="0.3">
      <c r="A27" s="49" t="s">
        <v>141</v>
      </c>
      <c r="B27" s="149">
        <v>8.4939111446759254E-4</v>
      </c>
      <c r="C27" s="149">
        <v>4.996700995138889E-4</v>
      </c>
      <c r="D27" s="149">
        <v>7.764880952430555E-4</v>
      </c>
      <c r="E27" s="149">
        <v>2.1806631603009255E-4</v>
      </c>
      <c r="F27" s="149">
        <v>3.2779693667824071E-4</v>
      </c>
      <c r="G27" s="149">
        <v>9.3478993449074075E-4</v>
      </c>
      <c r="H27" s="149">
        <f t="shared" si="0"/>
        <v>3.6062024964236107E-3</v>
      </c>
      <c r="I27" s="154"/>
      <c r="J27" s="49" t="s">
        <v>141</v>
      </c>
      <c r="K27" s="72">
        <f t="shared" si="1"/>
        <v>23.553616728676815</v>
      </c>
      <c r="L27" s="72">
        <f t="shared" si="2"/>
        <v>13.855852521022546</v>
      </c>
      <c r="M27" s="72">
        <f t="shared" si="3"/>
        <v>21.532015909065677</v>
      </c>
      <c r="N27" s="72">
        <f t="shared" si="4"/>
        <v>6.0469792322077334</v>
      </c>
      <c r="O27" s="72">
        <f t="shared" si="5"/>
        <v>9.0898094880508715</v>
      </c>
      <c r="P27" s="72">
        <f t="shared" si="6"/>
        <v>25.921726120976363</v>
      </c>
      <c r="Q27" s="155">
        <f t="shared" si="7"/>
        <v>100.00000000000001</v>
      </c>
      <c r="S27" s="156"/>
      <c r="T27" s="45"/>
      <c r="U27" s="72"/>
      <c r="V27" s="49"/>
      <c r="X27" s="155"/>
      <c r="Y27" s="157"/>
      <c r="AB27" s="45"/>
      <c r="AC27" s="49"/>
    </row>
    <row r="28" spans="1:29" x14ac:dyDescent="0.3">
      <c r="A28" s="49" t="s">
        <v>142</v>
      </c>
      <c r="B28" s="149">
        <v>8.9641387418981492E-4</v>
      </c>
      <c r="C28" s="149">
        <v>6.1695326278935186E-4</v>
      </c>
      <c r="D28" s="149">
        <v>6.5060888552083331E-4</v>
      </c>
      <c r="E28" s="149">
        <v>2.8531116150462961E-4</v>
      </c>
      <c r="F28" s="149">
        <v>3.5227807172453704E-4</v>
      </c>
      <c r="G28" s="149">
        <v>8.2419585118055552E-4</v>
      </c>
      <c r="H28" s="149">
        <f t="shared" si="0"/>
        <v>3.6257611069097219E-3</v>
      </c>
      <c r="I28" s="154"/>
      <c r="J28" s="49" t="s">
        <v>142</v>
      </c>
      <c r="K28" s="72">
        <f t="shared" si="1"/>
        <v>24.723467646047943</v>
      </c>
      <c r="L28" s="72">
        <f t="shared" si="2"/>
        <v>17.015827700661401</v>
      </c>
      <c r="M28" s="72">
        <f t="shared" si="3"/>
        <v>17.944063779628184</v>
      </c>
      <c r="N28" s="72">
        <f t="shared" si="4"/>
        <v>7.8690005516608235</v>
      </c>
      <c r="O28" s="72">
        <f t="shared" si="5"/>
        <v>9.715975800313764</v>
      </c>
      <c r="P28" s="72">
        <f t="shared" si="6"/>
        <v>22.731664521687893</v>
      </c>
      <c r="Q28" s="155">
        <f t="shared" si="7"/>
        <v>100</v>
      </c>
      <c r="S28" s="156"/>
      <c r="T28" s="45"/>
      <c r="U28" s="72"/>
      <c r="V28" s="49"/>
      <c r="X28" s="155"/>
      <c r="Y28" s="157"/>
      <c r="AB28" s="45"/>
      <c r="AC28" s="49"/>
    </row>
    <row r="29" spans="1:29" x14ac:dyDescent="0.3">
      <c r="A29" s="49" t="s">
        <v>143</v>
      </c>
      <c r="B29" s="149">
        <v>1.0062001343749999E-3</v>
      </c>
      <c r="C29" s="149">
        <v>7.7777567817129633E-4</v>
      </c>
      <c r="D29" s="149">
        <v>7.8618669689814805E-4</v>
      </c>
      <c r="E29" s="149">
        <v>2.1317187369212961E-4</v>
      </c>
      <c r="F29" s="149">
        <v>3.2968211975694441E-4</v>
      </c>
      <c r="G29" s="149">
        <v>1.0668682287731481E-3</v>
      </c>
      <c r="H29" s="149">
        <f t="shared" si="0"/>
        <v>4.1798847316666665E-3</v>
      </c>
      <c r="I29" s="154"/>
      <c r="J29" s="49" t="s">
        <v>143</v>
      </c>
      <c r="K29" s="72">
        <f t="shared" si="1"/>
        <v>24.072437374936719</v>
      </c>
      <c r="L29" s="72">
        <f t="shared" si="2"/>
        <v>18.607586766182663</v>
      </c>
      <c r="M29" s="72">
        <f t="shared" si="3"/>
        <v>18.808812858929432</v>
      </c>
      <c r="N29" s="72">
        <f t="shared" si="4"/>
        <v>5.0999462276350984</v>
      </c>
      <c r="O29" s="72">
        <f t="shared" si="5"/>
        <v>7.8873495543856444</v>
      </c>
      <c r="P29" s="72">
        <f t="shared" si="6"/>
        <v>25.523867217930441</v>
      </c>
      <c r="Q29" s="155">
        <f t="shared" si="7"/>
        <v>100.00000000000001</v>
      </c>
      <c r="S29" s="156"/>
      <c r="T29" s="45"/>
      <c r="U29" s="72"/>
      <c r="V29" s="49"/>
      <c r="X29" s="155"/>
      <c r="Y29" s="157"/>
      <c r="AB29" s="45"/>
      <c r="AC29" s="49"/>
    </row>
    <row r="30" spans="1:29" x14ac:dyDescent="0.3">
      <c r="A30" s="49" t="s">
        <v>144</v>
      </c>
      <c r="B30" s="149">
        <v>1.0369294322685185E-3</v>
      </c>
      <c r="C30" s="149">
        <v>6.4218106995370366E-4</v>
      </c>
      <c r="D30" s="149">
        <v>7.5925296043981489E-4</v>
      </c>
      <c r="E30" s="149">
        <v>1.9576378390046296E-4</v>
      </c>
      <c r="F30" s="149">
        <v>3.2283530696759256E-4</v>
      </c>
      <c r="G30" s="149">
        <v>9.3020912069444455E-4</v>
      </c>
      <c r="H30" s="149">
        <f t="shared" si="0"/>
        <v>3.8871716742245369E-3</v>
      </c>
      <c r="I30" s="154"/>
      <c r="J30" s="49" t="s">
        <v>144</v>
      </c>
      <c r="K30" s="72">
        <f t="shared" si="1"/>
        <v>26.675678852680939</v>
      </c>
      <c r="L30" s="72">
        <f t="shared" si="2"/>
        <v>16.520522471696964</v>
      </c>
      <c r="M30" s="72">
        <f t="shared" si="3"/>
        <v>19.532272409637798</v>
      </c>
      <c r="N30" s="72">
        <f t="shared" si="4"/>
        <v>5.0361496817481433</v>
      </c>
      <c r="O30" s="72">
        <f t="shared" si="5"/>
        <v>8.3051466213412333</v>
      </c>
      <c r="P30" s="72">
        <f t="shared" si="6"/>
        <v>23.930229962894927</v>
      </c>
      <c r="Q30" s="155">
        <f t="shared" si="7"/>
        <v>100.00000000000001</v>
      </c>
      <c r="S30" s="156"/>
      <c r="T30" s="45"/>
      <c r="U30" s="72"/>
      <c r="V30" s="49"/>
      <c r="X30" s="155"/>
      <c r="Y30" s="157"/>
      <c r="AB30" s="45"/>
      <c r="AC30" s="49"/>
    </row>
    <row r="31" spans="1:29" x14ac:dyDescent="0.3">
      <c r="A31" s="49" t="s">
        <v>145</v>
      </c>
      <c r="B31" s="149">
        <v>1.0765432098726851E-3</v>
      </c>
      <c r="C31" s="149">
        <v>7.4442029898148137E-4</v>
      </c>
      <c r="D31" s="149">
        <v>6.3231397497685187E-4</v>
      </c>
      <c r="E31" s="149">
        <v>2.1026864449074072E-4</v>
      </c>
      <c r="F31" s="149">
        <v>3.669438145601852E-4</v>
      </c>
      <c r="G31" s="149">
        <v>1.1381663622337963E-3</v>
      </c>
      <c r="H31" s="149">
        <f t="shared" si="0"/>
        <v>4.1686563051157397E-3</v>
      </c>
      <c r="I31" s="154"/>
      <c r="J31" s="49" t="s">
        <v>145</v>
      </c>
      <c r="K31" s="72">
        <f t="shared" si="1"/>
        <v>25.824705398513192</v>
      </c>
      <c r="L31" s="72">
        <f t="shared" si="2"/>
        <v>17.857559954461465</v>
      </c>
      <c r="M31" s="72">
        <f t="shared" si="3"/>
        <v>15.168292339209676</v>
      </c>
      <c r="N31" s="72">
        <f t="shared" si="4"/>
        <v>5.0440388724947365</v>
      </c>
      <c r="O31" s="72">
        <f t="shared" si="5"/>
        <v>8.8024482639615762</v>
      </c>
      <c r="P31" s="72">
        <f t="shared" si="6"/>
        <v>27.302955171359365</v>
      </c>
      <c r="Q31" s="155">
        <f t="shared" si="7"/>
        <v>100</v>
      </c>
      <c r="S31" s="156"/>
      <c r="T31" s="45"/>
      <c r="U31" s="72"/>
      <c r="V31" s="49"/>
      <c r="X31" s="155"/>
      <c r="Y31" s="157"/>
      <c r="AB31" s="45"/>
      <c r="AC31" s="49"/>
    </row>
    <row r="32" spans="1:29" x14ac:dyDescent="0.3">
      <c r="A32" s="49" t="s">
        <v>146</v>
      </c>
      <c r="B32" s="149">
        <v>7.8990089863425941E-4</v>
      </c>
      <c r="C32" s="149">
        <v>5.2265369109953707E-4</v>
      </c>
      <c r="D32" s="149">
        <v>6.6167091836805559E-4</v>
      </c>
      <c r="E32" s="149">
        <v>2.3514424288194444E-4</v>
      </c>
      <c r="F32" s="149">
        <v>2.8253705803240741E-4</v>
      </c>
      <c r="G32" s="149">
        <v>6.1359520660879624E-4</v>
      </c>
      <c r="H32" s="149">
        <f t="shared" si="0"/>
        <v>3.1055020156250004E-3</v>
      </c>
      <c r="I32" s="154"/>
      <c r="J32" s="49" t="s">
        <v>146</v>
      </c>
      <c r="K32" s="72">
        <f t="shared" si="1"/>
        <v>25.435530057940962</v>
      </c>
      <c r="L32" s="72">
        <f t="shared" si="2"/>
        <v>16.829925998111129</v>
      </c>
      <c r="M32" s="72">
        <f t="shared" si="3"/>
        <v>21.306407628748243</v>
      </c>
      <c r="N32" s="72">
        <f t="shared" si="4"/>
        <v>7.5718592903447304</v>
      </c>
      <c r="O32" s="72">
        <f t="shared" si="5"/>
        <v>9.0979512043738016</v>
      </c>
      <c r="P32" s="72">
        <f t="shared" si="6"/>
        <v>19.758325820481126</v>
      </c>
      <c r="Q32" s="155">
        <f t="shared" si="7"/>
        <v>100</v>
      </c>
      <c r="S32" s="156"/>
      <c r="T32" s="45"/>
      <c r="U32" s="72"/>
      <c r="V32" s="49"/>
      <c r="X32" s="155"/>
      <c r="Y32" s="157"/>
      <c r="AB32" s="45"/>
      <c r="AC32" s="49"/>
    </row>
    <row r="33" spans="1:29" x14ac:dyDescent="0.3">
      <c r="A33" s="49" t="s">
        <v>147</v>
      </c>
      <c r="B33" s="149">
        <v>9.144589317129629E-4</v>
      </c>
      <c r="C33" s="149">
        <v>5.1131267321759255E-4</v>
      </c>
      <c r="D33" s="149">
        <v>8.6044973545138892E-4</v>
      </c>
      <c r="E33" s="149">
        <v>2.0643424035879628E-4</v>
      </c>
      <c r="F33" s="149">
        <v>2.087968212037037E-4</v>
      </c>
      <c r="G33" s="149">
        <v>9.9537037037037042E-4</v>
      </c>
      <c r="H33" s="149">
        <f t="shared" si="0"/>
        <v>3.6968227723148152E-3</v>
      </c>
      <c r="I33" s="154"/>
      <c r="J33" s="49" t="s">
        <v>147</v>
      </c>
      <c r="K33" s="72">
        <f t="shared" si="1"/>
        <v>24.736347616154784</v>
      </c>
      <c r="L33" s="72">
        <f t="shared" si="2"/>
        <v>13.831138377710959</v>
      </c>
      <c r="M33" s="72">
        <f t="shared" si="3"/>
        <v>23.275385065662935</v>
      </c>
      <c r="N33" s="72">
        <f t="shared" si="4"/>
        <v>5.5840989160953125</v>
      </c>
      <c r="O33" s="72">
        <f t="shared" si="5"/>
        <v>5.6480073312511747</v>
      </c>
      <c r="P33" s="72">
        <f t="shared" si="6"/>
        <v>26.925022693124827</v>
      </c>
      <c r="Q33" s="155">
        <f t="shared" si="7"/>
        <v>100</v>
      </c>
      <c r="S33" s="156"/>
      <c r="T33" s="45"/>
      <c r="U33" s="72"/>
      <c r="V33" s="49"/>
      <c r="X33" s="155"/>
      <c r="Y33" s="157"/>
      <c r="AB33" s="45"/>
      <c r="AC33" s="49"/>
    </row>
    <row r="34" spans="1:29" x14ac:dyDescent="0.3">
      <c r="A34" s="49" t="s">
        <v>148</v>
      </c>
      <c r="B34" s="149">
        <v>9.5262266943287033E-4</v>
      </c>
      <c r="C34" s="149">
        <v>7.2481733434027779E-4</v>
      </c>
      <c r="D34" s="149">
        <v>7.7236709498842591E-4</v>
      </c>
      <c r="E34" s="149">
        <v>2.4357520785879631E-4</v>
      </c>
      <c r="F34" s="149">
        <v>3.655517762615741E-4</v>
      </c>
      <c r="G34" s="149">
        <v>1.2048563869907407E-3</v>
      </c>
      <c r="H34" s="149">
        <f t="shared" si="0"/>
        <v>4.263790469872685E-3</v>
      </c>
      <c r="I34" s="154"/>
      <c r="J34" s="49" t="s">
        <v>148</v>
      </c>
      <c r="K34" s="72">
        <f t="shared" ref="K34:K56" si="8">B34/$H34*100</f>
        <v>22.34215485408961</v>
      </c>
      <c r="L34" s="72">
        <f t="shared" ref="L34:L56" si="9">C34/$H34*100</f>
        <v>16.999365692609199</v>
      </c>
      <c r="M34" s="72">
        <f t="shared" ref="M34:M56" si="10">D34/$H34*100</f>
        <v>18.114564973252271</v>
      </c>
      <c r="N34" s="72">
        <f t="shared" ref="N34:N56" si="11">E34/$H34*100</f>
        <v>5.7126448773658751</v>
      </c>
      <c r="O34" s="72">
        <f t="shared" ref="O34:O56" si="12">F34/$H34*100</f>
        <v>8.5733991584368194</v>
      </c>
      <c r="P34" s="72">
        <f t="shared" ref="P34:P56" si="13">G34/$H34*100</f>
        <v>28.257870444246226</v>
      </c>
      <c r="Q34" s="155">
        <f t="shared" si="7"/>
        <v>100</v>
      </c>
      <c r="S34" s="156"/>
      <c r="T34" s="45"/>
      <c r="U34" s="72"/>
      <c r="V34" s="49"/>
      <c r="X34" s="155"/>
      <c r="Y34" s="157"/>
      <c r="AB34" s="45"/>
      <c r="AC34" s="49"/>
    </row>
    <row r="35" spans="1:29" x14ac:dyDescent="0.3">
      <c r="A35" s="49" t="s">
        <v>149</v>
      </c>
      <c r="B35" s="149">
        <v>9.6460905349537041E-4</v>
      </c>
      <c r="C35" s="149">
        <v>5.671285798263888E-4</v>
      </c>
      <c r="D35" s="149">
        <v>6.7180650038194437E-4</v>
      </c>
      <c r="E35" s="149">
        <v>2.7791871377314816E-4</v>
      </c>
      <c r="F35" s="149">
        <v>3.7393340052083331E-4</v>
      </c>
      <c r="G35" s="149">
        <v>9.778872197106481E-4</v>
      </c>
      <c r="H35" s="149">
        <f t="shared" si="0"/>
        <v>3.8332834677083328E-3</v>
      </c>
      <c r="I35" s="154"/>
      <c r="J35" s="49" t="s">
        <v>149</v>
      </c>
      <c r="K35" s="72">
        <f t="shared" si="8"/>
        <v>25.164041783532554</v>
      </c>
      <c r="L35" s="72">
        <f t="shared" si="9"/>
        <v>14.794851061861008</v>
      </c>
      <c r="M35" s="72">
        <f t="shared" si="10"/>
        <v>17.525614947114075</v>
      </c>
      <c r="N35" s="72">
        <f t="shared" si="11"/>
        <v>7.2501477157726981</v>
      </c>
      <c r="O35" s="72">
        <f t="shared" si="12"/>
        <v>9.7549112574339158</v>
      </c>
      <c r="P35" s="72">
        <f t="shared" si="13"/>
        <v>25.510433234285756</v>
      </c>
      <c r="Q35" s="155">
        <f t="shared" si="7"/>
        <v>100.00000000000001</v>
      </c>
      <c r="S35" s="156"/>
      <c r="T35" s="45"/>
      <c r="U35" s="72"/>
      <c r="V35" s="49"/>
      <c r="X35" s="155"/>
      <c r="Y35" s="157"/>
      <c r="AB35" s="45"/>
      <c r="AC35" s="49"/>
    </row>
    <row r="36" spans="1:29" x14ac:dyDescent="0.3">
      <c r="A36" s="49" t="s">
        <v>150</v>
      </c>
      <c r="B36" s="149">
        <v>9.7287729907407413E-4</v>
      </c>
      <c r="C36" s="149">
        <v>7.1299235743055561E-4</v>
      </c>
      <c r="D36" s="149">
        <v>7.986006130787038E-4</v>
      </c>
      <c r="E36" s="149">
        <v>2.9722799613425929E-4</v>
      </c>
      <c r="F36" s="149">
        <v>3.2461577223379627E-4</v>
      </c>
      <c r="G36" s="149">
        <v>1.0605358192708333E-3</v>
      </c>
      <c r="H36" s="149">
        <f t="shared" si="0"/>
        <v>4.1668498572222223E-3</v>
      </c>
      <c r="I36" s="154"/>
      <c r="J36" s="49" t="s">
        <v>150</v>
      </c>
      <c r="K36" s="72">
        <f t="shared" si="8"/>
        <v>23.348028664575654</v>
      </c>
      <c r="L36" s="72">
        <f t="shared" si="9"/>
        <v>17.111064277844246</v>
      </c>
      <c r="M36" s="72">
        <f t="shared" si="10"/>
        <v>19.165572085457399</v>
      </c>
      <c r="N36" s="72">
        <f t="shared" si="11"/>
        <v>7.1331582926869013</v>
      </c>
      <c r="O36" s="72">
        <f t="shared" si="12"/>
        <v>7.7904360213784436</v>
      </c>
      <c r="P36" s="72">
        <f t="shared" si="13"/>
        <v>25.451740658057361</v>
      </c>
      <c r="Q36" s="155">
        <f t="shared" si="7"/>
        <v>100</v>
      </c>
      <c r="S36" s="156"/>
      <c r="T36" s="45"/>
      <c r="U36" s="72"/>
      <c r="V36" s="49"/>
      <c r="X36" s="155"/>
      <c r="Y36" s="157"/>
      <c r="AB36" s="45"/>
      <c r="AC36" s="49"/>
    </row>
    <row r="37" spans="1:29" x14ac:dyDescent="0.3">
      <c r="A37" s="49" t="s">
        <v>151</v>
      </c>
      <c r="B37" s="149">
        <v>8.7962962962962962E-4</v>
      </c>
      <c r="C37" s="149">
        <v>7.8703703703703705E-4</v>
      </c>
      <c r="D37" s="149">
        <v>7.9861111111111105E-4</v>
      </c>
      <c r="E37" s="149">
        <v>2.4305555555555552E-4</v>
      </c>
      <c r="F37" s="149">
        <v>3.2407407407407406E-4</v>
      </c>
      <c r="G37" s="149">
        <v>8.7962962962962962E-4</v>
      </c>
      <c r="H37" s="149">
        <f>SUM(B37:G37)</f>
        <v>3.9120370370370368E-3</v>
      </c>
      <c r="I37" s="154"/>
      <c r="J37" s="49" t="s">
        <v>151</v>
      </c>
      <c r="K37" s="72">
        <f>B37/$H37*100</f>
        <v>22.485207100591715</v>
      </c>
      <c r="L37" s="72">
        <f t="shared" si="9"/>
        <v>20.118343195266274</v>
      </c>
      <c r="M37" s="72">
        <f t="shared" si="10"/>
        <v>20.414201183431953</v>
      </c>
      <c r="N37" s="72">
        <f t="shared" si="11"/>
        <v>6.2130177514792901</v>
      </c>
      <c r="O37" s="72">
        <f t="shared" si="12"/>
        <v>8.2840236686390547</v>
      </c>
      <c r="P37" s="72">
        <f t="shared" si="13"/>
        <v>22.485207100591715</v>
      </c>
      <c r="Q37" s="155">
        <f t="shared" si="7"/>
        <v>100</v>
      </c>
      <c r="R37" s="154"/>
      <c r="S37" s="156"/>
      <c r="T37" s="45"/>
      <c r="U37" s="72"/>
      <c r="V37" s="49"/>
      <c r="X37" s="155"/>
      <c r="Y37" s="157"/>
      <c r="AB37" s="45"/>
      <c r="AC37" s="49"/>
    </row>
    <row r="38" spans="1:29" x14ac:dyDescent="0.3">
      <c r="A38" s="49" t="s">
        <v>152</v>
      </c>
      <c r="B38" s="149">
        <v>8.0650982614583334E-4</v>
      </c>
      <c r="C38" s="149">
        <v>7.5359452422453705E-4</v>
      </c>
      <c r="D38" s="149">
        <v>7.0513143530092596E-4</v>
      </c>
      <c r="E38" s="149">
        <v>2.5456034265046294E-4</v>
      </c>
      <c r="F38" s="149">
        <v>3.604657449421296E-4</v>
      </c>
      <c r="G38" s="149">
        <v>9.5719954648148143E-4</v>
      </c>
      <c r="H38" s="149">
        <f t="shared" si="0"/>
        <v>3.8374614197453699E-3</v>
      </c>
      <c r="I38" s="154"/>
      <c r="J38" s="49" t="s">
        <v>152</v>
      </c>
      <c r="K38" s="72">
        <f t="shared" si="8"/>
        <v>21.01675399252218</v>
      </c>
      <c r="L38" s="72">
        <f t="shared" si="9"/>
        <v>19.637839753827176</v>
      </c>
      <c r="M38" s="72">
        <f t="shared" si="10"/>
        <v>18.374945261279372</v>
      </c>
      <c r="N38" s="72">
        <f t="shared" si="11"/>
        <v>6.6335609614377304</v>
      </c>
      <c r="O38" s="72">
        <f t="shared" si="12"/>
        <v>9.3933386036763817</v>
      </c>
      <c r="P38" s="72">
        <f t="shared" si="13"/>
        <v>24.943561427257169</v>
      </c>
      <c r="Q38" s="155">
        <f t="shared" si="7"/>
        <v>100</v>
      </c>
      <c r="S38" s="156"/>
      <c r="T38" s="45"/>
      <c r="U38" s="72"/>
      <c r="V38" s="49"/>
      <c r="X38" s="155"/>
      <c r="Y38" s="157"/>
      <c r="AB38" s="45"/>
      <c r="AC38" s="49"/>
    </row>
    <row r="39" spans="1:29" x14ac:dyDescent="0.3">
      <c r="A39" s="49" t="s">
        <v>156</v>
      </c>
      <c r="B39" s="149">
        <v>9.6523316116898139E-4</v>
      </c>
      <c r="C39" s="149">
        <v>9.8295120517361109E-4</v>
      </c>
      <c r="D39" s="149">
        <v>8.7243953137731479E-4</v>
      </c>
      <c r="E39" s="149">
        <v>2.7338435373842586E-4</v>
      </c>
      <c r="F39" s="149">
        <v>4.261148904050926E-4</v>
      </c>
      <c r="G39" s="149">
        <v>1.1361090115162037E-3</v>
      </c>
      <c r="H39" s="149">
        <f t="shared" si="0"/>
        <v>4.6562321533796299E-3</v>
      </c>
      <c r="I39" s="154"/>
      <c r="J39" s="49" t="s">
        <v>156</v>
      </c>
      <c r="K39" s="72">
        <f t="shared" si="8"/>
        <v>20.729919157239333</v>
      </c>
      <c r="L39" s="72">
        <f t="shared" si="9"/>
        <v>21.110442366155567</v>
      </c>
      <c r="M39" s="72">
        <f t="shared" si="10"/>
        <v>18.737028194439844</v>
      </c>
      <c r="N39" s="72">
        <f t="shared" si="11"/>
        <v>5.8713643292032911</v>
      </c>
      <c r="O39" s="72">
        <f t="shared" si="12"/>
        <v>9.1514958096710419</v>
      </c>
      <c r="P39" s="72">
        <f t="shared" si="13"/>
        <v>24.399750143290909</v>
      </c>
      <c r="Q39" s="155">
        <f t="shared" si="7"/>
        <v>100</v>
      </c>
      <c r="S39" s="156"/>
      <c r="T39" s="45"/>
      <c r="U39" s="72"/>
      <c r="V39" s="49"/>
      <c r="X39" s="155"/>
      <c r="Y39" s="157"/>
      <c r="AB39" s="45"/>
      <c r="AC39" s="49"/>
    </row>
    <row r="40" spans="1:29" x14ac:dyDescent="0.3">
      <c r="A40" s="49" t="s">
        <v>157</v>
      </c>
      <c r="B40" s="149">
        <v>9.3306878306712948E-4</v>
      </c>
      <c r="C40" s="149">
        <v>8.3302259174768503E-4</v>
      </c>
      <c r="D40" s="149">
        <v>9.1421852692129637E-4</v>
      </c>
      <c r="E40" s="149">
        <v>2.5805828504629627E-4</v>
      </c>
      <c r="F40" s="149">
        <v>5.3595364071759263E-4</v>
      </c>
      <c r="G40" s="149">
        <v>1.6431678844328703E-3</v>
      </c>
      <c r="H40" s="149">
        <f t="shared" si="0"/>
        <v>5.1174897119328697E-3</v>
      </c>
      <c r="I40" s="154"/>
      <c r="J40" s="49" t="s">
        <v>157</v>
      </c>
      <c r="K40" s="72">
        <f t="shared" si="8"/>
        <v>18.232939108630088</v>
      </c>
      <c r="L40" s="72">
        <f t="shared" si="9"/>
        <v>16.277953423243002</v>
      </c>
      <c r="M40" s="72">
        <f t="shared" si="10"/>
        <v>17.864589444890104</v>
      </c>
      <c r="N40" s="72">
        <f t="shared" si="11"/>
        <v>5.0426732552986024</v>
      </c>
      <c r="O40" s="72">
        <f t="shared" si="12"/>
        <v>10.472979348993427</v>
      </c>
      <c r="P40" s="72">
        <f t="shared" si="13"/>
        <v>32.108865418944788</v>
      </c>
      <c r="Q40" s="155">
        <f t="shared" si="7"/>
        <v>100.00000000000001</v>
      </c>
      <c r="S40" s="156"/>
      <c r="T40" s="45"/>
      <c r="U40" s="72"/>
      <c r="V40" s="49"/>
      <c r="X40" s="155"/>
      <c r="Y40" s="157"/>
      <c r="AB40" s="45"/>
      <c r="AC40" s="49"/>
    </row>
    <row r="41" spans="1:29" x14ac:dyDescent="0.3">
      <c r="A41" s="49" t="s">
        <v>158</v>
      </c>
      <c r="B41" s="149">
        <v>7.7388930880787049E-4</v>
      </c>
      <c r="C41" s="149">
        <v>6.4006046862268517E-4</v>
      </c>
      <c r="D41" s="149">
        <v>7.0472831107638888E-4</v>
      </c>
      <c r="E41" s="149">
        <v>1.9095070127314817E-4</v>
      </c>
      <c r="F41" s="149">
        <v>3.4410850760416669E-4</v>
      </c>
      <c r="G41" s="149">
        <v>8.4252960443287046E-4</v>
      </c>
      <c r="H41" s="149">
        <f t="shared" si="0"/>
        <v>3.4962669018171297E-3</v>
      </c>
      <c r="I41" s="154"/>
      <c r="J41" s="49" t="s">
        <v>158</v>
      </c>
      <c r="K41" s="72">
        <f t="shared" si="8"/>
        <v>22.134732002458215</v>
      </c>
      <c r="L41" s="72">
        <f t="shared" si="9"/>
        <v>18.306968163386607</v>
      </c>
      <c r="M41" s="72">
        <f t="shared" si="10"/>
        <v>20.156593614466832</v>
      </c>
      <c r="N41" s="72">
        <f t="shared" si="11"/>
        <v>5.4615596187437676</v>
      </c>
      <c r="O41" s="72">
        <f t="shared" si="12"/>
        <v>9.8421692984972537</v>
      </c>
      <c r="P41" s="72">
        <f t="shared" si="13"/>
        <v>24.097977302447333</v>
      </c>
      <c r="Q41" s="155">
        <f t="shared" si="7"/>
        <v>100</v>
      </c>
      <c r="S41" s="156"/>
      <c r="T41" s="45"/>
      <c r="U41" s="72"/>
      <c r="V41" s="49"/>
      <c r="X41" s="155"/>
      <c r="Y41" s="157"/>
      <c r="AB41" s="45"/>
      <c r="AC41" s="49"/>
    </row>
    <row r="42" spans="1:29" x14ac:dyDescent="0.3">
      <c r="A42" s="49" t="s">
        <v>159</v>
      </c>
      <c r="B42" s="149">
        <v>9.752246577662036E-4</v>
      </c>
      <c r="C42" s="149">
        <v>4.5863147728009254E-4</v>
      </c>
      <c r="D42" s="149">
        <v>6.2692533804398155E-4</v>
      </c>
      <c r="E42" s="149">
        <v>2.9567481313657408E-4</v>
      </c>
      <c r="F42" s="149">
        <v>3.6389098849537032E-4</v>
      </c>
      <c r="G42" s="149">
        <v>6.2078189300925925E-4</v>
      </c>
      <c r="H42" s="149">
        <f t="shared" si="0"/>
        <v>3.3411291677314815E-3</v>
      </c>
      <c r="I42" s="154"/>
      <c r="J42" s="49" t="s">
        <v>159</v>
      </c>
      <c r="K42" s="72">
        <f t="shared" si="8"/>
        <v>29.188475177341004</v>
      </c>
      <c r="L42" s="72">
        <f t="shared" si="9"/>
        <v>13.726840665411583</v>
      </c>
      <c r="M42" s="72">
        <f t="shared" si="10"/>
        <v>18.763876120049662</v>
      </c>
      <c r="N42" s="72">
        <f t="shared" si="11"/>
        <v>8.8495475120265308</v>
      </c>
      <c r="O42" s="72">
        <f t="shared" si="12"/>
        <v>10.891257722383733</v>
      </c>
      <c r="P42" s="72">
        <f t="shared" si="13"/>
        <v>18.58000280278748</v>
      </c>
      <c r="Q42" s="155">
        <f t="shared" si="7"/>
        <v>99.999999999999986</v>
      </c>
      <c r="S42" s="156"/>
      <c r="T42" s="45"/>
      <c r="U42" s="72"/>
      <c r="V42" s="49"/>
      <c r="X42" s="155"/>
      <c r="Y42" s="157"/>
      <c r="AB42" s="45"/>
      <c r="AC42" s="49"/>
    </row>
    <row r="43" spans="1:29" x14ac:dyDescent="0.3">
      <c r="A43" s="49" t="s">
        <v>160</v>
      </c>
      <c r="B43" s="149">
        <v>8.864029562384259E-4</v>
      </c>
      <c r="C43" s="149">
        <v>8.0531934996527787E-4</v>
      </c>
      <c r="D43" s="149">
        <v>7.3311497438657413E-4</v>
      </c>
      <c r="E43" s="149">
        <v>2.3477366254629631E-4</v>
      </c>
      <c r="F43" s="149">
        <v>2.681111950925926E-4</v>
      </c>
      <c r="G43" s="149">
        <v>9.7108738557870377E-4</v>
      </c>
      <c r="H43" s="149">
        <f t="shared" si="0"/>
        <v>3.8988095238078704E-3</v>
      </c>
      <c r="I43" s="154"/>
      <c r="J43" s="49" t="s">
        <v>160</v>
      </c>
      <c r="K43" s="72">
        <f t="shared" si="8"/>
        <v>22.7352208623082</v>
      </c>
      <c r="L43" s="72">
        <f t="shared" si="9"/>
        <v>20.655519205225048</v>
      </c>
      <c r="M43" s="72">
        <f t="shared" si="10"/>
        <v>18.80355964839644</v>
      </c>
      <c r="N43" s="72">
        <f t="shared" si="11"/>
        <v>6.0216756195106118</v>
      </c>
      <c r="O43" s="72">
        <f t="shared" si="12"/>
        <v>6.8767451565762832</v>
      </c>
      <c r="P43" s="72">
        <f t="shared" si="13"/>
        <v>24.907279507983425</v>
      </c>
      <c r="Q43" s="155">
        <f t="shared" si="7"/>
        <v>100</v>
      </c>
      <c r="S43" s="156"/>
      <c r="T43" s="45"/>
      <c r="U43" s="72"/>
      <c r="V43" s="49"/>
      <c r="X43" s="155"/>
      <c r="Y43" s="157"/>
      <c r="AB43" s="45"/>
      <c r="AC43" s="49"/>
    </row>
    <row r="44" spans="1:29" x14ac:dyDescent="0.3">
      <c r="A44" s="49" t="s">
        <v>161</v>
      </c>
      <c r="B44" s="149">
        <v>8.7753081171296297E-4</v>
      </c>
      <c r="C44" s="149">
        <v>7.1539798018518518E-4</v>
      </c>
      <c r="D44" s="149">
        <v>7.6554993910879629E-4</v>
      </c>
      <c r="E44" s="149">
        <v>2.7385676491898151E-4</v>
      </c>
      <c r="F44" s="149">
        <v>2.3388762913194446E-4</v>
      </c>
      <c r="G44" s="149">
        <v>7.0439578609953705E-4</v>
      </c>
      <c r="H44" s="149">
        <f t="shared" si="0"/>
        <v>3.5706189111574071E-3</v>
      </c>
      <c r="I44" s="154"/>
      <c r="J44" s="49" t="s">
        <v>161</v>
      </c>
      <c r="K44" s="72">
        <f t="shared" si="8"/>
        <v>24.57643432545742</v>
      </c>
      <c r="L44" s="72">
        <f t="shared" si="9"/>
        <v>20.035685632810662</v>
      </c>
      <c r="M44" s="72">
        <f t="shared" si="10"/>
        <v>21.440258906281464</v>
      </c>
      <c r="N44" s="72">
        <f t="shared" si="11"/>
        <v>7.669728182507483</v>
      </c>
      <c r="O44" s="72">
        <f t="shared" si="12"/>
        <v>6.5503386093961611</v>
      </c>
      <c r="P44" s="72">
        <f t="shared" si="13"/>
        <v>19.727554343546817</v>
      </c>
      <c r="Q44" s="155">
        <f t="shared" si="7"/>
        <v>100.00000000000001</v>
      </c>
      <c r="S44" s="156"/>
      <c r="T44" s="45"/>
      <c r="U44" s="72"/>
      <c r="V44" s="49"/>
      <c r="X44" s="155"/>
      <c r="Y44" s="157"/>
      <c r="AB44" s="45"/>
      <c r="AC44" s="49"/>
    </row>
    <row r="45" spans="1:29" x14ac:dyDescent="0.3">
      <c r="A45" s="49" t="s">
        <v>162</v>
      </c>
      <c r="B45" s="149">
        <v>9.7438271605324066E-4</v>
      </c>
      <c r="C45" s="149">
        <v>5.574074074074075E-4</v>
      </c>
      <c r="D45" s="149">
        <v>6.3929301697916664E-4</v>
      </c>
      <c r="E45" s="149">
        <v>2.4682098766203703E-4</v>
      </c>
      <c r="F45" s="149">
        <v>3.2825520833333334E-4</v>
      </c>
      <c r="G45" s="149">
        <v>1.127618152002315E-3</v>
      </c>
      <c r="H45" s="149">
        <f t="shared" si="0"/>
        <v>3.8737774884375006E-3</v>
      </c>
      <c r="I45" s="154"/>
      <c r="J45" s="49" t="s">
        <v>162</v>
      </c>
      <c r="K45" s="72">
        <f t="shared" si="8"/>
        <v>25.153295948504795</v>
      </c>
      <c r="L45" s="72">
        <f t="shared" si="9"/>
        <v>14.389246906183024</v>
      </c>
      <c r="M45" s="72">
        <f t="shared" si="10"/>
        <v>16.503090817356867</v>
      </c>
      <c r="N45" s="72">
        <f t="shared" si="11"/>
        <v>6.3715840261540935</v>
      </c>
      <c r="O45" s="72">
        <f t="shared" si="12"/>
        <v>8.4737755153235721</v>
      </c>
      <c r="P45" s="72">
        <f t="shared" si="13"/>
        <v>29.109006786477636</v>
      </c>
      <c r="Q45" s="155">
        <f t="shared" si="7"/>
        <v>99.999999999999986</v>
      </c>
      <c r="S45" s="156"/>
      <c r="T45" s="45"/>
      <c r="U45" s="72"/>
      <c r="V45" s="49"/>
      <c r="X45" s="155"/>
      <c r="Y45" s="157"/>
      <c r="AB45" s="45"/>
      <c r="AC45" s="49"/>
    </row>
    <row r="46" spans="1:29" x14ac:dyDescent="0.3">
      <c r="A46" s="49" t="s">
        <v>184</v>
      </c>
      <c r="B46" s="149">
        <v>9.0238935081018512E-4</v>
      </c>
      <c r="C46" s="149">
        <v>6.3910094901620371E-4</v>
      </c>
      <c r="D46" s="149">
        <v>5.859581023842593E-4</v>
      </c>
      <c r="E46" s="149">
        <v>2.6018019862268519E-4</v>
      </c>
      <c r="F46" s="149">
        <v>3.1672125640046299E-4</v>
      </c>
      <c r="G46" s="149">
        <v>8.2717860292824078E-4</v>
      </c>
      <c r="H46" s="149">
        <f t="shared" si="0"/>
        <v>3.5315284601620369E-3</v>
      </c>
      <c r="I46" s="154"/>
      <c r="J46" s="49" t="s">
        <v>184</v>
      </c>
      <c r="K46" s="72">
        <f t="shared" si="8"/>
        <v>25.552373738162675</v>
      </c>
      <c r="L46" s="72">
        <f t="shared" si="9"/>
        <v>18.097006897316067</v>
      </c>
      <c r="M46" s="72">
        <f t="shared" si="10"/>
        <v>16.592195390586596</v>
      </c>
      <c r="N46" s="72">
        <f t="shared" si="11"/>
        <v>7.3673538683799071</v>
      </c>
      <c r="O46" s="72">
        <f t="shared" si="12"/>
        <v>8.9683903152214981</v>
      </c>
      <c r="P46" s="72">
        <f t="shared" si="13"/>
        <v>23.422679790333259</v>
      </c>
      <c r="Q46" s="155">
        <f t="shared" si="7"/>
        <v>100</v>
      </c>
      <c r="S46" s="156"/>
      <c r="T46" s="45"/>
      <c r="U46" s="72"/>
      <c r="V46" s="49"/>
      <c r="X46" s="155"/>
      <c r="Y46" s="157"/>
      <c r="AB46" s="45"/>
      <c r="AC46" s="49"/>
    </row>
    <row r="47" spans="1:29" x14ac:dyDescent="0.3">
      <c r="A47" s="49" t="s">
        <v>185</v>
      </c>
      <c r="B47" s="149">
        <v>9.7294816075231474E-4</v>
      </c>
      <c r="C47" s="149">
        <v>6.6451247165509261E-4</v>
      </c>
      <c r="D47" s="149">
        <v>6.2922335600694445E-4</v>
      </c>
      <c r="E47" s="149">
        <v>2.5575396826388888E-4</v>
      </c>
      <c r="F47" s="149">
        <v>2.9144620811342591E-4</v>
      </c>
      <c r="G47" s="149">
        <v>9.2885487527777789E-4</v>
      </c>
      <c r="H47" s="149">
        <f t="shared" si="0"/>
        <v>3.7427390400694444E-3</v>
      </c>
      <c r="I47" s="154"/>
      <c r="J47" s="49" t="s">
        <v>185</v>
      </c>
      <c r="K47" s="72">
        <f t="shared" si="8"/>
        <v>25.9956184584609</v>
      </c>
      <c r="L47" s="72">
        <f t="shared" si="9"/>
        <v>17.754710241373466</v>
      </c>
      <c r="M47" s="72">
        <f t="shared" si="10"/>
        <v>16.811841522225645</v>
      </c>
      <c r="N47" s="72">
        <f t="shared" si="11"/>
        <v>6.8333369098355172</v>
      </c>
      <c r="O47" s="72">
        <f t="shared" si="12"/>
        <v>7.7869764627784015</v>
      </c>
      <c r="P47" s="72">
        <f t="shared" si="13"/>
        <v>24.817516405326071</v>
      </c>
      <c r="Q47" s="155">
        <f t="shared" si="7"/>
        <v>100.00000000000001</v>
      </c>
      <c r="S47" s="156"/>
      <c r="T47" s="45"/>
      <c r="U47" s="72"/>
      <c r="V47" s="49"/>
      <c r="X47" s="155"/>
      <c r="Y47" s="157"/>
      <c r="AB47" s="45"/>
      <c r="AC47" s="49"/>
    </row>
    <row r="48" spans="1:29" x14ac:dyDescent="0.3">
      <c r="A48" s="49" t="s">
        <v>186</v>
      </c>
      <c r="B48" s="149">
        <v>9.2461419752314815E-4</v>
      </c>
      <c r="C48" s="149">
        <v>6.379629629629629E-4</v>
      </c>
      <c r="D48" s="149">
        <v>5.9654320987268515E-4</v>
      </c>
      <c r="E48" s="149">
        <v>2.4988594714120367E-4</v>
      </c>
      <c r="F48" s="149">
        <v>2.7777488425925924E-4</v>
      </c>
      <c r="G48" s="149">
        <v>9.1316767447916663E-4</v>
      </c>
      <c r="H48" s="149">
        <f t="shared" si="0"/>
        <v>3.599948876238426E-3</v>
      </c>
      <c r="I48" s="154"/>
      <c r="J48" s="49" t="s">
        <v>186</v>
      </c>
      <c r="K48" s="72">
        <f t="shared" si="8"/>
        <v>25.684092449925966</v>
      </c>
      <c r="L48" s="72">
        <f t="shared" si="9"/>
        <v>17.721445078674787</v>
      </c>
      <c r="M48" s="72">
        <f t="shared" si="10"/>
        <v>16.57088004249691</v>
      </c>
      <c r="N48" s="72">
        <f t="shared" si="11"/>
        <v>6.9413748842541523</v>
      </c>
      <c r="O48" s="72">
        <f t="shared" si="12"/>
        <v>7.7160785835799217</v>
      </c>
      <c r="P48" s="72">
        <f t="shared" si="13"/>
        <v>25.366128961068256</v>
      </c>
      <c r="Q48" s="155">
        <f t="shared" si="7"/>
        <v>100</v>
      </c>
      <c r="S48" s="156"/>
      <c r="T48" s="45"/>
      <c r="U48" s="72"/>
      <c r="V48" s="49"/>
      <c r="X48" s="155"/>
      <c r="Y48" s="157"/>
      <c r="AB48" s="45"/>
      <c r="AC48" s="49"/>
    </row>
    <row r="49" spans="1:29" x14ac:dyDescent="0.3">
      <c r="A49" s="49" t="s">
        <v>163</v>
      </c>
      <c r="B49" s="149">
        <v>8.6507936508101863E-4</v>
      </c>
      <c r="C49" s="149">
        <v>5.6811644410879631E-4</v>
      </c>
      <c r="D49" s="149">
        <v>7.036890064583334E-4</v>
      </c>
      <c r="E49" s="149">
        <v>2.3760078105324072E-4</v>
      </c>
      <c r="F49" s="149">
        <v>2.5586682203703701E-4</v>
      </c>
      <c r="G49" s="149">
        <v>7.5351263961805548E-4</v>
      </c>
      <c r="H49" s="149">
        <f t="shared" si="0"/>
        <v>3.3838650583564818E-3</v>
      </c>
      <c r="I49" s="154"/>
      <c r="J49" s="49" t="s">
        <v>163</v>
      </c>
      <c r="K49" s="72">
        <f t="shared" si="8"/>
        <v>25.564830457547298</v>
      </c>
      <c r="L49" s="72">
        <f t="shared" si="9"/>
        <v>16.78898047975726</v>
      </c>
      <c r="M49" s="72">
        <f t="shared" si="10"/>
        <v>20.795421635403805</v>
      </c>
      <c r="N49" s="72">
        <f t="shared" si="11"/>
        <v>7.0215796716386096</v>
      </c>
      <c r="O49" s="72">
        <f t="shared" si="12"/>
        <v>7.5613778216472278</v>
      </c>
      <c r="P49" s="72">
        <f t="shared" si="13"/>
        <v>22.267809934005793</v>
      </c>
      <c r="Q49" s="155">
        <f t="shared" si="7"/>
        <v>100</v>
      </c>
      <c r="S49" s="156"/>
      <c r="T49" s="45"/>
      <c r="U49" s="72"/>
      <c r="V49" s="49"/>
      <c r="X49" s="155"/>
      <c r="Y49" s="157"/>
      <c r="AB49" s="45"/>
      <c r="AC49" s="49"/>
    </row>
    <row r="50" spans="1:29" x14ac:dyDescent="0.3">
      <c r="A50" s="49" t="s">
        <v>188</v>
      </c>
      <c r="B50" s="149">
        <v>8.4642647182870377E-4</v>
      </c>
      <c r="C50" s="149">
        <v>6.433001595717592E-4</v>
      </c>
      <c r="D50" s="149">
        <v>6.7711430251157399E-4</v>
      </c>
      <c r="E50" s="149">
        <v>2.2729486856481483E-4</v>
      </c>
      <c r="F50" s="149">
        <v>2.5555083144675927E-4</v>
      </c>
      <c r="G50" s="149">
        <v>7.4305030655092579E-4</v>
      </c>
      <c r="H50" s="149">
        <f t="shared" si="0"/>
        <v>3.3927369404745372E-3</v>
      </c>
      <c r="I50" s="154"/>
      <c r="J50" s="49" t="s">
        <v>188</v>
      </c>
      <c r="K50" s="72">
        <f t="shared" si="8"/>
        <v>24.948190404361718</v>
      </c>
      <c r="L50" s="72">
        <f t="shared" si="9"/>
        <v>18.961097510901677</v>
      </c>
      <c r="M50" s="72">
        <f t="shared" si="10"/>
        <v>19.957760191595256</v>
      </c>
      <c r="N50" s="72">
        <f t="shared" si="11"/>
        <v>6.6994545275008397</v>
      </c>
      <c r="O50" s="72">
        <f t="shared" si="12"/>
        <v>7.5322913603497872</v>
      </c>
      <c r="P50" s="72">
        <f t="shared" si="13"/>
        <v>21.901206005290717</v>
      </c>
      <c r="Q50" s="155">
        <f t="shared" si="7"/>
        <v>99.999999999999986</v>
      </c>
      <c r="S50" s="156"/>
      <c r="T50" s="45"/>
      <c r="U50" s="72"/>
      <c r="V50" s="49"/>
      <c r="X50" s="155"/>
      <c r="Y50" s="157"/>
      <c r="AB50" s="45"/>
      <c r="AC50" s="49"/>
    </row>
    <row r="51" spans="1:29" x14ac:dyDescent="0.3">
      <c r="A51" s="49" t="s">
        <v>189</v>
      </c>
      <c r="B51" s="149">
        <v>8.8042013100694436E-4</v>
      </c>
      <c r="C51" s="149">
        <v>6.3617436172453703E-4</v>
      </c>
      <c r="D51" s="149">
        <v>6.6577590913194438E-4</v>
      </c>
      <c r="E51" s="149">
        <v>2.2101652390046298E-4</v>
      </c>
      <c r="F51" s="149">
        <v>2.4735029814814812E-4</v>
      </c>
      <c r="G51" s="149">
        <v>8.069355211226852E-4</v>
      </c>
      <c r="H51" s="149">
        <f t="shared" si="0"/>
        <v>3.457672745034722E-3</v>
      </c>
      <c r="I51" s="154"/>
      <c r="J51" s="49" t="s">
        <v>189</v>
      </c>
      <c r="K51" s="72">
        <f t="shared" si="8"/>
        <v>25.462795236224796</v>
      </c>
      <c r="L51" s="72">
        <f t="shared" si="9"/>
        <v>18.398917671954191</v>
      </c>
      <c r="M51" s="72">
        <f t="shared" si="10"/>
        <v>19.255029559636903</v>
      </c>
      <c r="N51" s="72">
        <f t="shared" si="11"/>
        <v>6.3920602150057872</v>
      </c>
      <c r="O51" s="72">
        <f t="shared" si="12"/>
        <v>7.1536642241041299</v>
      </c>
      <c r="P51" s="72">
        <f t="shared" si="13"/>
        <v>23.337533093074196</v>
      </c>
      <c r="Q51" s="155">
        <f t="shared" si="7"/>
        <v>100.00000000000001</v>
      </c>
      <c r="S51" s="156"/>
      <c r="T51" s="45"/>
      <c r="U51" s="72"/>
      <c r="V51" s="49"/>
      <c r="X51" s="155"/>
      <c r="Y51" s="157"/>
      <c r="AB51" s="45"/>
      <c r="AC51" s="49"/>
    </row>
    <row r="52" spans="1:29" x14ac:dyDescent="0.3">
      <c r="A52" s="49" t="s">
        <v>190</v>
      </c>
      <c r="B52" s="149">
        <v>8.8282021605324082E-4</v>
      </c>
      <c r="C52" s="149">
        <v>6.6876543209490747E-4</v>
      </c>
      <c r="D52" s="149">
        <v>7.1621913579861111E-4</v>
      </c>
      <c r="E52" s="149">
        <v>2.1248456790509256E-4</v>
      </c>
      <c r="F52" s="149">
        <v>2.5032552083333336E-4</v>
      </c>
      <c r="G52" s="149">
        <v>8.2630208333333351E-4</v>
      </c>
      <c r="H52" s="149">
        <f t="shared" si="0"/>
        <v>3.5569169560185189E-3</v>
      </c>
      <c r="I52" s="154"/>
      <c r="J52" s="49" t="s">
        <v>190</v>
      </c>
      <c r="K52" s="72">
        <f t="shared" si="8"/>
        <v>24.819815221141319</v>
      </c>
      <c r="L52" s="72">
        <f t="shared" si="9"/>
        <v>18.801828672533833</v>
      </c>
      <c r="M52" s="72">
        <f t="shared" si="10"/>
        <v>20.135953261060113</v>
      </c>
      <c r="N52" s="72">
        <f t="shared" si="11"/>
        <v>5.9738411251225818</v>
      </c>
      <c r="O52" s="72">
        <f t="shared" si="12"/>
        <v>7.0377105771268402</v>
      </c>
      <c r="P52" s="72">
        <f t="shared" si="13"/>
        <v>23.230851143015311</v>
      </c>
      <c r="Q52" s="155">
        <f t="shared" si="7"/>
        <v>100</v>
      </c>
      <c r="S52" s="156"/>
      <c r="T52" s="45"/>
      <c r="U52" s="72"/>
      <c r="V52" s="49"/>
      <c r="X52" s="155"/>
      <c r="Y52" s="157"/>
      <c r="AB52" s="45"/>
      <c r="AC52" s="49"/>
    </row>
    <row r="53" spans="1:29" x14ac:dyDescent="0.3">
      <c r="A53" s="49" t="s">
        <v>164</v>
      </c>
      <c r="B53" s="149">
        <v>8.0790509259259259E-4</v>
      </c>
      <c r="C53" s="149">
        <v>5.2354938271990741E-4</v>
      </c>
      <c r="D53" s="149">
        <v>5.0314814814814818E-4</v>
      </c>
      <c r="E53" s="149">
        <v>2.8445987653935183E-4</v>
      </c>
      <c r="F53" s="149">
        <v>4.416808931365741E-4</v>
      </c>
      <c r="G53" s="149">
        <v>7.5477237653935191E-4</v>
      </c>
      <c r="H53" s="149">
        <f t="shared" si="0"/>
        <v>3.3155157696759261E-3</v>
      </c>
      <c r="I53" s="154"/>
      <c r="J53" s="49" t="s">
        <v>164</v>
      </c>
      <c r="K53" s="72">
        <f t="shared" si="8"/>
        <v>24.367403104572201</v>
      </c>
      <c r="L53" s="72">
        <f t="shared" si="9"/>
        <v>15.790888027387714</v>
      </c>
      <c r="M53" s="72">
        <f t="shared" si="10"/>
        <v>15.175561906536435</v>
      </c>
      <c r="N53" s="72">
        <f t="shared" si="11"/>
        <v>8.5796568709174394</v>
      </c>
      <c r="O53" s="72">
        <f t="shared" si="12"/>
        <v>13.321634515396862</v>
      </c>
      <c r="P53" s="72">
        <f t="shared" si="13"/>
        <v>22.764855575189344</v>
      </c>
      <c r="Q53" s="155">
        <f t="shared" si="7"/>
        <v>100</v>
      </c>
      <c r="S53" s="156"/>
      <c r="T53" s="45"/>
      <c r="U53" s="72"/>
      <c r="V53" s="49"/>
      <c r="X53" s="155"/>
      <c r="Y53" s="157"/>
      <c r="AB53" s="45"/>
      <c r="AC53" s="49"/>
    </row>
    <row r="54" spans="1:29" x14ac:dyDescent="0.3">
      <c r="A54" s="49" t="s">
        <v>192</v>
      </c>
      <c r="B54" s="149">
        <v>7.2125377928240742E-4</v>
      </c>
      <c r="C54" s="149">
        <v>4.9403659612268518E-4</v>
      </c>
      <c r="D54" s="149">
        <v>4.2979969766203705E-4</v>
      </c>
      <c r="E54" s="149">
        <v>2.3430440077546299E-4</v>
      </c>
      <c r="F54" s="149">
        <v>3.2457168052083332E-4</v>
      </c>
      <c r="G54" s="149">
        <v>6.9105883093749994E-4</v>
      </c>
      <c r="H54" s="149">
        <f t="shared" si="0"/>
        <v>2.8950249853009259E-3</v>
      </c>
      <c r="I54" s="154"/>
      <c r="J54" s="49" t="s">
        <v>192</v>
      </c>
      <c r="K54" s="72">
        <f t="shared" si="8"/>
        <v>24.913559742816386</v>
      </c>
      <c r="L54" s="72">
        <f t="shared" si="9"/>
        <v>17.065020116616786</v>
      </c>
      <c r="M54" s="72">
        <f t="shared" si="10"/>
        <v>14.84614812805704</v>
      </c>
      <c r="N54" s="72">
        <f t="shared" si="11"/>
        <v>8.0933464120382368</v>
      </c>
      <c r="O54" s="72">
        <f t="shared" si="12"/>
        <v>11.21136025315151</v>
      </c>
      <c r="P54" s="72">
        <f t="shared" si="13"/>
        <v>23.870565347320042</v>
      </c>
      <c r="Q54" s="155">
        <f t="shared" si="7"/>
        <v>100</v>
      </c>
      <c r="S54" s="156"/>
      <c r="T54" s="45"/>
      <c r="U54" s="72"/>
      <c r="V54" s="49"/>
      <c r="X54" s="155"/>
      <c r="Y54" s="157"/>
      <c r="AB54" s="45"/>
      <c r="AC54" s="49"/>
    </row>
    <row r="55" spans="1:29" x14ac:dyDescent="0.3">
      <c r="A55" s="49" t="s">
        <v>193</v>
      </c>
      <c r="B55" s="149">
        <v>7.5060153690972224E-4</v>
      </c>
      <c r="C55" s="149">
        <v>4.5213739817129636E-4</v>
      </c>
      <c r="D55" s="149">
        <v>3.953766691898148E-4</v>
      </c>
      <c r="E55" s="149">
        <v>2.3377267572916664E-4</v>
      </c>
      <c r="F55" s="149">
        <v>3.0020654866898152E-4</v>
      </c>
      <c r="G55" s="149">
        <v>6.7625346435185182E-4</v>
      </c>
      <c r="H55" s="149">
        <f t="shared" si="0"/>
        <v>2.8083482930208329E-3</v>
      </c>
      <c r="I55" s="154"/>
      <c r="J55" s="49" t="s">
        <v>193</v>
      </c>
      <c r="K55" s="72">
        <f t="shared" si="8"/>
        <v>26.727508791380323</v>
      </c>
      <c r="L55" s="72">
        <f t="shared" si="9"/>
        <v>16.099762244409842</v>
      </c>
      <c r="M55" s="72">
        <f t="shared" si="10"/>
        <v>14.078619456581833</v>
      </c>
      <c r="N55" s="72">
        <f t="shared" si="11"/>
        <v>8.3242052387208112</v>
      </c>
      <c r="O55" s="72">
        <f t="shared" si="12"/>
        <v>10.689790486993363</v>
      </c>
      <c r="P55" s="72">
        <f t="shared" si="13"/>
        <v>24.080113781913845</v>
      </c>
      <c r="Q55" s="155">
        <f t="shared" si="7"/>
        <v>100</v>
      </c>
      <c r="S55" s="156"/>
      <c r="T55" s="45"/>
      <c r="U55" s="72"/>
      <c r="V55" s="49"/>
      <c r="X55" s="155"/>
      <c r="Y55" s="157"/>
      <c r="AB55" s="45"/>
      <c r="AC55" s="49"/>
    </row>
    <row r="56" spans="1:29" x14ac:dyDescent="0.3">
      <c r="A56" s="49" t="s">
        <v>194</v>
      </c>
      <c r="B56" s="149">
        <v>8.8383921681712966E-4</v>
      </c>
      <c r="C56" s="149">
        <v>5.0914158950231487E-4</v>
      </c>
      <c r="D56" s="149">
        <v>4.8580825616898143E-4</v>
      </c>
      <c r="E56" s="149">
        <v>2.4799382716435183E-4</v>
      </c>
      <c r="F56" s="149">
        <v>3.072060667476852E-4</v>
      </c>
      <c r="G56" s="149">
        <v>7.480864197569445E-4</v>
      </c>
      <c r="H56" s="149">
        <f t="shared" si="0"/>
        <v>3.1820753761574077E-3</v>
      </c>
      <c r="I56" s="154"/>
      <c r="J56" s="49" t="s">
        <v>194</v>
      </c>
      <c r="K56" s="72">
        <f t="shared" si="8"/>
        <v>27.775558789070271</v>
      </c>
      <c r="L56" s="72">
        <f t="shared" si="9"/>
        <v>16.000299468617278</v>
      </c>
      <c r="M56" s="72">
        <f t="shared" si="10"/>
        <v>15.26702540766432</v>
      </c>
      <c r="N56" s="72">
        <f t="shared" si="11"/>
        <v>7.7934617458315145</v>
      </c>
      <c r="O56" s="72">
        <f t="shared" si="12"/>
        <v>9.654267433433942</v>
      </c>
      <c r="P56" s="72">
        <f t="shared" si="13"/>
        <v>23.509387155382676</v>
      </c>
      <c r="Q56" s="155">
        <f t="shared" si="7"/>
        <v>100</v>
      </c>
      <c r="S56" s="156"/>
      <c r="T56" s="45"/>
      <c r="U56" s="72"/>
      <c r="V56" s="49"/>
      <c r="X56" s="155"/>
      <c r="Y56" s="157"/>
      <c r="AB56" s="45"/>
      <c r="AC56" s="49"/>
    </row>
    <row r="57" spans="1:29" x14ac:dyDescent="0.3">
      <c r="A57" s="148" t="s">
        <v>204</v>
      </c>
      <c r="B57" s="150">
        <f>AVERAGE(B2:B56)</f>
        <v>8.6873490711826605E-4</v>
      </c>
      <c r="C57" s="150">
        <f t="shared" ref="C57:H57" si="14">AVERAGE(C2:C56)</f>
        <v>6.1873460935606053E-4</v>
      </c>
      <c r="D57" s="150">
        <f t="shared" si="14"/>
        <v>6.5146728469149832E-4</v>
      </c>
      <c r="E57" s="150">
        <f t="shared" si="14"/>
        <v>2.397621610393518E-4</v>
      </c>
      <c r="F57" s="150">
        <f t="shared" si="14"/>
        <v>3.2840547034343438E-4</v>
      </c>
      <c r="G57" s="150">
        <f t="shared" si="14"/>
        <v>8.3911916208396467E-4</v>
      </c>
      <c r="H57" s="150">
        <f t="shared" si="14"/>
        <v>3.5462235946325752E-3</v>
      </c>
      <c r="J57" s="148" t="s">
        <v>204</v>
      </c>
      <c r="K57" s="60">
        <f t="shared" ref="K57:P57" si="15">AVERAGE(K2:K56)</f>
        <v>24.625643697119763</v>
      </c>
      <c r="L57" s="60">
        <f t="shared" si="15"/>
        <v>17.429348863068618</v>
      </c>
      <c r="M57" s="60">
        <f t="shared" si="15"/>
        <v>18.321039413442925</v>
      </c>
      <c r="N57" s="60">
        <f t="shared" si="15"/>
        <v>6.8367865625709037</v>
      </c>
      <c r="O57" s="60">
        <f t="shared" si="15"/>
        <v>9.3256284612480105</v>
      </c>
      <c r="P57" s="60">
        <f t="shared" si="15"/>
        <v>23.461553002549792</v>
      </c>
      <c r="Q57" s="155">
        <f t="shared" si="7"/>
        <v>100.00000000000001</v>
      </c>
      <c r="T57" s="150"/>
      <c r="U57" s="60"/>
    </row>
    <row r="58" spans="1:29" x14ac:dyDescent="0.3">
      <c r="A58" s="49" t="s">
        <v>205</v>
      </c>
      <c r="B58" s="149">
        <f>MAX(B2:B56)</f>
        <v>1.1199798437847223E-3</v>
      </c>
      <c r="C58" s="149">
        <f t="shared" ref="C58:H58" si="16">MAX(C2:C56)</f>
        <v>9.8295120517361109E-4</v>
      </c>
      <c r="D58" s="149">
        <f t="shared" si="16"/>
        <v>9.801125388425925E-4</v>
      </c>
      <c r="E58" s="149">
        <f t="shared" si="16"/>
        <v>3.6810909548611113E-4</v>
      </c>
      <c r="F58" s="149">
        <f t="shared" si="16"/>
        <v>5.6112370875000006E-4</v>
      </c>
      <c r="G58" s="149">
        <f t="shared" si="16"/>
        <v>1.6431678844328703E-3</v>
      </c>
      <c r="H58" s="149">
        <f t="shared" si="16"/>
        <v>5.1174897119328697E-3</v>
      </c>
      <c r="J58" s="49" t="s">
        <v>205</v>
      </c>
      <c r="K58" s="72">
        <f t="shared" ref="K58:P58" si="17">MAX(K2:K56)</f>
        <v>31.821270091361299</v>
      </c>
      <c r="L58" s="72">
        <f t="shared" si="17"/>
        <v>21.110442366155567</v>
      </c>
      <c r="M58" s="72">
        <f t="shared" si="17"/>
        <v>24.911998326492512</v>
      </c>
      <c r="N58" s="72">
        <f t="shared" si="17"/>
        <v>10.215016682708034</v>
      </c>
      <c r="O58" s="72">
        <f t="shared" si="17"/>
        <v>15.571166581404183</v>
      </c>
      <c r="P58" s="72">
        <f t="shared" si="17"/>
        <v>32.108865418944788</v>
      </c>
      <c r="U58" s="72"/>
    </row>
    <row r="59" spans="1:29" x14ac:dyDescent="0.3">
      <c r="A59" s="49" t="s">
        <v>206</v>
      </c>
      <c r="B59" s="149">
        <f>MIN(B2:B56)</f>
        <v>6.3199850928240741E-4</v>
      </c>
      <c r="C59" s="149">
        <f t="shared" ref="C59:H59" si="18">MIN(C2:C56)</f>
        <v>3.361363063773148E-4</v>
      </c>
      <c r="D59" s="149">
        <f t="shared" si="18"/>
        <v>3.953766691898148E-4</v>
      </c>
      <c r="E59" s="149">
        <f t="shared" si="18"/>
        <v>1.7853363567129629E-4</v>
      </c>
      <c r="F59" s="149">
        <f t="shared" si="18"/>
        <v>1.9596140925925924E-4</v>
      </c>
      <c r="G59" s="149">
        <f t="shared" si="18"/>
        <v>5.4653433903935193E-4</v>
      </c>
      <c r="H59" s="149">
        <f t="shared" si="18"/>
        <v>2.7568111195138889E-3</v>
      </c>
      <c r="J59" s="49" t="s">
        <v>206</v>
      </c>
      <c r="K59" s="72">
        <f t="shared" ref="K59:P59" si="19">MIN(K2:K56)</f>
        <v>18.232939108630088</v>
      </c>
      <c r="L59" s="72">
        <f t="shared" si="19"/>
        <v>9.9642069343346815</v>
      </c>
      <c r="M59" s="72">
        <f t="shared" si="19"/>
        <v>14.078619456581833</v>
      </c>
      <c r="N59" s="72">
        <f t="shared" si="19"/>
        <v>4.5378764752036833</v>
      </c>
      <c r="O59" s="72">
        <f t="shared" si="19"/>
        <v>5.6480073312511747</v>
      </c>
      <c r="P59" s="72">
        <f t="shared" si="19"/>
        <v>16.281135090060044</v>
      </c>
      <c r="U59" s="72"/>
    </row>
    <row r="60" spans="1:29" x14ac:dyDescent="0.3">
      <c r="A60" s="49" t="s">
        <v>207</v>
      </c>
      <c r="B60" s="72">
        <f>STDEV(B2:B56)/B57*100</f>
        <v>13.019328587324136</v>
      </c>
      <c r="C60" s="72">
        <f t="shared" ref="C60:H60" si="20">STDEV(C2:C56)/C57*100</f>
        <v>19.309994931548584</v>
      </c>
      <c r="D60" s="72">
        <f t="shared" si="20"/>
        <v>19.869766718976294</v>
      </c>
      <c r="E60" s="72">
        <f t="shared" si="20"/>
        <v>15.327772233872548</v>
      </c>
      <c r="F60" s="72">
        <f t="shared" si="20"/>
        <v>21.416776478686632</v>
      </c>
      <c r="G60" s="72">
        <f t="shared" si="20"/>
        <v>23.149194144525197</v>
      </c>
      <c r="H60" s="72">
        <f t="shared" si="20"/>
        <v>13.209239164089471</v>
      </c>
      <c r="J60" s="49" t="s">
        <v>207</v>
      </c>
      <c r="K60" s="72">
        <f t="shared" ref="K60:P60" si="21">STDEV(K2:K56)/K57*100</f>
        <v>10.519501248373423</v>
      </c>
      <c r="L60" s="72">
        <f t="shared" si="21"/>
        <v>12.899932608770248</v>
      </c>
      <c r="M60" s="72">
        <f t="shared" si="21"/>
        <v>13.240233576582142</v>
      </c>
      <c r="N60" s="72">
        <f t="shared" si="21"/>
        <v>16.762042083836675</v>
      </c>
      <c r="O60" s="72">
        <f t="shared" si="21"/>
        <v>20.83329245540429</v>
      </c>
      <c r="P60" s="72">
        <f t="shared" si="21"/>
        <v>11.980034095606324</v>
      </c>
      <c r="T60" s="72"/>
      <c r="U60" s="72"/>
    </row>
    <row r="62" spans="1:29" x14ac:dyDescent="0.3">
      <c r="A62" s="148" t="s">
        <v>212</v>
      </c>
      <c r="B62" s="114" t="s">
        <v>4</v>
      </c>
      <c r="C62" s="114" t="s">
        <v>5</v>
      </c>
      <c r="D62" s="114" t="s">
        <v>0</v>
      </c>
      <c r="E62" s="114" t="s">
        <v>1</v>
      </c>
      <c r="F62" s="114" t="s">
        <v>2</v>
      </c>
      <c r="G62" s="114" t="s">
        <v>3</v>
      </c>
      <c r="H62" s="114" t="s">
        <v>9</v>
      </c>
      <c r="I62" s="151"/>
      <c r="J62" s="152" t="s">
        <v>214</v>
      </c>
      <c r="K62" s="114" t="s">
        <v>4</v>
      </c>
      <c r="L62" s="114" t="s">
        <v>5</v>
      </c>
      <c r="M62" s="114" t="s">
        <v>0</v>
      </c>
      <c r="N62" s="114" t="s">
        <v>1</v>
      </c>
      <c r="O62" s="114" t="s">
        <v>2</v>
      </c>
      <c r="P62" s="114" t="s">
        <v>3</v>
      </c>
    </row>
    <row r="63" spans="1:29" x14ac:dyDescent="0.3">
      <c r="A63" s="49" t="s">
        <v>122</v>
      </c>
      <c r="B63" s="149">
        <v>6.9371334876157408E-4</v>
      </c>
      <c r="C63" s="149">
        <v>4.9173659336805553E-4</v>
      </c>
      <c r="D63" s="149">
        <v>5.8555555555555553E-4</v>
      </c>
      <c r="E63" s="149">
        <v>1.9257040894675928E-4</v>
      </c>
      <c r="F63" s="149">
        <v>3.3018518518518515E-4</v>
      </c>
      <c r="G63" s="149">
        <v>6.0529128086805558E-4</v>
      </c>
      <c r="H63" s="149">
        <f>SUM(B63:G63)</f>
        <v>2.8990523726851848E-3</v>
      </c>
      <c r="I63" s="154"/>
      <c r="J63" s="49" t="s">
        <v>122</v>
      </c>
      <c r="K63" s="72">
        <f t="shared" ref="K63:K108" si="22">B63/$H63*100</f>
        <v>23.928969179643932</v>
      </c>
      <c r="L63" s="72">
        <f t="shared" ref="L63:L108" si="23">C63/$H63*100</f>
        <v>16.961976886005516</v>
      </c>
      <c r="M63" s="72">
        <f t="shared" ref="M63:M108" si="24">D63/$H63*100</f>
        <v>20.198170997966393</v>
      </c>
      <c r="N63" s="72">
        <f t="shared" ref="N63:N108" si="25">E63/$H63*100</f>
        <v>6.6425294955397813</v>
      </c>
      <c r="O63" s="72">
        <f t="shared" ref="O63:O108" si="26">F63/$H63*100</f>
        <v>11.389417738574975</v>
      </c>
      <c r="P63" s="72">
        <f t="shared" ref="P63:P108" si="27">G63/$H63*100</f>
        <v>20.878935702269413</v>
      </c>
      <c r="Q63" s="155">
        <f>SUM(K63:P63)</f>
        <v>100.00000000000001</v>
      </c>
      <c r="S63" s="39" t="s">
        <v>216</v>
      </c>
      <c r="T63" s="39" t="s">
        <v>8</v>
      </c>
      <c r="U63" s="51"/>
      <c r="V63" s="158"/>
    </row>
    <row r="64" spans="1:29" x14ac:dyDescent="0.3">
      <c r="A64" s="49" t="s">
        <v>123</v>
      </c>
      <c r="B64" s="149">
        <v>7.3717981019675932E-4</v>
      </c>
      <c r="C64" s="149">
        <v>6.2813995968750004E-4</v>
      </c>
      <c r="D64" s="149">
        <v>5.5120517342592589E-4</v>
      </c>
      <c r="E64" s="149">
        <v>2.3584761064814814E-4</v>
      </c>
      <c r="F64" s="149">
        <v>2.082199546527778E-4</v>
      </c>
      <c r="G64" s="149">
        <v>7.0987470605324082E-4</v>
      </c>
      <c r="H64" s="149">
        <f t="shared" ref="H64:H108" si="28">SUM(B64:G64)</f>
        <v>3.0704672146643522E-3</v>
      </c>
      <c r="I64" s="154"/>
      <c r="J64" s="49" t="s">
        <v>123</v>
      </c>
      <c r="K64" s="72">
        <f t="shared" si="22"/>
        <v>24.008717848412005</v>
      </c>
      <c r="L64" s="72">
        <f t="shared" si="23"/>
        <v>20.457471641043565</v>
      </c>
      <c r="M64" s="72">
        <f t="shared" si="24"/>
        <v>17.951833870539499</v>
      </c>
      <c r="N64" s="72">
        <f t="shared" si="25"/>
        <v>7.6811636197173918</v>
      </c>
      <c r="O64" s="72">
        <f t="shared" si="26"/>
        <v>6.7813769076684096</v>
      </c>
      <c r="P64" s="72">
        <f t="shared" si="27"/>
        <v>23.119436112619123</v>
      </c>
      <c r="Q64" s="155">
        <f t="shared" ref="Q64:Q108" si="29">SUM(K64:P64)</f>
        <v>100</v>
      </c>
      <c r="S64" s="39">
        <v>1920</v>
      </c>
      <c r="T64" s="40"/>
      <c r="U64" s="51"/>
      <c r="V64" s="158"/>
    </row>
    <row r="65" spans="1:22" x14ac:dyDescent="0.3">
      <c r="A65" s="49" t="s">
        <v>124</v>
      </c>
      <c r="B65" s="149">
        <v>8.449074074074075E-4</v>
      </c>
      <c r="C65" s="149">
        <v>6.2500000000000001E-4</v>
      </c>
      <c r="D65" s="149">
        <v>5.5555555555555556E-4</v>
      </c>
      <c r="E65" s="149">
        <v>2.3148148148148146E-4</v>
      </c>
      <c r="F65" s="149">
        <v>3.9351851851851852E-4</v>
      </c>
      <c r="G65" s="149">
        <v>8.9120370370370362E-4</v>
      </c>
      <c r="H65" s="149">
        <f t="shared" si="28"/>
        <v>3.5416666666666665E-3</v>
      </c>
      <c r="I65" s="154"/>
      <c r="J65" s="49" t="s">
        <v>124</v>
      </c>
      <c r="K65" s="72">
        <f t="shared" si="22"/>
        <v>23.856209150326801</v>
      </c>
      <c r="L65" s="72">
        <f t="shared" si="23"/>
        <v>17.647058823529413</v>
      </c>
      <c r="M65" s="72">
        <f t="shared" si="24"/>
        <v>15.686274509803921</v>
      </c>
      <c r="N65" s="72">
        <f t="shared" si="25"/>
        <v>6.5359477124183014</v>
      </c>
      <c r="O65" s="72">
        <f t="shared" si="26"/>
        <v>11.111111111111112</v>
      </c>
      <c r="P65" s="72">
        <f t="shared" si="27"/>
        <v>25.163398692810457</v>
      </c>
      <c r="Q65" s="155">
        <f t="shared" si="29"/>
        <v>100</v>
      </c>
      <c r="S65" s="39">
        <v>1930</v>
      </c>
      <c r="T65" s="40"/>
      <c r="U65" s="51"/>
      <c r="V65" s="51"/>
    </row>
    <row r="66" spans="1:22" x14ac:dyDescent="0.3">
      <c r="A66" s="49" t="s">
        <v>119</v>
      </c>
      <c r="B66" s="149">
        <v>1.1199798437847223E-3</v>
      </c>
      <c r="C66" s="149">
        <v>4.2200753758101851E-4</v>
      </c>
      <c r="D66" s="149">
        <v>5.4567901234953706E-4</v>
      </c>
      <c r="E66" s="149">
        <v>3.6810909548611113E-4</v>
      </c>
      <c r="F66" s="149">
        <v>5.6112370875000006E-4</v>
      </c>
      <c r="G66" s="149">
        <v>5.867081863541666E-4</v>
      </c>
      <c r="H66" s="149">
        <f t="shared" si="28"/>
        <v>3.6036073843055553E-3</v>
      </c>
      <c r="I66" s="154"/>
      <c r="J66" s="49" t="s">
        <v>119</v>
      </c>
      <c r="K66" s="72">
        <f t="shared" si="22"/>
        <v>31.079408058226953</v>
      </c>
      <c r="L66" s="72">
        <f t="shared" si="23"/>
        <v>11.710696881656624</v>
      </c>
      <c r="M66" s="72">
        <f t="shared" si="24"/>
        <v>15.142576705944172</v>
      </c>
      <c r="N66" s="72">
        <f t="shared" si="25"/>
        <v>10.215016682708034</v>
      </c>
      <c r="O66" s="72">
        <f t="shared" si="26"/>
        <v>15.571166581404183</v>
      </c>
      <c r="P66" s="72">
        <f t="shared" si="27"/>
        <v>16.281135090060044</v>
      </c>
      <c r="Q66" s="155">
        <f t="shared" si="29"/>
        <v>100.00000000000001</v>
      </c>
      <c r="S66" s="39">
        <v>1940</v>
      </c>
      <c r="T66" s="45">
        <f>AVERAGE(H63:H65)</f>
        <v>3.170395418005401E-3</v>
      </c>
      <c r="U66" s="51"/>
      <c r="V66" s="45"/>
    </row>
    <row r="67" spans="1:22" x14ac:dyDescent="0.3">
      <c r="A67" s="49" t="s">
        <v>125</v>
      </c>
      <c r="B67" s="149">
        <v>6.9444444444444447E-4</v>
      </c>
      <c r="C67" s="149">
        <v>6.018518518518519E-4</v>
      </c>
      <c r="D67" s="149">
        <v>5.0925925925925921E-4</v>
      </c>
      <c r="E67" s="149">
        <v>2.0833333333333335E-4</v>
      </c>
      <c r="F67" s="149">
        <v>3.8194444444444446E-4</v>
      </c>
      <c r="G67" s="149">
        <v>7.7546296296296304E-4</v>
      </c>
      <c r="H67" s="149">
        <f t="shared" si="28"/>
        <v>3.1712962962962962E-3</v>
      </c>
      <c r="I67" s="154"/>
      <c r="J67" s="49" t="s">
        <v>125</v>
      </c>
      <c r="K67" s="72">
        <f t="shared" si="22"/>
        <v>21.897810218978105</v>
      </c>
      <c r="L67" s="72">
        <f t="shared" si="23"/>
        <v>18.978102189781023</v>
      </c>
      <c r="M67" s="72">
        <f t="shared" si="24"/>
        <v>16.058394160583941</v>
      </c>
      <c r="N67" s="72">
        <f t="shared" si="25"/>
        <v>6.5693430656934311</v>
      </c>
      <c r="O67" s="72">
        <f t="shared" si="26"/>
        <v>12.043795620437956</v>
      </c>
      <c r="P67" s="72">
        <f t="shared" si="27"/>
        <v>24.45255474452555</v>
      </c>
      <c r="Q67" s="155">
        <f t="shared" si="29"/>
        <v>100</v>
      </c>
      <c r="S67" s="39">
        <v>1950</v>
      </c>
      <c r="T67" s="45">
        <f>AVERAGE(H66:H71)</f>
        <v>3.3088283590181327E-3</v>
      </c>
      <c r="U67" s="51"/>
      <c r="V67" s="45"/>
    </row>
    <row r="68" spans="1:22" x14ac:dyDescent="0.3">
      <c r="A68" s="49" t="s">
        <v>153</v>
      </c>
      <c r="B68" s="149">
        <v>7.8703703703703705E-4</v>
      </c>
      <c r="C68" s="149">
        <v>5.5555555555555556E-4</v>
      </c>
      <c r="D68" s="149">
        <v>4.7453703703703704E-4</v>
      </c>
      <c r="E68" s="149">
        <v>2.3148148148148146E-4</v>
      </c>
      <c r="F68" s="149">
        <v>3.5879629629629635E-4</v>
      </c>
      <c r="G68" s="149">
        <v>6.5972222222222213E-4</v>
      </c>
      <c r="H68" s="149">
        <f t="shared" si="28"/>
        <v>3.0671296296296297E-3</v>
      </c>
      <c r="I68" s="154"/>
      <c r="J68" s="49" t="s">
        <v>153</v>
      </c>
      <c r="K68" s="72">
        <f t="shared" si="22"/>
        <v>25.660377358490567</v>
      </c>
      <c r="L68" s="72">
        <f t="shared" si="23"/>
        <v>18.113207547169811</v>
      </c>
      <c r="M68" s="72">
        <f t="shared" si="24"/>
        <v>15.471698113207546</v>
      </c>
      <c r="N68" s="72">
        <f t="shared" si="25"/>
        <v>7.5471698113207548</v>
      </c>
      <c r="O68" s="72">
        <f t="shared" si="26"/>
        <v>11.698113207547172</v>
      </c>
      <c r="P68" s="72">
        <f t="shared" si="27"/>
        <v>21.509433962264147</v>
      </c>
      <c r="Q68" s="155">
        <f t="shared" si="29"/>
        <v>100</v>
      </c>
      <c r="S68" s="39">
        <v>1960</v>
      </c>
      <c r="T68" s="45">
        <f>AVERAGE(H72:H79)</f>
        <v>3.3127385020399304E-3</v>
      </c>
      <c r="U68" s="51"/>
      <c r="V68" s="45"/>
    </row>
    <row r="69" spans="1:22" x14ac:dyDescent="0.3">
      <c r="A69" s="49" t="s">
        <v>154</v>
      </c>
      <c r="B69" s="149">
        <v>7.6388888888888893E-4</v>
      </c>
      <c r="C69" s="149">
        <v>5.5555555555555556E-4</v>
      </c>
      <c r="D69" s="149">
        <v>4.9768518518518521E-4</v>
      </c>
      <c r="E69" s="149">
        <v>2.0833333333333335E-4</v>
      </c>
      <c r="F69" s="149">
        <v>3.4722222222222224E-4</v>
      </c>
      <c r="G69" s="149">
        <v>7.407407407407407E-4</v>
      </c>
      <c r="H69" s="149">
        <f t="shared" si="28"/>
        <v>3.1134259259259257E-3</v>
      </c>
      <c r="I69" s="154"/>
      <c r="J69" s="49" t="s">
        <v>154</v>
      </c>
      <c r="K69" s="72">
        <f t="shared" si="22"/>
        <v>24.535315985130115</v>
      </c>
      <c r="L69" s="72">
        <f t="shared" si="23"/>
        <v>17.843866171003718</v>
      </c>
      <c r="M69" s="72">
        <f t="shared" si="24"/>
        <v>15.985130111524166</v>
      </c>
      <c r="N69" s="72">
        <f t="shared" si="25"/>
        <v>6.6914498141263952</v>
      </c>
      <c r="O69" s="72">
        <f t="shared" si="26"/>
        <v>11.152416356877325</v>
      </c>
      <c r="P69" s="72">
        <f t="shared" si="27"/>
        <v>23.791821561338288</v>
      </c>
      <c r="Q69" s="155">
        <f t="shared" si="29"/>
        <v>100</v>
      </c>
      <c r="S69" s="39">
        <v>1970</v>
      </c>
      <c r="T69" s="45">
        <f>AVERAGE(H80:H86)</f>
        <v>3.5227504229282404E-3</v>
      </c>
      <c r="U69" s="159"/>
      <c r="V69" s="45"/>
    </row>
    <row r="70" spans="1:22" x14ac:dyDescent="0.3">
      <c r="A70" s="49" t="s">
        <v>120</v>
      </c>
      <c r="B70" s="149">
        <v>8.6805555555555551E-4</v>
      </c>
      <c r="C70" s="149">
        <v>7.7546296296296304E-4</v>
      </c>
      <c r="D70" s="149">
        <v>9.8379629629629642E-4</v>
      </c>
      <c r="E70" s="149">
        <v>1.7361111111111112E-4</v>
      </c>
      <c r="F70" s="149">
        <v>3.0092592592592595E-4</v>
      </c>
      <c r="G70" s="149">
        <v>8.3333333333333339E-4</v>
      </c>
      <c r="H70" s="149">
        <f t="shared" si="28"/>
        <v>3.9351851851851848E-3</v>
      </c>
      <c r="I70" s="154"/>
      <c r="J70" s="49" t="s">
        <v>120</v>
      </c>
      <c r="K70" s="72">
        <f t="shared" si="22"/>
        <v>22.058823529411768</v>
      </c>
      <c r="L70" s="72">
        <f t="shared" si="23"/>
        <v>19.705882352941181</v>
      </c>
      <c r="M70" s="72">
        <f t="shared" si="24"/>
        <v>25.000000000000007</v>
      </c>
      <c r="N70" s="72">
        <f t="shared" si="25"/>
        <v>4.4117647058823533</v>
      </c>
      <c r="O70" s="72">
        <f t="shared" si="26"/>
        <v>7.6470588235294139</v>
      </c>
      <c r="P70" s="72">
        <f t="shared" si="27"/>
        <v>21.176470588235297</v>
      </c>
      <c r="Q70" s="155">
        <f t="shared" si="29"/>
        <v>100.00000000000003</v>
      </c>
      <c r="S70" s="39">
        <v>1980</v>
      </c>
      <c r="T70" s="45">
        <f>AVERAGE(H87:H89)</f>
        <v>3.5485700813271599E-3</v>
      </c>
      <c r="U70" s="159"/>
      <c r="V70" s="45"/>
    </row>
    <row r="71" spans="1:22" x14ac:dyDescent="0.3">
      <c r="A71" s="49" t="s">
        <v>182</v>
      </c>
      <c r="B71" s="149">
        <v>8.4845049130787041E-4</v>
      </c>
      <c r="C71" s="149">
        <v>4.4682959603009256E-4</v>
      </c>
      <c r="D71" s="149">
        <v>6.6223230033564818E-4</v>
      </c>
      <c r="E71" s="149">
        <v>1.8688586546296298E-4</v>
      </c>
      <c r="F71" s="149">
        <v>2.4589002267361111E-4</v>
      </c>
      <c r="G71" s="149">
        <v>5.7203745695601855E-4</v>
      </c>
      <c r="H71" s="149">
        <f t="shared" si="28"/>
        <v>2.9623257327662041E-3</v>
      </c>
      <c r="I71" s="154"/>
      <c r="J71" s="49" t="s">
        <v>182</v>
      </c>
      <c r="K71" s="72">
        <f t="shared" si="22"/>
        <v>28.64136384203745</v>
      </c>
      <c r="L71" s="72">
        <f t="shared" si="23"/>
        <v>15.083742854059654</v>
      </c>
      <c r="M71" s="72">
        <f t="shared" si="24"/>
        <v>22.35514795050101</v>
      </c>
      <c r="N71" s="72">
        <f t="shared" si="25"/>
        <v>6.3087547529234715</v>
      </c>
      <c r="O71" s="72">
        <f t="shared" si="26"/>
        <v>8.3005734296478018</v>
      </c>
      <c r="P71" s="72">
        <f t="shared" si="27"/>
        <v>19.310417170830604</v>
      </c>
      <c r="Q71" s="155">
        <f t="shared" si="29"/>
        <v>99.999999999999986</v>
      </c>
      <c r="S71" s="39">
        <v>1990</v>
      </c>
      <c r="T71" s="45">
        <f>AVERAGE(H90:H99)</f>
        <v>3.9051459750532405E-3</v>
      </c>
      <c r="U71" s="153" t="s">
        <v>208</v>
      </c>
      <c r="V71" s="45">
        <f>AVERAGE(H63:H71)</f>
        <v>3.2626840453472226E-3</v>
      </c>
    </row>
    <row r="72" spans="1:22" x14ac:dyDescent="0.3">
      <c r="A72" s="49" t="s">
        <v>126</v>
      </c>
      <c r="B72" s="149">
        <v>7.6372354497685185E-4</v>
      </c>
      <c r="C72" s="149">
        <v>5.0331527672453711E-4</v>
      </c>
      <c r="D72" s="149">
        <v>5.1308474006944444E-4</v>
      </c>
      <c r="E72" s="149">
        <v>2.1618113295138888E-4</v>
      </c>
      <c r="F72" s="149">
        <v>3.1554547744212964E-4</v>
      </c>
      <c r="G72" s="149">
        <v>5.4653433903935193E-4</v>
      </c>
      <c r="H72" s="149">
        <f t="shared" si="28"/>
        <v>2.8583845112037038E-3</v>
      </c>
      <c r="I72" s="154"/>
      <c r="J72" s="49" t="s">
        <v>126</v>
      </c>
      <c r="K72" s="72">
        <f t="shared" si="22"/>
        <v>26.718712684852804</v>
      </c>
      <c r="L72" s="72">
        <f t="shared" si="23"/>
        <v>17.60838245350638</v>
      </c>
      <c r="M72" s="72">
        <f t="shared" si="24"/>
        <v>17.950165139027348</v>
      </c>
      <c r="N72" s="72">
        <f t="shared" si="25"/>
        <v>7.5630529099233099</v>
      </c>
      <c r="O72" s="72">
        <f t="shared" si="26"/>
        <v>11.039294265880599</v>
      </c>
      <c r="P72" s="72">
        <f t="shared" si="27"/>
        <v>19.120392546809562</v>
      </c>
      <c r="Q72" s="155">
        <f t="shared" si="29"/>
        <v>100</v>
      </c>
      <c r="S72" s="39">
        <v>2000</v>
      </c>
      <c r="T72" s="45">
        <f>AVERAGE(H100:H104)</f>
        <v>4.1019854917337967E-3</v>
      </c>
      <c r="U72" s="153" t="s">
        <v>209</v>
      </c>
      <c r="V72" s="45">
        <f>AVERAGE(H63:H79)</f>
        <v>3.2862390837908495E-3</v>
      </c>
    </row>
    <row r="73" spans="1:22" x14ac:dyDescent="0.3">
      <c r="A73" s="49" t="s">
        <v>127</v>
      </c>
      <c r="B73" s="149">
        <v>6.3445662215277779E-4</v>
      </c>
      <c r="C73" s="149">
        <v>5.4875283446759258E-4</v>
      </c>
      <c r="D73" s="149">
        <v>5.2527924750000001E-4</v>
      </c>
      <c r="E73" s="149">
        <v>2.1310993533564816E-4</v>
      </c>
      <c r="F73" s="149">
        <v>2.6541740153935184E-4</v>
      </c>
      <c r="G73" s="149">
        <v>5.6979507851851851E-4</v>
      </c>
      <c r="H73" s="149">
        <f t="shared" si="28"/>
        <v>2.7568111195138889E-3</v>
      </c>
      <c r="I73" s="154"/>
      <c r="J73" s="49" t="s">
        <v>127</v>
      </c>
      <c r="K73" s="72">
        <f t="shared" si="22"/>
        <v>23.014149125481335</v>
      </c>
      <c r="L73" s="72">
        <f t="shared" si="23"/>
        <v>19.905347543880868</v>
      </c>
      <c r="M73" s="72">
        <f t="shared" si="24"/>
        <v>19.053871474249675</v>
      </c>
      <c r="N73" s="72">
        <f t="shared" si="25"/>
        <v>7.7303059983748925</v>
      </c>
      <c r="O73" s="72">
        <f t="shared" si="26"/>
        <v>9.6276962777977015</v>
      </c>
      <c r="P73" s="72">
        <f t="shared" si="27"/>
        <v>20.668629580215526</v>
      </c>
      <c r="Q73" s="155">
        <f t="shared" si="29"/>
        <v>99.999999999999986</v>
      </c>
      <c r="S73" s="39">
        <v>2010</v>
      </c>
      <c r="T73" s="45">
        <f>AVERAGE(H105:H108)</f>
        <v>3.535944306906829E-3</v>
      </c>
      <c r="U73" s="153" t="s">
        <v>210</v>
      </c>
      <c r="V73" s="45">
        <f>AVERAGE(H80:H108)</f>
        <v>3.7589699186657884E-3</v>
      </c>
    </row>
    <row r="74" spans="1:22" x14ac:dyDescent="0.3">
      <c r="A74" s="49" t="s">
        <v>181</v>
      </c>
      <c r="B74" s="149">
        <v>7.0601851851851847E-4</v>
      </c>
      <c r="C74" s="149">
        <v>5.4398148148148144E-4</v>
      </c>
      <c r="D74" s="149">
        <v>5.3240740740740744E-4</v>
      </c>
      <c r="E74" s="149">
        <v>2.0833333333333335E-4</v>
      </c>
      <c r="F74" s="149">
        <v>3.9351851851851852E-4</v>
      </c>
      <c r="G74" s="149">
        <v>8.6805555555555551E-4</v>
      </c>
      <c r="H74" s="149">
        <f t="shared" si="28"/>
        <v>3.2523148148148142E-3</v>
      </c>
      <c r="I74" s="154"/>
      <c r="J74" s="49" t="s">
        <v>181</v>
      </c>
      <c r="K74" s="72">
        <f t="shared" si="22"/>
        <v>21.708185053380785</v>
      </c>
      <c r="L74" s="72">
        <f t="shared" si="23"/>
        <v>16.725978647686834</v>
      </c>
      <c r="M74" s="72">
        <f t="shared" si="24"/>
        <v>16.37010676156584</v>
      </c>
      <c r="N74" s="72">
        <f t="shared" si="25"/>
        <v>6.4056939501779375</v>
      </c>
      <c r="O74" s="72">
        <f t="shared" si="26"/>
        <v>12.099644128113882</v>
      </c>
      <c r="P74" s="72">
        <f t="shared" si="27"/>
        <v>26.690391459074736</v>
      </c>
      <c r="Q74" s="155">
        <f t="shared" si="29"/>
        <v>100</v>
      </c>
      <c r="S74" s="156"/>
      <c r="T74" s="45"/>
      <c r="U74" s="72"/>
      <c r="V74" s="49"/>
    </row>
    <row r="75" spans="1:22" x14ac:dyDescent="0.3">
      <c r="A75" s="49" t="s">
        <v>128</v>
      </c>
      <c r="B75" s="149">
        <v>7.407407407407407E-4</v>
      </c>
      <c r="C75" s="149">
        <v>5.5555555555555556E-4</v>
      </c>
      <c r="D75" s="149">
        <v>4.8611111111111104E-4</v>
      </c>
      <c r="E75" s="149">
        <v>2.199074074074074E-4</v>
      </c>
      <c r="F75" s="149">
        <v>4.1666666666666669E-4</v>
      </c>
      <c r="G75" s="149">
        <v>7.8703703703703705E-4</v>
      </c>
      <c r="H75" s="149">
        <f t="shared" si="28"/>
        <v>3.2060185185185186E-3</v>
      </c>
      <c r="I75" s="154"/>
      <c r="J75" s="49" t="s">
        <v>128</v>
      </c>
      <c r="K75" s="72">
        <f t="shared" si="22"/>
        <v>23.104693140794222</v>
      </c>
      <c r="L75" s="72">
        <f t="shared" si="23"/>
        <v>17.328519855595665</v>
      </c>
      <c r="M75" s="72">
        <f t="shared" si="24"/>
        <v>15.162454873646206</v>
      </c>
      <c r="N75" s="72">
        <f t="shared" si="25"/>
        <v>6.8592057761732859</v>
      </c>
      <c r="O75" s="72">
        <f t="shared" si="26"/>
        <v>12.996389891696753</v>
      </c>
      <c r="P75" s="72">
        <f t="shared" si="27"/>
        <v>24.548736462093864</v>
      </c>
      <c r="Q75" s="155">
        <f t="shared" si="29"/>
        <v>100</v>
      </c>
      <c r="S75" s="156"/>
      <c r="T75" s="45"/>
      <c r="U75" s="72"/>
      <c r="V75" s="49"/>
    </row>
    <row r="76" spans="1:22" x14ac:dyDescent="0.3">
      <c r="A76" s="49" t="s">
        <v>129</v>
      </c>
      <c r="B76" s="149">
        <v>9.6584808306712973E-4</v>
      </c>
      <c r="C76" s="149">
        <v>7.2205740321759258E-4</v>
      </c>
      <c r="D76" s="149">
        <v>5.5376039305555548E-4</v>
      </c>
      <c r="E76" s="149">
        <v>2.1271258503472218E-4</v>
      </c>
      <c r="F76" s="149">
        <v>2.8964054758101848E-4</v>
      </c>
      <c r="G76" s="149">
        <v>8.8058704962962967E-4</v>
      </c>
      <c r="H76" s="149">
        <f t="shared" si="28"/>
        <v>3.6246060615856487E-3</v>
      </c>
      <c r="I76" s="154"/>
      <c r="J76" s="49" t="s">
        <v>129</v>
      </c>
      <c r="K76" s="72">
        <f t="shared" si="22"/>
        <v>26.646980848578128</v>
      </c>
      <c r="L76" s="72">
        <f t="shared" si="23"/>
        <v>19.920989783417063</v>
      </c>
      <c r="M76" s="72">
        <f t="shared" si="24"/>
        <v>15.27780905418734</v>
      </c>
      <c r="N76" s="72">
        <f t="shared" si="25"/>
        <v>5.8685711335390547</v>
      </c>
      <c r="O76" s="72">
        <f t="shared" si="26"/>
        <v>7.9909524693094518</v>
      </c>
      <c r="P76" s="72">
        <f t="shared" si="27"/>
        <v>24.294696710968946</v>
      </c>
      <c r="Q76" s="155">
        <f t="shared" si="29"/>
        <v>99.999999999999986</v>
      </c>
      <c r="S76" s="156"/>
      <c r="T76" s="45"/>
      <c r="U76" s="72"/>
      <c r="V76" s="49"/>
    </row>
    <row r="77" spans="1:22" x14ac:dyDescent="0.3">
      <c r="A77" s="49" t="s">
        <v>130</v>
      </c>
      <c r="B77" s="149">
        <v>7.2555639539351852E-4</v>
      </c>
      <c r="C77" s="149">
        <v>6.4955383388888891E-4</v>
      </c>
      <c r="D77" s="149">
        <v>7.0531725035879631E-4</v>
      </c>
      <c r="E77" s="149">
        <v>2.6780885193287035E-4</v>
      </c>
      <c r="F77" s="149">
        <v>3.0697751322916668E-4</v>
      </c>
      <c r="G77" s="149">
        <v>7.9407491392361124E-4</v>
      </c>
      <c r="H77" s="149">
        <f t="shared" si="28"/>
        <v>3.4492887587268518E-3</v>
      </c>
      <c r="I77" s="154"/>
      <c r="J77" s="49" t="s">
        <v>130</v>
      </c>
      <c r="K77" s="72">
        <f t="shared" si="22"/>
        <v>21.034956657595831</v>
      </c>
      <c r="L77" s="72">
        <f t="shared" si="23"/>
        <v>18.831529608690754</v>
      </c>
      <c r="M77" s="72">
        <f t="shared" si="24"/>
        <v>20.448193807326589</v>
      </c>
      <c r="N77" s="72">
        <f t="shared" si="25"/>
        <v>7.7641760567392986</v>
      </c>
      <c r="O77" s="72">
        <f t="shared" si="26"/>
        <v>8.8997336756019667</v>
      </c>
      <c r="P77" s="72">
        <f t="shared" si="27"/>
        <v>23.021410194045565</v>
      </c>
      <c r="Q77" s="155">
        <f t="shared" si="29"/>
        <v>100</v>
      </c>
      <c r="S77" s="156"/>
      <c r="T77" s="45"/>
      <c r="U77" s="72"/>
      <c r="V77" s="49"/>
    </row>
    <row r="78" spans="1:22" x14ac:dyDescent="0.3">
      <c r="A78" s="49" t="s">
        <v>131</v>
      </c>
      <c r="B78" s="149">
        <v>8.607205845254629E-4</v>
      </c>
      <c r="C78" s="149">
        <v>6.6091768496527776E-4</v>
      </c>
      <c r="D78" s="149">
        <v>6.3636411355324075E-4</v>
      </c>
      <c r="E78" s="149">
        <v>3.2260959939814815E-4</v>
      </c>
      <c r="F78" s="149">
        <v>3.53036029224537E-4</v>
      </c>
      <c r="G78" s="149">
        <v>8.4938271605324077E-4</v>
      </c>
      <c r="H78" s="149">
        <f t="shared" si="28"/>
        <v>3.6830307277199068E-3</v>
      </c>
      <c r="I78" s="154"/>
      <c r="J78" s="49" t="s">
        <v>131</v>
      </c>
      <c r="K78" s="72">
        <f t="shared" si="22"/>
        <v>23.369899633129545</v>
      </c>
      <c r="L78" s="72">
        <f t="shared" si="23"/>
        <v>17.944940833399976</v>
      </c>
      <c r="M78" s="72">
        <f t="shared" si="24"/>
        <v>17.278273264562237</v>
      </c>
      <c r="N78" s="72">
        <f t="shared" si="25"/>
        <v>8.7593512856155158</v>
      </c>
      <c r="O78" s="72">
        <f t="shared" si="26"/>
        <v>9.5854760745668504</v>
      </c>
      <c r="P78" s="72">
        <f t="shared" si="27"/>
        <v>23.062058908725891</v>
      </c>
      <c r="Q78" s="155">
        <f t="shared" si="29"/>
        <v>100.00000000000001</v>
      </c>
      <c r="S78" s="156"/>
      <c r="T78" s="45"/>
      <c r="U78" s="72"/>
      <c r="V78" s="49"/>
    </row>
    <row r="79" spans="1:22" x14ac:dyDescent="0.3">
      <c r="A79" s="49" t="s">
        <v>132</v>
      </c>
      <c r="B79" s="149">
        <v>8.3984158478009265E-4</v>
      </c>
      <c r="C79" s="149">
        <v>7.4857436802083332E-4</v>
      </c>
      <c r="D79" s="149">
        <v>7.1981843663194436E-4</v>
      </c>
      <c r="E79" s="149">
        <v>2.3551482321759257E-4</v>
      </c>
      <c r="F79" s="149">
        <v>3.319160997685185E-4</v>
      </c>
      <c r="G79" s="149">
        <v>7.9578819181712964E-4</v>
      </c>
      <c r="H79" s="149">
        <f t="shared" si="28"/>
        <v>3.6714535042361111E-3</v>
      </c>
      <c r="I79" s="154"/>
      <c r="J79" s="49" t="s">
        <v>132</v>
      </c>
      <c r="K79" s="72">
        <f t="shared" si="22"/>
        <v>22.874907276126095</v>
      </c>
      <c r="L79" s="72">
        <f t="shared" si="23"/>
        <v>20.389046658418273</v>
      </c>
      <c r="M79" s="72">
        <f t="shared" si="24"/>
        <v>19.605816492062889</v>
      </c>
      <c r="N79" s="72">
        <f t="shared" si="25"/>
        <v>6.4147570695327154</v>
      </c>
      <c r="O79" s="72">
        <f t="shared" si="26"/>
        <v>9.0404549420428388</v>
      </c>
      <c r="P79" s="72">
        <f t="shared" si="27"/>
        <v>21.675017561817189</v>
      </c>
      <c r="Q79" s="155">
        <f t="shared" si="29"/>
        <v>100</v>
      </c>
      <c r="S79" s="156"/>
      <c r="T79" s="45"/>
      <c r="U79" s="72"/>
      <c r="V79" s="49"/>
    </row>
    <row r="80" spans="1:22" x14ac:dyDescent="0.3">
      <c r="A80" s="49" t="s">
        <v>133</v>
      </c>
      <c r="B80" s="149">
        <v>9.6740362811342578E-4</v>
      </c>
      <c r="C80" s="149">
        <v>7.5955320400462965E-4</v>
      </c>
      <c r="D80" s="149">
        <v>5.4053917863425933E-4</v>
      </c>
      <c r="E80" s="149">
        <v>2.5980463173611116E-4</v>
      </c>
      <c r="F80" s="149">
        <v>3.1837364575231479E-4</v>
      </c>
      <c r="G80" s="149">
        <v>8.5324651466435193E-4</v>
      </c>
      <c r="H80" s="149">
        <f t="shared" si="28"/>
        <v>3.6989208029050927E-3</v>
      </c>
      <c r="I80" s="154"/>
      <c r="J80" s="49" t="s">
        <v>133</v>
      </c>
      <c r="K80" s="72">
        <f t="shared" si="22"/>
        <v>26.153672372591412</v>
      </c>
      <c r="L80" s="72">
        <f t="shared" si="23"/>
        <v>20.534454357824711</v>
      </c>
      <c r="M80" s="72">
        <f t="shared" si="24"/>
        <v>14.613429360523902</v>
      </c>
      <c r="N80" s="72">
        <f t="shared" si="25"/>
        <v>7.0237954684529438</v>
      </c>
      <c r="O80" s="72">
        <f t="shared" si="26"/>
        <v>8.6072036336184201</v>
      </c>
      <c r="P80" s="72">
        <f t="shared" si="27"/>
        <v>23.0674448069886</v>
      </c>
      <c r="Q80" s="155">
        <f t="shared" si="29"/>
        <v>100</v>
      </c>
      <c r="S80" s="156"/>
      <c r="T80" s="45"/>
      <c r="U80" s="72"/>
      <c r="V80" s="49"/>
    </row>
    <row r="81" spans="1:24" x14ac:dyDescent="0.3">
      <c r="A81" s="49" t="s">
        <v>134</v>
      </c>
      <c r="B81" s="149">
        <v>8.059796758217593E-4</v>
      </c>
      <c r="C81" s="149">
        <v>5.3735512724537038E-4</v>
      </c>
      <c r="D81" s="149">
        <v>4.8065318719907405E-4</v>
      </c>
      <c r="E81" s="149">
        <v>1.8695935164351855E-4</v>
      </c>
      <c r="F81" s="149">
        <v>1.9596140925925924E-4</v>
      </c>
      <c r="G81" s="149">
        <v>5.8652578314814818E-4</v>
      </c>
      <c r="H81" s="149">
        <f t="shared" si="28"/>
        <v>2.7934345343171296E-3</v>
      </c>
      <c r="I81" s="154"/>
      <c r="J81" s="49" t="s">
        <v>134</v>
      </c>
      <c r="K81" s="72">
        <f t="shared" si="22"/>
        <v>28.852642362667197</v>
      </c>
      <c r="L81" s="72">
        <f t="shared" si="23"/>
        <v>19.236360138174128</v>
      </c>
      <c r="M81" s="72">
        <f t="shared" si="24"/>
        <v>17.206531289503527</v>
      </c>
      <c r="N81" s="72">
        <f t="shared" si="25"/>
        <v>6.6928130710327087</v>
      </c>
      <c r="O81" s="72">
        <f t="shared" si="26"/>
        <v>7.0150707615262968</v>
      </c>
      <c r="P81" s="72">
        <f t="shared" si="27"/>
        <v>20.996582377096143</v>
      </c>
      <c r="Q81" s="155">
        <f t="shared" si="29"/>
        <v>100</v>
      </c>
      <c r="S81" s="156"/>
      <c r="T81" s="45"/>
      <c r="U81" s="72"/>
      <c r="V81" s="49"/>
    </row>
    <row r="82" spans="1:24" x14ac:dyDescent="0.3">
      <c r="A82" s="49" t="s">
        <v>135</v>
      </c>
      <c r="B82" s="149">
        <v>6.3199850928240741E-4</v>
      </c>
      <c r="C82" s="149">
        <v>5.9027777777777778E-4</v>
      </c>
      <c r="D82" s="149">
        <v>6.9194722642361114E-4</v>
      </c>
      <c r="E82" s="149">
        <v>2.0208070883101853E-4</v>
      </c>
      <c r="F82" s="149">
        <v>2.5476741622685185E-4</v>
      </c>
      <c r="G82" s="149">
        <v>9.0035693289351845E-4</v>
      </c>
      <c r="H82" s="149">
        <f t="shared" si="28"/>
        <v>3.2714285714351855E-3</v>
      </c>
      <c r="I82" s="154"/>
      <c r="J82" s="49" t="s">
        <v>135</v>
      </c>
      <c r="K82" s="72">
        <f t="shared" si="22"/>
        <v>19.318731724750688</v>
      </c>
      <c r="L82" s="72">
        <f t="shared" si="23"/>
        <v>18.043425521554983</v>
      </c>
      <c r="M82" s="72">
        <f t="shared" si="24"/>
        <v>21.151225261814346</v>
      </c>
      <c r="N82" s="72">
        <f t="shared" si="25"/>
        <v>6.1771395712413533</v>
      </c>
      <c r="O82" s="72">
        <f t="shared" si="26"/>
        <v>7.7876502776609495</v>
      </c>
      <c r="P82" s="72">
        <f t="shared" si="27"/>
        <v>27.521827642977676</v>
      </c>
      <c r="Q82" s="155">
        <f t="shared" si="29"/>
        <v>100</v>
      </c>
      <c r="S82" s="156"/>
      <c r="T82" s="45"/>
      <c r="U82" s="72"/>
      <c r="V82" s="49"/>
    </row>
    <row r="83" spans="1:24" x14ac:dyDescent="0.3">
      <c r="A83" s="49" t="s">
        <v>136</v>
      </c>
      <c r="B83" s="149">
        <v>1.0712815990625E-3</v>
      </c>
      <c r="C83" s="149">
        <v>6.2954564541666664E-4</v>
      </c>
      <c r="D83" s="149">
        <v>8.4881162341435181E-4</v>
      </c>
      <c r="E83" s="149">
        <v>2.2023232131944447E-4</v>
      </c>
      <c r="F83" s="149">
        <v>3.3681027966435184E-4</v>
      </c>
      <c r="G83" s="149">
        <v>1.018506445787037E-3</v>
      </c>
      <c r="H83" s="149">
        <f t="shared" si="28"/>
        <v>4.1251879146643518E-3</v>
      </c>
      <c r="I83" s="154"/>
      <c r="J83" s="49" t="s">
        <v>136</v>
      </c>
      <c r="K83" s="72">
        <f t="shared" si="22"/>
        <v>25.969279975204852</v>
      </c>
      <c r="L83" s="72">
        <f t="shared" si="23"/>
        <v>15.261017399443485</v>
      </c>
      <c r="M83" s="72">
        <f t="shared" si="24"/>
        <v>20.576314121278418</v>
      </c>
      <c r="N83" s="72">
        <f t="shared" si="25"/>
        <v>5.3387221594574017</v>
      </c>
      <c r="O83" s="72">
        <f t="shared" si="26"/>
        <v>8.1647257441787726</v>
      </c>
      <c r="P83" s="72">
        <f t="shared" si="27"/>
        <v>24.689940600437069</v>
      </c>
      <c r="Q83" s="155">
        <f t="shared" si="29"/>
        <v>100</v>
      </c>
      <c r="S83" s="156"/>
      <c r="T83" s="45"/>
      <c r="U83" s="72"/>
      <c r="V83" s="49"/>
    </row>
    <row r="84" spans="1:24" x14ac:dyDescent="0.3">
      <c r="A84" s="49" t="s">
        <v>137</v>
      </c>
      <c r="B84" s="149">
        <v>8.294760959953704E-4</v>
      </c>
      <c r="C84" s="149">
        <v>5.9344083311342599E-4</v>
      </c>
      <c r="D84" s="149">
        <v>6.2500000000000001E-4</v>
      </c>
      <c r="E84" s="149">
        <v>2.6139245822916668E-4</v>
      </c>
      <c r="F84" s="149">
        <v>3.6219765684027773E-4</v>
      </c>
      <c r="G84" s="149">
        <v>7.5869236583333329E-4</v>
      </c>
      <c r="H84" s="149">
        <f t="shared" si="28"/>
        <v>3.4301994100115738E-3</v>
      </c>
      <c r="I84" s="154"/>
      <c r="J84" s="49" t="s">
        <v>137</v>
      </c>
      <c r="K84" s="72">
        <f t="shared" si="22"/>
        <v>24.181570714939038</v>
      </c>
      <c r="L84" s="72">
        <f t="shared" si="23"/>
        <v>17.300476216670553</v>
      </c>
      <c r="M84" s="72">
        <f t="shared" si="24"/>
        <v>18.220515057399862</v>
      </c>
      <c r="N84" s="72">
        <f t="shared" si="25"/>
        <v>7.6203283536884729</v>
      </c>
      <c r="O84" s="72">
        <f t="shared" si="26"/>
        <v>10.559084576341164</v>
      </c>
      <c r="P84" s="72">
        <f t="shared" si="27"/>
        <v>22.118025080960919</v>
      </c>
      <c r="Q84" s="155">
        <f t="shared" si="29"/>
        <v>100.00000000000001</v>
      </c>
      <c r="S84" s="156"/>
      <c r="T84" s="45"/>
      <c r="U84" s="72"/>
      <c r="V84" s="49"/>
    </row>
    <row r="85" spans="1:24" x14ac:dyDescent="0.3">
      <c r="A85" s="49" t="s">
        <v>138</v>
      </c>
      <c r="B85" s="149">
        <v>1.0734707E-3</v>
      </c>
      <c r="C85" s="149">
        <v>3.361363063773148E-4</v>
      </c>
      <c r="D85" s="149">
        <v>5.8300474511574073E-4</v>
      </c>
      <c r="E85" s="149">
        <v>3.0349111866898146E-4</v>
      </c>
      <c r="F85" s="149">
        <v>4.1826866549768519E-4</v>
      </c>
      <c r="G85" s="149">
        <v>6.5906609557870373E-4</v>
      </c>
      <c r="H85" s="149">
        <f t="shared" si="28"/>
        <v>3.3734376312384252E-3</v>
      </c>
      <c r="I85" s="154"/>
      <c r="J85" s="49" t="s">
        <v>138</v>
      </c>
      <c r="K85" s="72">
        <f t="shared" si="22"/>
        <v>31.821270091361299</v>
      </c>
      <c r="L85" s="72">
        <f t="shared" si="23"/>
        <v>9.9642069343346815</v>
      </c>
      <c r="M85" s="72">
        <f t="shared" si="24"/>
        <v>17.282215023543017</v>
      </c>
      <c r="N85" s="72">
        <f t="shared" si="25"/>
        <v>8.9964941357924744</v>
      </c>
      <c r="O85" s="72">
        <f t="shared" si="26"/>
        <v>12.398885386955687</v>
      </c>
      <c r="P85" s="72">
        <f t="shared" si="27"/>
        <v>19.536928428012867</v>
      </c>
      <c r="Q85" s="155">
        <f t="shared" si="29"/>
        <v>100.00000000000003</v>
      </c>
      <c r="S85" s="156"/>
      <c r="T85" s="45"/>
      <c r="U85" s="72"/>
      <c r="V85" s="49"/>
    </row>
    <row r="86" spans="1:24" x14ac:dyDescent="0.3">
      <c r="A86" s="49" t="s">
        <v>139</v>
      </c>
      <c r="B86" s="149">
        <v>9.2225555346064827E-4</v>
      </c>
      <c r="C86" s="149">
        <v>7.1964390694444441E-4</v>
      </c>
      <c r="D86" s="149">
        <v>8.3359368438657398E-4</v>
      </c>
      <c r="E86" s="149">
        <v>2.3637828589120373E-4</v>
      </c>
      <c r="F86" s="149">
        <v>3.3919254430555553E-4</v>
      </c>
      <c r="G86" s="149">
        <v>9.1558012093749996E-4</v>
      </c>
      <c r="H86" s="149">
        <f t="shared" si="28"/>
        <v>3.9666440959259253E-3</v>
      </c>
      <c r="I86" s="154"/>
      <c r="J86" s="49" t="s">
        <v>139</v>
      </c>
      <c r="K86" s="72">
        <f t="shared" si="22"/>
        <v>23.250272299646994</v>
      </c>
      <c r="L86" s="72">
        <f t="shared" si="23"/>
        <v>18.142386600390463</v>
      </c>
      <c r="M86" s="72">
        <f t="shared" si="24"/>
        <v>21.015086411275067</v>
      </c>
      <c r="N86" s="72">
        <f t="shared" si="25"/>
        <v>5.9591503592163457</v>
      </c>
      <c r="O86" s="72">
        <f t="shared" si="26"/>
        <v>8.5511212022761161</v>
      </c>
      <c r="P86" s="72">
        <f t="shared" si="27"/>
        <v>23.081983127195034</v>
      </c>
      <c r="Q86" s="155">
        <f t="shared" si="29"/>
        <v>100.00000000000003</v>
      </c>
      <c r="S86" s="156"/>
      <c r="T86" s="45"/>
      <c r="U86" s="72"/>
      <c r="V86" s="49"/>
    </row>
    <row r="87" spans="1:24" x14ac:dyDescent="0.3">
      <c r="A87" s="49" t="s">
        <v>140</v>
      </c>
      <c r="B87" s="149">
        <v>9.1576803561342602E-4</v>
      </c>
      <c r="C87" s="149">
        <v>5.4079113127314816E-4</v>
      </c>
      <c r="D87" s="149">
        <v>6.7477324263888884E-4</v>
      </c>
      <c r="E87" s="149">
        <v>2.6006078357638889E-4</v>
      </c>
      <c r="F87" s="149">
        <v>3.3186885864583334E-4</v>
      </c>
      <c r="G87" s="149">
        <v>6.9048458890046301E-4</v>
      </c>
      <c r="H87" s="149">
        <f t="shared" si="28"/>
        <v>3.4137466406481479E-3</v>
      </c>
      <c r="I87" s="154"/>
      <c r="J87" s="49" t="s">
        <v>140</v>
      </c>
      <c r="K87" s="72">
        <f t="shared" si="22"/>
        <v>26.825893424813579</v>
      </c>
      <c r="L87" s="72">
        <f t="shared" si="23"/>
        <v>15.841571979415301</v>
      </c>
      <c r="M87" s="72">
        <f t="shared" si="24"/>
        <v>19.766353911688466</v>
      </c>
      <c r="N87" s="72">
        <f t="shared" si="25"/>
        <v>7.6180458291718063</v>
      </c>
      <c r="O87" s="72">
        <f t="shared" si="26"/>
        <v>9.7215433241063067</v>
      </c>
      <c r="P87" s="72">
        <f t="shared" si="27"/>
        <v>20.226591530804548</v>
      </c>
      <c r="Q87" s="155">
        <f t="shared" si="29"/>
        <v>100</v>
      </c>
      <c r="S87" s="156"/>
      <c r="T87" s="45"/>
      <c r="U87" s="72"/>
      <c r="V87" s="49"/>
    </row>
    <row r="88" spans="1:24" x14ac:dyDescent="0.3">
      <c r="A88" s="49" t="s">
        <v>141</v>
      </c>
      <c r="B88" s="149">
        <v>8.4939111446759254E-4</v>
      </c>
      <c r="C88" s="149">
        <v>4.996700995138889E-4</v>
      </c>
      <c r="D88" s="149">
        <v>7.764880952430555E-4</v>
      </c>
      <c r="E88" s="149">
        <v>2.1806631603009255E-4</v>
      </c>
      <c r="F88" s="149">
        <v>3.2779693667824071E-4</v>
      </c>
      <c r="G88" s="149">
        <v>9.3478993449074075E-4</v>
      </c>
      <c r="H88" s="149">
        <f t="shared" si="28"/>
        <v>3.6062024964236107E-3</v>
      </c>
      <c r="I88" s="154"/>
      <c r="J88" s="49" t="s">
        <v>141</v>
      </c>
      <c r="K88" s="72">
        <f t="shared" si="22"/>
        <v>23.553616728676815</v>
      </c>
      <c r="L88" s="72">
        <f t="shared" si="23"/>
        <v>13.855852521022546</v>
      </c>
      <c r="M88" s="72">
        <f t="shared" si="24"/>
        <v>21.532015909065677</v>
      </c>
      <c r="N88" s="72">
        <f t="shared" si="25"/>
        <v>6.0469792322077334</v>
      </c>
      <c r="O88" s="72">
        <f t="shared" si="26"/>
        <v>9.0898094880508715</v>
      </c>
      <c r="P88" s="72">
        <f t="shared" si="27"/>
        <v>25.921726120976363</v>
      </c>
      <c r="Q88" s="155">
        <f t="shared" si="29"/>
        <v>100.00000000000001</v>
      </c>
      <c r="S88" s="156"/>
      <c r="T88" s="45"/>
      <c r="U88" s="72"/>
      <c r="V88" s="49"/>
    </row>
    <row r="89" spans="1:24" x14ac:dyDescent="0.3">
      <c r="A89" s="49" t="s">
        <v>142</v>
      </c>
      <c r="B89" s="149">
        <v>8.9641387418981492E-4</v>
      </c>
      <c r="C89" s="149">
        <v>6.1695326278935186E-4</v>
      </c>
      <c r="D89" s="149">
        <v>6.5060888552083331E-4</v>
      </c>
      <c r="E89" s="149">
        <v>2.8531116150462961E-4</v>
      </c>
      <c r="F89" s="149">
        <v>3.5227807172453704E-4</v>
      </c>
      <c r="G89" s="149">
        <v>8.2419585118055552E-4</v>
      </c>
      <c r="H89" s="149">
        <f t="shared" si="28"/>
        <v>3.6257611069097219E-3</v>
      </c>
      <c r="I89" s="154"/>
      <c r="J89" s="49" t="s">
        <v>142</v>
      </c>
      <c r="K89" s="72">
        <f t="shared" si="22"/>
        <v>24.723467646047943</v>
      </c>
      <c r="L89" s="72">
        <f t="shared" si="23"/>
        <v>17.015827700661401</v>
      </c>
      <c r="M89" s="72">
        <f t="shared" si="24"/>
        <v>17.944063779628184</v>
      </c>
      <c r="N89" s="72">
        <f t="shared" si="25"/>
        <v>7.8690005516608235</v>
      </c>
      <c r="O89" s="72">
        <f t="shared" si="26"/>
        <v>9.715975800313764</v>
      </c>
      <c r="P89" s="72">
        <f t="shared" si="27"/>
        <v>22.731664521687893</v>
      </c>
      <c r="Q89" s="155">
        <f t="shared" si="29"/>
        <v>100</v>
      </c>
      <c r="S89" s="156"/>
      <c r="T89" s="45"/>
      <c r="U89" s="72"/>
      <c r="V89" s="49"/>
    </row>
    <row r="90" spans="1:24" x14ac:dyDescent="0.3">
      <c r="A90" s="49" t="s">
        <v>143</v>
      </c>
      <c r="B90" s="149">
        <v>1.0062001343749999E-3</v>
      </c>
      <c r="C90" s="149">
        <v>7.7777567817129633E-4</v>
      </c>
      <c r="D90" s="149">
        <v>7.8618669689814805E-4</v>
      </c>
      <c r="E90" s="149">
        <v>2.1317187369212961E-4</v>
      </c>
      <c r="F90" s="149">
        <v>3.2968211975694441E-4</v>
      </c>
      <c r="G90" s="149">
        <v>1.0668682287731481E-3</v>
      </c>
      <c r="H90" s="149">
        <f t="shared" si="28"/>
        <v>4.1798847316666665E-3</v>
      </c>
      <c r="I90" s="154"/>
      <c r="J90" s="49" t="s">
        <v>143</v>
      </c>
      <c r="K90" s="72">
        <f t="shared" si="22"/>
        <v>24.072437374936719</v>
      </c>
      <c r="L90" s="72">
        <f t="shared" si="23"/>
        <v>18.607586766182663</v>
      </c>
      <c r="M90" s="72">
        <f t="shared" si="24"/>
        <v>18.808812858929432</v>
      </c>
      <c r="N90" s="72">
        <f t="shared" si="25"/>
        <v>5.0999462276350984</v>
      </c>
      <c r="O90" s="72">
        <f t="shared" si="26"/>
        <v>7.8873495543856444</v>
      </c>
      <c r="P90" s="72">
        <f t="shared" si="27"/>
        <v>25.523867217930441</v>
      </c>
      <c r="Q90" s="155">
        <f t="shared" si="29"/>
        <v>100.00000000000001</v>
      </c>
      <c r="S90" s="156"/>
      <c r="T90" s="45"/>
      <c r="U90" s="72"/>
      <c r="V90" s="49"/>
    </row>
    <row r="91" spans="1:24" x14ac:dyDescent="0.3">
      <c r="A91" s="49" t="s">
        <v>144</v>
      </c>
      <c r="B91" s="149">
        <v>1.0369294322685185E-3</v>
      </c>
      <c r="C91" s="149">
        <v>6.4218106995370366E-4</v>
      </c>
      <c r="D91" s="149">
        <v>7.5925296043981489E-4</v>
      </c>
      <c r="E91" s="149">
        <v>1.9576378390046296E-4</v>
      </c>
      <c r="F91" s="149">
        <v>3.2283530696759256E-4</v>
      </c>
      <c r="G91" s="149">
        <v>9.3020912069444455E-4</v>
      </c>
      <c r="H91" s="149">
        <f t="shared" si="28"/>
        <v>3.8871716742245369E-3</v>
      </c>
      <c r="I91" s="154"/>
      <c r="J91" s="49" t="s">
        <v>144</v>
      </c>
      <c r="K91" s="72">
        <f t="shared" si="22"/>
        <v>26.675678852680939</v>
      </c>
      <c r="L91" s="72">
        <f t="shared" si="23"/>
        <v>16.520522471696964</v>
      </c>
      <c r="M91" s="72">
        <f t="shared" si="24"/>
        <v>19.532272409637798</v>
      </c>
      <c r="N91" s="72">
        <f t="shared" si="25"/>
        <v>5.0361496817481433</v>
      </c>
      <c r="O91" s="72">
        <f t="shared" si="26"/>
        <v>8.3051466213412333</v>
      </c>
      <c r="P91" s="72">
        <f t="shared" si="27"/>
        <v>23.930229962894927</v>
      </c>
      <c r="Q91" s="155">
        <f t="shared" si="29"/>
        <v>100.00000000000001</v>
      </c>
      <c r="S91" s="156"/>
      <c r="T91" s="45"/>
      <c r="U91" s="72"/>
      <c r="V91" s="49"/>
    </row>
    <row r="92" spans="1:24" x14ac:dyDescent="0.3">
      <c r="A92" s="49" t="s">
        <v>145</v>
      </c>
      <c r="B92" s="149">
        <v>1.0765432098726851E-3</v>
      </c>
      <c r="C92" s="149">
        <v>7.4442029898148137E-4</v>
      </c>
      <c r="D92" s="149">
        <v>6.3231397497685187E-4</v>
      </c>
      <c r="E92" s="149">
        <v>2.1026864449074072E-4</v>
      </c>
      <c r="F92" s="149">
        <v>3.669438145601852E-4</v>
      </c>
      <c r="G92" s="149">
        <v>1.1381663622337963E-3</v>
      </c>
      <c r="H92" s="149">
        <f t="shared" si="28"/>
        <v>4.1686563051157397E-3</v>
      </c>
      <c r="I92" s="154"/>
      <c r="J92" s="49" t="s">
        <v>145</v>
      </c>
      <c r="K92" s="72">
        <f t="shared" si="22"/>
        <v>25.824705398513192</v>
      </c>
      <c r="L92" s="72">
        <f t="shared" si="23"/>
        <v>17.857559954461465</v>
      </c>
      <c r="M92" s="72">
        <f t="shared" si="24"/>
        <v>15.168292339209676</v>
      </c>
      <c r="N92" s="72">
        <f t="shared" si="25"/>
        <v>5.0440388724947365</v>
      </c>
      <c r="O92" s="72">
        <f t="shared" si="26"/>
        <v>8.8024482639615762</v>
      </c>
      <c r="P92" s="72">
        <f t="shared" si="27"/>
        <v>27.302955171359365</v>
      </c>
      <c r="Q92" s="155">
        <f t="shared" si="29"/>
        <v>100</v>
      </c>
      <c r="S92" s="156"/>
      <c r="T92" s="45"/>
      <c r="U92" s="72"/>
      <c r="V92" s="49"/>
    </row>
    <row r="93" spans="1:24" x14ac:dyDescent="0.3">
      <c r="A93" s="49" t="s">
        <v>146</v>
      </c>
      <c r="B93" s="149">
        <v>7.8990089863425941E-4</v>
      </c>
      <c r="C93" s="149">
        <v>5.2265369109953707E-4</v>
      </c>
      <c r="D93" s="149">
        <v>6.6167091836805559E-4</v>
      </c>
      <c r="E93" s="149">
        <v>2.3514424288194444E-4</v>
      </c>
      <c r="F93" s="149">
        <v>2.8253705803240741E-4</v>
      </c>
      <c r="G93" s="149">
        <v>6.1359520660879624E-4</v>
      </c>
      <c r="H93" s="149">
        <f t="shared" si="28"/>
        <v>3.1055020156250004E-3</v>
      </c>
      <c r="I93" s="154"/>
      <c r="J93" s="49" t="s">
        <v>146</v>
      </c>
      <c r="K93" s="72">
        <f t="shared" si="22"/>
        <v>25.435530057940962</v>
      </c>
      <c r="L93" s="72">
        <f t="shared" si="23"/>
        <v>16.829925998111129</v>
      </c>
      <c r="M93" s="72">
        <f t="shared" si="24"/>
        <v>21.306407628748243</v>
      </c>
      <c r="N93" s="72">
        <f t="shared" si="25"/>
        <v>7.5718592903447304</v>
      </c>
      <c r="O93" s="72">
        <f t="shared" si="26"/>
        <v>9.0979512043738016</v>
      </c>
      <c r="P93" s="72">
        <f t="shared" si="27"/>
        <v>19.758325820481126</v>
      </c>
      <c r="Q93" s="155">
        <f t="shared" si="29"/>
        <v>100</v>
      </c>
      <c r="S93" s="156"/>
      <c r="T93" s="45"/>
      <c r="U93" s="72"/>
      <c r="V93" s="49"/>
    </row>
    <row r="94" spans="1:24" x14ac:dyDescent="0.3">
      <c r="A94" s="49" t="s">
        <v>147</v>
      </c>
      <c r="B94" s="149">
        <v>9.144589317129629E-4</v>
      </c>
      <c r="C94" s="149">
        <v>5.1131267321759255E-4</v>
      </c>
      <c r="D94" s="149">
        <v>8.6044973545138892E-4</v>
      </c>
      <c r="E94" s="149">
        <v>2.0643424035879628E-4</v>
      </c>
      <c r="F94" s="149">
        <v>2.087968212037037E-4</v>
      </c>
      <c r="G94" s="149">
        <v>9.9537037037037042E-4</v>
      </c>
      <c r="H94" s="149">
        <f t="shared" si="28"/>
        <v>3.6968227723148152E-3</v>
      </c>
      <c r="I94" s="154"/>
      <c r="J94" s="49" t="s">
        <v>147</v>
      </c>
      <c r="K94" s="72">
        <f t="shared" si="22"/>
        <v>24.736347616154784</v>
      </c>
      <c r="L94" s="72">
        <f t="shared" si="23"/>
        <v>13.831138377710959</v>
      </c>
      <c r="M94" s="72">
        <f t="shared" si="24"/>
        <v>23.275385065662935</v>
      </c>
      <c r="N94" s="72">
        <f t="shared" si="25"/>
        <v>5.5840989160953125</v>
      </c>
      <c r="O94" s="72">
        <f t="shared" si="26"/>
        <v>5.6480073312511747</v>
      </c>
      <c r="P94" s="72">
        <f t="shared" si="27"/>
        <v>26.925022693124827</v>
      </c>
      <c r="Q94" s="155">
        <f t="shared" si="29"/>
        <v>100</v>
      </c>
      <c r="S94" s="156"/>
      <c r="T94" s="45"/>
      <c r="U94" s="72"/>
      <c r="V94" s="49"/>
    </row>
    <row r="95" spans="1:24" x14ac:dyDescent="0.3">
      <c r="A95" s="49" t="s">
        <v>148</v>
      </c>
      <c r="B95" s="149">
        <v>9.5262266943287033E-4</v>
      </c>
      <c r="C95" s="149">
        <v>7.2481733434027779E-4</v>
      </c>
      <c r="D95" s="149">
        <v>7.7236709498842591E-4</v>
      </c>
      <c r="E95" s="149">
        <v>2.4357520785879631E-4</v>
      </c>
      <c r="F95" s="149">
        <v>3.655517762615741E-4</v>
      </c>
      <c r="G95" s="149">
        <v>1.2048563869907407E-3</v>
      </c>
      <c r="H95" s="149">
        <f t="shared" si="28"/>
        <v>4.263790469872685E-3</v>
      </c>
      <c r="I95" s="154"/>
      <c r="J95" s="49" t="s">
        <v>148</v>
      </c>
      <c r="K95" s="72">
        <f t="shared" si="22"/>
        <v>22.34215485408961</v>
      </c>
      <c r="L95" s="72">
        <f t="shared" si="23"/>
        <v>16.999365692609199</v>
      </c>
      <c r="M95" s="72">
        <f t="shared" si="24"/>
        <v>18.114564973252271</v>
      </c>
      <c r="N95" s="72">
        <f t="shared" si="25"/>
        <v>5.7126448773658751</v>
      </c>
      <c r="O95" s="72">
        <f t="shared" si="26"/>
        <v>8.5733991584368194</v>
      </c>
      <c r="P95" s="72">
        <f t="shared" si="27"/>
        <v>28.257870444246226</v>
      </c>
      <c r="Q95" s="155">
        <f t="shared" si="29"/>
        <v>100</v>
      </c>
      <c r="S95" s="156"/>
      <c r="T95" s="45"/>
      <c r="U95" s="72"/>
      <c r="V95" s="49"/>
      <c r="W95" s="160"/>
      <c r="X95" s="161"/>
    </row>
    <row r="96" spans="1:24" x14ac:dyDescent="0.3">
      <c r="A96" s="49" t="s">
        <v>149</v>
      </c>
      <c r="B96" s="149">
        <v>9.6460905349537041E-4</v>
      </c>
      <c r="C96" s="149">
        <v>5.671285798263888E-4</v>
      </c>
      <c r="D96" s="149">
        <v>6.7180650038194437E-4</v>
      </c>
      <c r="E96" s="149">
        <v>2.7791871377314816E-4</v>
      </c>
      <c r="F96" s="149">
        <v>3.7393340052083331E-4</v>
      </c>
      <c r="G96" s="149">
        <v>9.778872197106481E-4</v>
      </c>
      <c r="H96" s="149">
        <f t="shared" si="28"/>
        <v>3.8332834677083328E-3</v>
      </c>
      <c r="I96" s="154"/>
      <c r="J96" s="49" t="s">
        <v>149</v>
      </c>
      <c r="K96" s="72">
        <f t="shared" si="22"/>
        <v>25.164041783532554</v>
      </c>
      <c r="L96" s="72">
        <f t="shared" si="23"/>
        <v>14.794851061861008</v>
      </c>
      <c r="M96" s="72">
        <f t="shared" si="24"/>
        <v>17.525614947114075</v>
      </c>
      <c r="N96" s="72">
        <f t="shared" si="25"/>
        <v>7.2501477157726981</v>
      </c>
      <c r="O96" s="72">
        <f t="shared" si="26"/>
        <v>9.7549112574339158</v>
      </c>
      <c r="P96" s="72">
        <f t="shared" si="27"/>
        <v>25.510433234285756</v>
      </c>
      <c r="Q96" s="155">
        <f t="shared" si="29"/>
        <v>100.00000000000001</v>
      </c>
      <c r="S96" s="156"/>
      <c r="T96" s="45"/>
      <c r="U96" s="72"/>
      <c r="V96" s="49"/>
    </row>
    <row r="97" spans="1:22" x14ac:dyDescent="0.3">
      <c r="A97" s="49" t="s">
        <v>150</v>
      </c>
      <c r="B97" s="149">
        <v>9.7287729907407413E-4</v>
      </c>
      <c r="C97" s="149">
        <v>7.1299235743055561E-4</v>
      </c>
      <c r="D97" s="149">
        <v>7.986006130787038E-4</v>
      </c>
      <c r="E97" s="149">
        <v>2.9722799613425929E-4</v>
      </c>
      <c r="F97" s="149">
        <v>3.2461577223379627E-4</v>
      </c>
      <c r="G97" s="149">
        <v>1.0605358192708333E-3</v>
      </c>
      <c r="H97" s="149">
        <f t="shared" si="28"/>
        <v>4.1668498572222223E-3</v>
      </c>
      <c r="I97" s="154"/>
      <c r="J97" s="49" t="s">
        <v>150</v>
      </c>
      <c r="K97" s="72">
        <f t="shared" si="22"/>
        <v>23.348028664575654</v>
      </c>
      <c r="L97" s="72">
        <f t="shared" si="23"/>
        <v>17.111064277844246</v>
      </c>
      <c r="M97" s="72">
        <f t="shared" si="24"/>
        <v>19.165572085457399</v>
      </c>
      <c r="N97" s="72">
        <f t="shared" si="25"/>
        <v>7.1331582926869013</v>
      </c>
      <c r="O97" s="72">
        <f t="shared" si="26"/>
        <v>7.7904360213784436</v>
      </c>
      <c r="P97" s="72">
        <f t="shared" si="27"/>
        <v>25.451740658057361</v>
      </c>
      <c r="Q97" s="155">
        <f t="shared" si="29"/>
        <v>100</v>
      </c>
      <c r="S97" s="156"/>
      <c r="T97" s="45"/>
      <c r="U97" s="72"/>
      <c r="V97" s="49"/>
    </row>
    <row r="98" spans="1:22" x14ac:dyDescent="0.3">
      <c r="A98" s="49" t="s">
        <v>151</v>
      </c>
      <c r="B98" s="149">
        <v>8.7962962962962962E-4</v>
      </c>
      <c r="C98" s="149">
        <v>7.8703703703703705E-4</v>
      </c>
      <c r="D98" s="149">
        <v>7.9861111111111105E-4</v>
      </c>
      <c r="E98" s="149">
        <v>2.4305555555555552E-4</v>
      </c>
      <c r="F98" s="149">
        <v>3.2407407407407406E-4</v>
      </c>
      <c r="G98" s="149">
        <v>8.7962962962962962E-4</v>
      </c>
      <c r="H98" s="149">
        <v>3.9120370370370368E-3</v>
      </c>
      <c r="I98" s="154"/>
      <c r="J98" s="49" t="s">
        <v>151</v>
      </c>
      <c r="K98" s="72">
        <f t="shared" ref="K98:P98" si="30">B98/$H98*100</f>
        <v>22.485207100591715</v>
      </c>
      <c r="L98" s="72">
        <f t="shared" si="30"/>
        <v>20.118343195266274</v>
      </c>
      <c r="M98" s="72">
        <f t="shared" si="30"/>
        <v>20.414201183431953</v>
      </c>
      <c r="N98" s="72">
        <f t="shared" si="30"/>
        <v>6.2130177514792901</v>
      </c>
      <c r="O98" s="72">
        <f t="shared" si="30"/>
        <v>8.2840236686390547</v>
      </c>
      <c r="P98" s="72">
        <f t="shared" si="30"/>
        <v>22.485207100591715</v>
      </c>
      <c r="Q98" s="155">
        <f t="shared" si="29"/>
        <v>100</v>
      </c>
      <c r="S98" s="156"/>
      <c r="T98" s="45"/>
      <c r="U98" s="72"/>
      <c r="V98" s="49"/>
    </row>
    <row r="99" spans="1:22" x14ac:dyDescent="0.3">
      <c r="A99" s="49" t="s">
        <v>152</v>
      </c>
      <c r="B99" s="149">
        <v>8.0650982614583334E-4</v>
      </c>
      <c r="C99" s="149">
        <v>7.5359452422453705E-4</v>
      </c>
      <c r="D99" s="149">
        <v>7.0513143530092596E-4</v>
      </c>
      <c r="E99" s="149">
        <v>2.5456034265046294E-4</v>
      </c>
      <c r="F99" s="149">
        <v>3.604657449421296E-4</v>
      </c>
      <c r="G99" s="149">
        <v>9.5719954648148143E-4</v>
      </c>
      <c r="H99" s="149">
        <f t="shared" si="28"/>
        <v>3.8374614197453699E-3</v>
      </c>
      <c r="I99" s="154"/>
      <c r="J99" s="49" t="s">
        <v>152</v>
      </c>
      <c r="K99" s="72">
        <f t="shared" si="22"/>
        <v>21.01675399252218</v>
      </c>
      <c r="L99" s="72">
        <f t="shared" si="23"/>
        <v>19.637839753827176</v>
      </c>
      <c r="M99" s="72">
        <f t="shared" si="24"/>
        <v>18.374945261279372</v>
      </c>
      <c r="N99" s="72">
        <f t="shared" si="25"/>
        <v>6.6335609614377304</v>
      </c>
      <c r="O99" s="72">
        <f t="shared" si="26"/>
        <v>9.3933386036763817</v>
      </c>
      <c r="P99" s="72">
        <f t="shared" si="27"/>
        <v>24.943561427257169</v>
      </c>
      <c r="Q99" s="155">
        <f t="shared" si="29"/>
        <v>100</v>
      </c>
      <c r="S99" s="156"/>
      <c r="T99" s="45"/>
      <c r="U99" s="72"/>
      <c r="V99" s="49"/>
    </row>
    <row r="100" spans="1:22" x14ac:dyDescent="0.3">
      <c r="A100" s="49" t="s">
        <v>156</v>
      </c>
      <c r="B100" s="149">
        <v>9.6523316116898139E-4</v>
      </c>
      <c r="C100" s="149">
        <v>9.8295120517361109E-4</v>
      </c>
      <c r="D100" s="149">
        <v>8.7243953137731479E-4</v>
      </c>
      <c r="E100" s="149">
        <v>2.7338435373842586E-4</v>
      </c>
      <c r="F100" s="149">
        <v>4.261148904050926E-4</v>
      </c>
      <c r="G100" s="149">
        <v>1.1361090115162037E-3</v>
      </c>
      <c r="H100" s="149">
        <f t="shared" si="28"/>
        <v>4.6562321533796299E-3</v>
      </c>
      <c r="I100" s="154"/>
      <c r="J100" s="49" t="s">
        <v>156</v>
      </c>
      <c r="K100" s="72">
        <f t="shared" si="22"/>
        <v>20.729919157239333</v>
      </c>
      <c r="L100" s="72">
        <f t="shared" si="23"/>
        <v>21.110442366155567</v>
      </c>
      <c r="M100" s="72">
        <f t="shared" si="24"/>
        <v>18.737028194439844</v>
      </c>
      <c r="N100" s="72">
        <f t="shared" si="25"/>
        <v>5.8713643292032911</v>
      </c>
      <c r="O100" s="72">
        <f t="shared" si="26"/>
        <v>9.1514958096710419</v>
      </c>
      <c r="P100" s="72">
        <f t="shared" si="27"/>
        <v>24.399750143290909</v>
      </c>
      <c r="Q100" s="155">
        <f t="shared" si="29"/>
        <v>100</v>
      </c>
      <c r="S100" s="156"/>
      <c r="T100" s="45"/>
      <c r="U100" s="72"/>
      <c r="V100" s="49"/>
    </row>
    <row r="101" spans="1:22" x14ac:dyDescent="0.3">
      <c r="A101" s="49" t="s">
        <v>157</v>
      </c>
      <c r="B101" s="149">
        <v>9.3306878306712948E-4</v>
      </c>
      <c r="C101" s="149">
        <v>8.3302259174768503E-4</v>
      </c>
      <c r="D101" s="149">
        <v>9.1421852692129637E-4</v>
      </c>
      <c r="E101" s="149">
        <v>2.5805828504629627E-4</v>
      </c>
      <c r="F101" s="149">
        <v>5.3595364071759263E-4</v>
      </c>
      <c r="G101" s="149">
        <v>1.6431678844328703E-3</v>
      </c>
      <c r="H101" s="149">
        <f t="shared" si="28"/>
        <v>5.1174897119328697E-3</v>
      </c>
      <c r="I101" s="154"/>
      <c r="J101" s="49" t="s">
        <v>157</v>
      </c>
      <c r="K101" s="72">
        <f t="shared" si="22"/>
        <v>18.232939108630088</v>
      </c>
      <c r="L101" s="72">
        <f t="shared" si="23"/>
        <v>16.277953423243002</v>
      </c>
      <c r="M101" s="72">
        <f t="shared" si="24"/>
        <v>17.864589444890104</v>
      </c>
      <c r="N101" s="72">
        <f t="shared" si="25"/>
        <v>5.0426732552986024</v>
      </c>
      <c r="O101" s="72">
        <f t="shared" si="26"/>
        <v>10.472979348993427</v>
      </c>
      <c r="P101" s="72">
        <f t="shared" si="27"/>
        <v>32.108865418944788</v>
      </c>
      <c r="Q101" s="155">
        <f t="shared" si="29"/>
        <v>100.00000000000001</v>
      </c>
      <c r="S101" s="156"/>
      <c r="T101" s="45"/>
      <c r="U101" s="72"/>
      <c r="V101" s="49"/>
    </row>
    <row r="102" spans="1:22" x14ac:dyDescent="0.3">
      <c r="A102" s="49" t="s">
        <v>158</v>
      </c>
      <c r="B102" s="149">
        <v>7.7388930880787049E-4</v>
      </c>
      <c r="C102" s="149">
        <v>6.4006046862268517E-4</v>
      </c>
      <c r="D102" s="149">
        <v>7.0472831107638888E-4</v>
      </c>
      <c r="E102" s="149">
        <v>1.9095070127314817E-4</v>
      </c>
      <c r="F102" s="149">
        <v>3.4410850760416669E-4</v>
      </c>
      <c r="G102" s="149">
        <v>8.4252960443287046E-4</v>
      </c>
      <c r="H102" s="149">
        <f t="shared" si="28"/>
        <v>3.4962669018171297E-3</v>
      </c>
      <c r="I102" s="154"/>
      <c r="J102" s="49" t="s">
        <v>158</v>
      </c>
      <c r="K102" s="72">
        <f t="shared" si="22"/>
        <v>22.134732002458215</v>
      </c>
      <c r="L102" s="72">
        <f t="shared" si="23"/>
        <v>18.306968163386607</v>
      </c>
      <c r="M102" s="72">
        <f t="shared" si="24"/>
        <v>20.156593614466832</v>
      </c>
      <c r="N102" s="72">
        <f t="shared" si="25"/>
        <v>5.4615596187437676</v>
      </c>
      <c r="O102" s="72">
        <f t="shared" si="26"/>
        <v>9.8421692984972537</v>
      </c>
      <c r="P102" s="72">
        <f t="shared" si="27"/>
        <v>24.097977302447333</v>
      </c>
      <c r="Q102" s="155">
        <f t="shared" si="29"/>
        <v>100</v>
      </c>
      <c r="S102" s="156"/>
      <c r="T102" s="45"/>
      <c r="U102" s="72"/>
      <c r="V102" s="49"/>
    </row>
    <row r="103" spans="1:22" x14ac:dyDescent="0.3">
      <c r="A103" s="49" t="s">
        <v>159</v>
      </c>
      <c r="B103" s="149">
        <v>9.752246577662036E-4</v>
      </c>
      <c r="C103" s="149">
        <v>4.5863147728009254E-4</v>
      </c>
      <c r="D103" s="149">
        <v>6.2692533804398155E-4</v>
      </c>
      <c r="E103" s="149">
        <v>2.9567481313657408E-4</v>
      </c>
      <c r="F103" s="149">
        <v>3.6389098849537032E-4</v>
      </c>
      <c r="G103" s="149">
        <v>6.2078189300925925E-4</v>
      </c>
      <c r="H103" s="149">
        <f t="shared" si="28"/>
        <v>3.3411291677314815E-3</v>
      </c>
      <c r="I103" s="154"/>
      <c r="J103" s="49" t="s">
        <v>159</v>
      </c>
      <c r="K103" s="72">
        <f t="shared" si="22"/>
        <v>29.188475177341004</v>
      </c>
      <c r="L103" s="72">
        <f t="shared" si="23"/>
        <v>13.726840665411583</v>
      </c>
      <c r="M103" s="72">
        <f t="shared" si="24"/>
        <v>18.763876120049662</v>
      </c>
      <c r="N103" s="72">
        <f t="shared" si="25"/>
        <v>8.8495475120265308</v>
      </c>
      <c r="O103" s="72">
        <f t="shared" si="26"/>
        <v>10.891257722383733</v>
      </c>
      <c r="P103" s="72">
        <f t="shared" si="27"/>
        <v>18.58000280278748</v>
      </c>
      <c r="Q103" s="155">
        <f t="shared" si="29"/>
        <v>99.999999999999986</v>
      </c>
      <c r="S103" s="156"/>
      <c r="T103" s="45"/>
      <c r="U103" s="72"/>
      <c r="V103" s="49"/>
    </row>
    <row r="104" spans="1:22" x14ac:dyDescent="0.3">
      <c r="A104" s="49" t="s">
        <v>160</v>
      </c>
      <c r="B104" s="149">
        <v>8.864029562384259E-4</v>
      </c>
      <c r="C104" s="149">
        <v>8.0531934996527787E-4</v>
      </c>
      <c r="D104" s="149">
        <v>7.3311497438657413E-4</v>
      </c>
      <c r="E104" s="149">
        <v>2.3477366254629631E-4</v>
      </c>
      <c r="F104" s="149">
        <v>2.681111950925926E-4</v>
      </c>
      <c r="G104" s="149">
        <v>9.7108738557870377E-4</v>
      </c>
      <c r="H104" s="149">
        <f t="shared" si="28"/>
        <v>3.8988095238078704E-3</v>
      </c>
      <c r="I104" s="154"/>
      <c r="J104" s="49" t="s">
        <v>160</v>
      </c>
      <c r="K104" s="72">
        <f t="shared" si="22"/>
        <v>22.7352208623082</v>
      </c>
      <c r="L104" s="72">
        <f t="shared" si="23"/>
        <v>20.655519205225048</v>
      </c>
      <c r="M104" s="72">
        <f t="shared" si="24"/>
        <v>18.80355964839644</v>
      </c>
      <c r="N104" s="72">
        <f t="shared" si="25"/>
        <v>6.0216756195106118</v>
      </c>
      <c r="O104" s="72">
        <f t="shared" si="26"/>
        <v>6.8767451565762832</v>
      </c>
      <c r="P104" s="72">
        <f t="shared" si="27"/>
        <v>24.907279507983425</v>
      </c>
      <c r="Q104" s="155">
        <f t="shared" si="29"/>
        <v>100</v>
      </c>
      <c r="S104" s="156"/>
      <c r="T104" s="45"/>
      <c r="U104" s="72"/>
      <c r="V104" s="49"/>
    </row>
    <row r="105" spans="1:22" x14ac:dyDescent="0.3">
      <c r="A105" s="49" t="s">
        <v>161</v>
      </c>
      <c r="B105" s="149">
        <v>8.7753081171296297E-4</v>
      </c>
      <c r="C105" s="149">
        <v>7.1539798018518518E-4</v>
      </c>
      <c r="D105" s="149">
        <v>7.6554993910879629E-4</v>
      </c>
      <c r="E105" s="149">
        <v>2.7385676491898151E-4</v>
      </c>
      <c r="F105" s="149">
        <v>2.3388762913194446E-4</v>
      </c>
      <c r="G105" s="149">
        <v>7.0439578609953705E-4</v>
      </c>
      <c r="H105" s="149">
        <f t="shared" si="28"/>
        <v>3.5706189111574071E-3</v>
      </c>
      <c r="I105" s="154"/>
      <c r="J105" s="49" t="s">
        <v>161</v>
      </c>
      <c r="K105" s="72">
        <f t="shared" si="22"/>
        <v>24.57643432545742</v>
      </c>
      <c r="L105" s="72">
        <f t="shared" si="23"/>
        <v>20.035685632810662</v>
      </c>
      <c r="M105" s="72">
        <f t="shared" si="24"/>
        <v>21.440258906281464</v>
      </c>
      <c r="N105" s="72">
        <f t="shared" si="25"/>
        <v>7.669728182507483</v>
      </c>
      <c r="O105" s="72">
        <f t="shared" si="26"/>
        <v>6.5503386093961611</v>
      </c>
      <c r="P105" s="72">
        <f t="shared" si="27"/>
        <v>19.727554343546817</v>
      </c>
      <c r="Q105" s="155">
        <f t="shared" si="29"/>
        <v>100.00000000000001</v>
      </c>
      <c r="S105" s="156"/>
      <c r="T105" s="45"/>
      <c r="U105" s="72"/>
      <c r="V105" s="49"/>
    </row>
    <row r="106" spans="1:22" x14ac:dyDescent="0.3">
      <c r="A106" s="49" t="s">
        <v>162</v>
      </c>
      <c r="B106" s="149">
        <v>9.7438271605324066E-4</v>
      </c>
      <c r="C106" s="149">
        <v>5.574074074074075E-4</v>
      </c>
      <c r="D106" s="149">
        <v>6.3929301697916664E-4</v>
      </c>
      <c r="E106" s="149">
        <v>2.4682098766203703E-4</v>
      </c>
      <c r="F106" s="149">
        <v>3.2825520833333334E-4</v>
      </c>
      <c r="G106" s="149">
        <v>1.127618152002315E-3</v>
      </c>
      <c r="H106" s="149">
        <f t="shared" si="28"/>
        <v>3.8737774884375006E-3</v>
      </c>
      <c r="I106" s="154"/>
      <c r="J106" s="49" t="s">
        <v>162</v>
      </c>
      <c r="K106" s="72">
        <f t="shared" si="22"/>
        <v>25.153295948504795</v>
      </c>
      <c r="L106" s="72">
        <f t="shared" si="23"/>
        <v>14.389246906183024</v>
      </c>
      <c r="M106" s="72">
        <f t="shared" si="24"/>
        <v>16.503090817356867</v>
      </c>
      <c r="N106" s="72">
        <f t="shared" si="25"/>
        <v>6.3715840261540935</v>
      </c>
      <c r="O106" s="72">
        <f t="shared" si="26"/>
        <v>8.4737755153235721</v>
      </c>
      <c r="P106" s="72">
        <f t="shared" si="27"/>
        <v>29.109006786477636</v>
      </c>
      <c r="Q106" s="155">
        <f t="shared" si="29"/>
        <v>99.999999999999986</v>
      </c>
      <c r="S106" s="156"/>
      <c r="T106" s="45"/>
      <c r="U106" s="72"/>
      <c r="V106" s="49"/>
    </row>
    <row r="107" spans="1:22" x14ac:dyDescent="0.3">
      <c r="A107" s="49" t="s">
        <v>163</v>
      </c>
      <c r="B107" s="149">
        <v>8.6507936508101863E-4</v>
      </c>
      <c r="C107" s="149">
        <v>5.6811644410879631E-4</v>
      </c>
      <c r="D107" s="149">
        <v>7.036890064583334E-4</v>
      </c>
      <c r="E107" s="149">
        <v>2.3760078105324072E-4</v>
      </c>
      <c r="F107" s="149">
        <v>2.5586682203703701E-4</v>
      </c>
      <c r="G107" s="149">
        <v>7.5351263961805548E-4</v>
      </c>
      <c r="H107" s="149">
        <f t="shared" si="28"/>
        <v>3.3838650583564818E-3</v>
      </c>
      <c r="I107" s="154"/>
      <c r="J107" s="49" t="s">
        <v>163</v>
      </c>
      <c r="K107" s="72">
        <f t="shared" si="22"/>
        <v>25.564830457547298</v>
      </c>
      <c r="L107" s="72">
        <f t="shared" si="23"/>
        <v>16.78898047975726</v>
      </c>
      <c r="M107" s="72">
        <f t="shared" si="24"/>
        <v>20.795421635403805</v>
      </c>
      <c r="N107" s="72">
        <f t="shared" si="25"/>
        <v>7.0215796716386096</v>
      </c>
      <c r="O107" s="72">
        <f t="shared" si="26"/>
        <v>7.5613778216472278</v>
      </c>
      <c r="P107" s="72">
        <f t="shared" si="27"/>
        <v>22.267809934005793</v>
      </c>
      <c r="Q107" s="155">
        <f t="shared" si="29"/>
        <v>100</v>
      </c>
      <c r="S107" s="156"/>
      <c r="T107" s="45"/>
      <c r="U107" s="72"/>
      <c r="V107" s="49"/>
    </row>
    <row r="108" spans="1:22" x14ac:dyDescent="0.3">
      <c r="A108" s="49" t="s">
        <v>164</v>
      </c>
      <c r="B108" s="149">
        <v>8.0790509259259259E-4</v>
      </c>
      <c r="C108" s="149">
        <v>5.2354938271990741E-4</v>
      </c>
      <c r="D108" s="149">
        <v>5.0314814814814818E-4</v>
      </c>
      <c r="E108" s="149">
        <v>2.8445987653935183E-4</v>
      </c>
      <c r="F108" s="149">
        <v>4.416808931365741E-4</v>
      </c>
      <c r="G108" s="149">
        <v>7.5477237653935191E-4</v>
      </c>
      <c r="H108" s="149">
        <f t="shared" si="28"/>
        <v>3.3155157696759261E-3</v>
      </c>
      <c r="I108" s="154"/>
      <c r="J108" s="49" t="s">
        <v>164</v>
      </c>
      <c r="K108" s="72">
        <f t="shared" si="22"/>
        <v>24.367403104572201</v>
      </c>
      <c r="L108" s="72">
        <f t="shared" si="23"/>
        <v>15.790888027387714</v>
      </c>
      <c r="M108" s="72">
        <f t="shared" si="24"/>
        <v>15.175561906536435</v>
      </c>
      <c r="N108" s="72">
        <f t="shared" si="25"/>
        <v>8.5796568709174394</v>
      </c>
      <c r="O108" s="72">
        <f t="shared" si="26"/>
        <v>13.321634515396862</v>
      </c>
      <c r="P108" s="72">
        <f t="shared" si="27"/>
        <v>22.764855575189344</v>
      </c>
      <c r="Q108" s="155">
        <f t="shared" si="29"/>
        <v>100</v>
      </c>
      <c r="S108" s="156"/>
      <c r="T108" s="45"/>
      <c r="U108" s="72"/>
      <c r="V108" s="49"/>
    </row>
    <row r="109" spans="1:22" x14ac:dyDescent="0.3">
      <c r="A109" s="49" t="s">
        <v>168</v>
      </c>
      <c r="B109" s="150">
        <f t="shared" ref="B109:G109" si="31">AVERAGE(B63:B108)</f>
        <v>8.6993477444947671E-4</v>
      </c>
      <c r="C109" s="150">
        <f t="shared" si="31"/>
        <v>6.2362141080137868E-4</v>
      </c>
      <c r="D109" s="150">
        <f t="shared" si="31"/>
        <v>6.6636012558172314E-4</v>
      </c>
      <c r="E109" s="150">
        <f t="shared" si="31"/>
        <v>2.3998498596819638E-4</v>
      </c>
      <c r="F109" s="150">
        <f t="shared" si="31"/>
        <v>3.36855775668277E-4</v>
      </c>
      <c r="G109" s="150">
        <f t="shared" si="31"/>
        <v>8.4750797243860702E-4</v>
      </c>
      <c r="H109" s="150">
        <f>AVERAGE(H63:H108)</f>
        <v>3.5842650449076584E-3</v>
      </c>
      <c r="J109" s="49" t="s">
        <v>168</v>
      </c>
      <c r="K109" s="60">
        <f t="shared" ref="K109:P109" si="32">AVERAGE(K63:K108)</f>
        <v>24.403783321106378</v>
      </c>
      <c r="L109" s="60">
        <f t="shared" si="32"/>
        <v>17.385718315661091</v>
      </c>
      <c r="M109" s="60">
        <f t="shared" si="32"/>
        <v>18.570211227238346</v>
      </c>
      <c r="N109" s="60">
        <f t="shared" si="32"/>
        <v>6.7712763966388918</v>
      </c>
      <c r="O109" s="60">
        <f t="shared" si="32"/>
        <v>9.4622723299913112</v>
      </c>
      <c r="P109" s="60">
        <f t="shared" si="32"/>
        <v>23.406738409363992</v>
      </c>
      <c r="Q109" s="155"/>
      <c r="T109" s="150"/>
      <c r="U109" s="60"/>
    </row>
    <row r="110" spans="1:22" x14ac:dyDescent="0.3">
      <c r="A110" s="49" t="s">
        <v>169</v>
      </c>
      <c r="B110" s="149">
        <f t="shared" ref="B110:H110" si="33">MAX(B63:B108)</f>
        <v>1.1199798437847223E-3</v>
      </c>
      <c r="C110" s="149">
        <f t="shared" si="33"/>
        <v>9.8295120517361109E-4</v>
      </c>
      <c r="D110" s="149">
        <f t="shared" si="33"/>
        <v>9.8379629629629642E-4</v>
      </c>
      <c r="E110" s="149">
        <f t="shared" si="33"/>
        <v>3.6810909548611113E-4</v>
      </c>
      <c r="F110" s="149">
        <f t="shared" si="33"/>
        <v>5.6112370875000006E-4</v>
      </c>
      <c r="G110" s="149">
        <f t="shared" si="33"/>
        <v>1.6431678844328703E-3</v>
      </c>
      <c r="H110" s="149">
        <f t="shared" si="33"/>
        <v>5.1174897119328697E-3</v>
      </c>
      <c r="J110" s="49" t="s">
        <v>169</v>
      </c>
      <c r="K110" s="72">
        <f t="shared" ref="K110:P110" si="34">MAX(K63:K108)</f>
        <v>31.821270091361299</v>
      </c>
      <c r="L110" s="72">
        <f t="shared" si="34"/>
        <v>21.110442366155567</v>
      </c>
      <c r="M110" s="72">
        <f t="shared" si="34"/>
        <v>25.000000000000007</v>
      </c>
      <c r="N110" s="72">
        <f t="shared" si="34"/>
        <v>10.215016682708034</v>
      </c>
      <c r="O110" s="72">
        <f t="shared" si="34"/>
        <v>15.571166581404183</v>
      </c>
      <c r="P110" s="72">
        <f t="shared" si="34"/>
        <v>32.108865418944788</v>
      </c>
      <c r="Q110" s="155"/>
      <c r="U110" s="72"/>
    </row>
    <row r="111" spans="1:22" x14ac:dyDescent="0.3">
      <c r="A111" s="49" t="s">
        <v>174</v>
      </c>
      <c r="B111" s="149">
        <f t="shared" ref="B111:H111" si="35">MIN(B63:B108)</f>
        <v>6.3199850928240741E-4</v>
      </c>
      <c r="C111" s="149">
        <f t="shared" si="35"/>
        <v>3.361363063773148E-4</v>
      </c>
      <c r="D111" s="149">
        <f t="shared" si="35"/>
        <v>4.7453703703703704E-4</v>
      </c>
      <c r="E111" s="149">
        <f t="shared" si="35"/>
        <v>1.7361111111111112E-4</v>
      </c>
      <c r="F111" s="149">
        <f t="shared" si="35"/>
        <v>1.9596140925925924E-4</v>
      </c>
      <c r="G111" s="149">
        <f t="shared" si="35"/>
        <v>5.4653433903935193E-4</v>
      </c>
      <c r="H111" s="149">
        <f t="shared" si="35"/>
        <v>2.7568111195138889E-3</v>
      </c>
      <c r="J111" s="49" t="s">
        <v>174</v>
      </c>
      <c r="K111" s="72">
        <f t="shared" ref="K111:P111" si="36">MIN(K63:K108)</f>
        <v>18.232939108630088</v>
      </c>
      <c r="L111" s="72">
        <f t="shared" si="36"/>
        <v>9.9642069343346815</v>
      </c>
      <c r="M111" s="72">
        <f t="shared" si="36"/>
        <v>14.613429360523902</v>
      </c>
      <c r="N111" s="72">
        <f t="shared" si="36"/>
        <v>4.4117647058823533</v>
      </c>
      <c r="O111" s="72">
        <f t="shared" si="36"/>
        <v>5.6480073312511747</v>
      </c>
      <c r="P111" s="72">
        <f t="shared" si="36"/>
        <v>16.281135090060044</v>
      </c>
      <c r="Q111" s="155"/>
      <c r="U111" s="72"/>
    </row>
    <row r="112" spans="1:22" x14ac:dyDescent="0.3">
      <c r="A112" s="49" t="s">
        <v>171</v>
      </c>
      <c r="B112" s="72">
        <f t="shared" ref="B112:H112" si="37">STDEV(B63:B108)/B109*100</f>
        <v>13.696233761960585</v>
      </c>
      <c r="C112" s="72">
        <f t="shared" si="37"/>
        <v>20.121396355316286</v>
      </c>
      <c r="D112" s="72">
        <f t="shared" si="37"/>
        <v>19.270701731874112</v>
      </c>
      <c r="E112" s="72">
        <f t="shared" si="37"/>
        <v>16.597703799556747</v>
      </c>
      <c r="F112" s="72">
        <f t="shared" si="37"/>
        <v>21.693178861570299</v>
      </c>
      <c r="G112" s="72">
        <f t="shared" si="37"/>
        <v>24.584394500570316</v>
      </c>
      <c r="H112" s="72">
        <f t="shared" si="37"/>
        <v>13.546462932939848</v>
      </c>
      <c r="J112" s="49" t="s">
        <v>171</v>
      </c>
      <c r="K112" s="72">
        <f t="shared" ref="K112:P112" si="38">STDEV(K63:K108)/K109*100</f>
        <v>11.276267963270671</v>
      </c>
      <c r="L112" s="72">
        <f t="shared" si="38"/>
        <v>13.912491340945454</v>
      </c>
      <c r="M112" s="72">
        <f t="shared" si="38"/>
        <v>12.980810751029617</v>
      </c>
      <c r="N112" s="72">
        <f t="shared" si="38"/>
        <v>17.797673796778486</v>
      </c>
      <c r="O112" s="72">
        <f t="shared" si="38"/>
        <v>21.067533301903385</v>
      </c>
      <c r="P112" s="72">
        <f t="shared" si="38"/>
        <v>13.029605576375127</v>
      </c>
      <c r="Q112" s="155"/>
      <c r="T112" s="72"/>
      <c r="U112" s="72"/>
    </row>
    <row r="113" spans="1:17" x14ac:dyDescent="0.3">
      <c r="Q113" s="155"/>
    </row>
    <row r="114" spans="1:17" x14ac:dyDescent="0.3">
      <c r="A114" s="148" t="s">
        <v>447</v>
      </c>
      <c r="B114" s="114" t="s">
        <v>4</v>
      </c>
      <c r="C114" s="114" t="s">
        <v>5</v>
      </c>
      <c r="D114" s="114" t="s">
        <v>0</v>
      </c>
      <c r="E114" s="114" t="s">
        <v>1</v>
      </c>
      <c r="F114" s="114" t="s">
        <v>2</v>
      </c>
      <c r="G114" s="114" t="s">
        <v>3</v>
      </c>
      <c r="H114" s="114" t="s">
        <v>9</v>
      </c>
      <c r="I114" s="151"/>
      <c r="J114" s="152" t="s">
        <v>448</v>
      </c>
      <c r="K114" s="114" t="s">
        <v>4</v>
      </c>
      <c r="L114" s="114" t="s">
        <v>5</v>
      </c>
      <c r="M114" s="60" t="s">
        <v>0</v>
      </c>
      <c r="N114" s="114" t="s">
        <v>1</v>
      </c>
      <c r="O114" s="114" t="s">
        <v>2</v>
      </c>
      <c r="P114" s="114" t="s">
        <v>3</v>
      </c>
    </row>
    <row r="115" spans="1:17" x14ac:dyDescent="0.3">
      <c r="A115" s="49" t="s">
        <v>122</v>
      </c>
      <c r="B115" s="149">
        <v>6.9371334876157408E-4</v>
      </c>
      <c r="C115" s="149">
        <v>4.9173659336805553E-4</v>
      </c>
      <c r="D115" s="149">
        <v>5.8555555555555553E-4</v>
      </c>
      <c r="E115" s="149">
        <v>1.9257040894675928E-4</v>
      </c>
      <c r="F115" s="149">
        <v>3.3018518518518515E-4</v>
      </c>
      <c r="G115" s="149">
        <v>6.0529128086805558E-4</v>
      </c>
      <c r="H115" s="149">
        <f>SUM(B115:G115)</f>
        <v>2.8990523726851848E-3</v>
      </c>
      <c r="I115" s="154"/>
      <c r="J115" s="49" t="s">
        <v>122</v>
      </c>
      <c r="K115" s="72">
        <f t="shared" ref="K115:K155" si="39">B115/$H115*100</f>
        <v>23.928969179643932</v>
      </c>
      <c r="L115" s="72">
        <f t="shared" ref="L115:L155" si="40">C115/$H115*100</f>
        <v>16.961976886005516</v>
      </c>
      <c r="M115" s="72">
        <f t="shared" ref="M115:M155" si="41">D115/$H115*100</f>
        <v>20.198170997966393</v>
      </c>
      <c r="N115" s="72">
        <f t="shared" ref="N115:N155" si="42">E115/$H115*100</f>
        <v>6.6425294955397813</v>
      </c>
      <c r="O115" s="72">
        <f t="shared" ref="O115:O155" si="43">F115/$H115*100</f>
        <v>11.389417738574975</v>
      </c>
      <c r="P115" s="72">
        <f t="shared" ref="P115:P155" si="44">G115/$H115*100</f>
        <v>20.878935702269413</v>
      </c>
      <c r="Q115" s="155">
        <f>SUM(K115:P115)</f>
        <v>100.00000000000001</v>
      </c>
    </row>
    <row r="116" spans="1:17" x14ac:dyDescent="0.3">
      <c r="A116" s="49" t="s">
        <v>123</v>
      </c>
      <c r="B116" s="149">
        <v>7.3717981019675932E-4</v>
      </c>
      <c r="C116" s="149">
        <v>6.2813995968750004E-4</v>
      </c>
      <c r="D116" s="149">
        <v>5.5120517342592589E-4</v>
      </c>
      <c r="E116" s="149">
        <v>2.3584761064814814E-4</v>
      </c>
      <c r="F116" s="149">
        <v>2.082199546527778E-4</v>
      </c>
      <c r="G116" s="149">
        <v>7.0987470605324082E-4</v>
      </c>
      <c r="H116" s="149">
        <f>SUM(B116:G116)</f>
        <v>3.0704672146643522E-3</v>
      </c>
      <c r="I116" s="154"/>
      <c r="J116" s="49" t="s">
        <v>123</v>
      </c>
      <c r="K116" s="72">
        <f t="shared" si="39"/>
        <v>24.008717848412005</v>
      </c>
      <c r="L116" s="72">
        <f t="shared" si="40"/>
        <v>20.457471641043565</v>
      </c>
      <c r="M116" s="72">
        <f t="shared" si="41"/>
        <v>17.951833870539499</v>
      </c>
      <c r="N116" s="72">
        <f t="shared" si="42"/>
        <v>7.6811636197173918</v>
      </c>
      <c r="O116" s="72">
        <f t="shared" si="43"/>
        <v>6.7813769076684096</v>
      </c>
      <c r="P116" s="72">
        <f t="shared" si="44"/>
        <v>23.119436112619123</v>
      </c>
      <c r="Q116" s="155">
        <f t="shared" ref="Q116:Q155" si="45">SUM(K116:P116)</f>
        <v>100</v>
      </c>
    </row>
    <row r="117" spans="1:17" x14ac:dyDescent="0.3">
      <c r="A117" s="49" t="s">
        <v>119</v>
      </c>
      <c r="B117" s="149">
        <v>1.1199798437847223E-3</v>
      </c>
      <c r="C117" s="149">
        <v>4.2200753758101851E-4</v>
      </c>
      <c r="D117" s="149">
        <v>5.4567901234953706E-4</v>
      </c>
      <c r="E117" s="149">
        <v>3.6810909548611113E-4</v>
      </c>
      <c r="F117" s="149">
        <v>5.6112370875000006E-4</v>
      </c>
      <c r="G117" s="149">
        <v>5.867081863541666E-4</v>
      </c>
      <c r="H117" s="149">
        <f>SUM(B117:G117)</f>
        <v>3.6036073843055553E-3</v>
      </c>
      <c r="I117" s="154"/>
      <c r="J117" s="49" t="s">
        <v>119</v>
      </c>
      <c r="K117" s="72">
        <f t="shared" si="39"/>
        <v>31.079408058226953</v>
      </c>
      <c r="L117" s="72">
        <f t="shared" si="40"/>
        <v>11.710696881656624</v>
      </c>
      <c r="M117" s="72">
        <f t="shared" si="41"/>
        <v>15.142576705944172</v>
      </c>
      <c r="N117" s="72">
        <f t="shared" si="42"/>
        <v>10.215016682708034</v>
      </c>
      <c r="O117" s="72">
        <f t="shared" si="43"/>
        <v>15.571166581404183</v>
      </c>
      <c r="P117" s="72">
        <f t="shared" si="44"/>
        <v>16.281135090060044</v>
      </c>
      <c r="Q117" s="155">
        <f t="shared" si="45"/>
        <v>100.00000000000001</v>
      </c>
    </row>
    <row r="118" spans="1:17" x14ac:dyDescent="0.3">
      <c r="A118" s="148" t="s">
        <v>153</v>
      </c>
      <c r="B118" s="149">
        <v>7.8703703703703705E-4</v>
      </c>
      <c r="C118" s="149">
        <v>5.5555555555555556E-4</v>
      </c>
      <c r="D118" s="149">
        <v>4.7453703703703704E-4</v>
      </c>
      <c r="E118" s="149">
        <v>2.3148148148148146E-4</v>
      </c>
      <c r="F118" s="149">
        <v>3.5879629629629635E-4</v>
      </c>
      <c r="G118" s="149">
        <v>6.5972222222222213E-4</v>
      </c>
      <c r="H118" s="149">
        <f t="shared" ref="H118:H136" si="46">SUM(B118:G118)</f>
        <v>3.0671296296296297E-3</v>
      </c>
      <c r="I118" s="154"/>
      <c r="J118" s="49" t="s">
        <v>153</v>
      </c>
      <c r="K118" s="72">
        <f t="shared" si="39"/>
        <v>25.660377358490567</v>
      </c>
      <c r="L118" s="72">
        <f t="shared" si="40"/>
        <v>18.113207547169811</v>
      </c>
      <c r="M118" s="72">
        <f t="shared" si="41"/>
        <v>15.471698113207546</v>
      </c>
      <c r="N118" s="72">
        <f t="shared" si="42"/>
        <v>7.5471698113207548</v>
      </c>
      <c r="O118" s="72">
        <f t="shared" si="43"/>
        <v>11.698113207547172</v>
      </c>
      <c r="P118" s="72">
        <f t="shared" si="44"/>
        <v>21.509433962264147</v>
      </c>
      <c r="Q118" s="155">
        <f t="shared" si="45"/>
        <v>100</v>
      </c>
    </row>
    <row r="119" spans="1:17" x14ac:dyDescent="0.3">
      <c r="A119" s="49" t="s">
        <v>120</v>
      </c>
      <c r="B119" s="149">
        <v>8.6805555555555551E-4</v>
      </c>
      <c r="C119" s="149">
        <v>7.7546296296296304E-4</v>
      </c>
      <c r="D119" s="149">
        <v>9.8379629629629642E-4</v>
      </c>
      <c r="E119" s="149">
        <v>1.7361111111111112E-4</v>
      </c>
      <c r="F119" s="149">
        <v>3.0092592592592595E-4</v>
      </c>
      <c r="G119" s="149">
        <v>8.3333333333333339E-4</v>
      </c>
      <c r="H119" s="149">
        <f t="shared" si="46"/>
        <v>3.9351851851851848E-3</v>
      </c>
      <c r="I119" s="154"/>
      <c r="J119" s="49" t="s">
        <v>120</v>
      </c>
      <c r="K119" s="72">
        <f t="shared" si="39"/>
        <v>22.058823529411768</v>
      </c>
      <c r="L119" s="72">
        <f t="shared" si="40"/>
        <v>19.705882352941181</v>
      </c>
      <c r="M119" s="72">
        <f t="shared" si="41"/>
        <v>25.000000000000007</v>
      </c>
      <c r="N119" s="72">
        <f t="shared" si="42"/>
        <v>4.4117647058823533</v>
      </c>
      <c r="O119" s="72">
        <f t="shared" si="43"/>
        <v>7.6470588235294139</v>
      </c>
      <c r="P119" s="72">
        <f t="shared" si="44"/>
        <v>21.176470588235297</v>
      </c>
      <c r="Q119" s="155">
        <f t="shared" si="45"/>
        <v>100.00000000000003</v>
      </c>
    </row>
    <row r="120" spans="1:17" x14ac:dyDescent="0.3">
      <c r="A120" s="49" t="s">
        <v>182</v>
      </c>
      <c r="B120" s="149">
        <v>8.4845049130787041E-4</v>
      </c>
      <c r="C120" s="149">
        <v>4.4682959603009256E-4</v>
      </c>
      <c r="D120" s="149">
        <v>6.6223230033564818E-4</v>
      </c>
      <c r="E120" s="149">
        <v>1.8688586546296298E-4</v>
      </c>
      <c r="F120" s="149">
        <v>2.4589002267361111E-4</v>
      </c>
      <c r="G120" s="149">
        <v>5.7203745695601855E-4</v>
      </c>
      <c r="H120" s="149">
        <f t="shared" si="46"/>
        <v>2.9623257327662041E-3</v>
      </c>
      <c r="I120" s="154"/>
      <c r="J120" s="49" t="s">
        <v>182</v>
      </c>
      <c r="K120" s="72">
        <f t="shared" si="39"/>
        <v>28.64136384203745</v>
      </c>
      <c r="L120" s="72">
        <f t="shared" si="40"/>
        <v>15.083742854059654</v>
      </c>
      <c r="M120" s="72">
        <f t="shared" si="41"/>
        <v>22.35514795050101</v>
      </c>
      <c r="N120" s="72">
        <f t="shared" si="42"/>
        <v>6.3087547529234715</v>
      </c>
      <c r="O120" s="72">
        <f t="shared" si="43"/>
        <v>8.3005734296478018</v>
      </c>
      <c r="P120" s="72">
        <f t="shared" si="44"/>
        <v>19.310417170830604</v>
      </c>
      <c r="Q120" s="155">
        <f t="shared" si="45"/>
        <v>99.999999999999986</v>
      </c>
    </row>
    <row r="121" spans="1:17" x14ac:dyDescent="0.3">
      <c r="A121" s="49" t="s">
        <v>126</v>
      </c>
      <c r="B121" s="149">
        <v>7.6372354497685185E-4</v>
      </c>
      <c r="C121" s="149">
        <v>5.0331527672453711E-4</v>
      </c>
      <c r="D121" s="149">
        <v>5.1308474006944444E-4</v>
      </c>
      <c r="E121" s="149">
        <v>2.1618113295138888E-4</v>
      </c>
      <c r="F121" s="149">
        <v>3.1554547744212964E-4</v>
      </c>
      <c r="G121" s="149">
        <v>5.4653433903935193E-4</v>
      </c>
      <c r="H121" s="149">
        <f t="shared" si="46"/>
        <v>2.8583845112037038E-3</v>
      </c>
      <c r="I121" s="154"/>
      <c r="J121" s="49" t="s">
        <v>126</v>
      </c>
      <c r="K121" s="72">
        <f t="shared" si="39"/>
        <v>26.718712684852804</v>
      </c>
      <c r="L121" s="72">
        <f t="shared" si="40"/>
        <v>17.60838245350638</v>
      </c>
      <c r="M121" s="72">
        <f t="shared" si="41"/>
        <v>17.950165139027348</v>
      </c>
      <c r="N121" s="72">
        <f t="shared" si="42"/>
        <v>7.5630529099233099</v>
      </c>
      <c r="O121" s="72">
        <f t="shared" si="43"/>
        <v>11.039294265880599</v>
      </c>
      <c r="P121" s="72">
        <f t="shared" si="44"/>
        <v>19.120392546809562</v>
      </c>
      <c r="Q121" s="155">
        <f t="shared" si="45"/>
        <v>100</v>
      </c>
    </row>
    <row r="122" spans="1:17" x14ac:dyDescent="0.3">
      <c r="A122" s="49" t="s">
        <v>127</v>
      </c>
      <c r="B122" s="149">
        <v>6.3445662215277779E-4</v>
      </c>
      <c r="C122" s="149">
        <v>5.4875283446759258E-4</v>
      </c>
      <c r="D122" s="149">
        <v>5.2527924750000001E-4</v>
      </c>
      <c r="E122" s="149">
        <v>2.1310993533564816E-4</v>
      </c>
      <c r="F122" s="149">
        <v>2.6541740153935184E-4</v>
      </c>
      <c r="G122" s="149">
        <v>5.6979507851851851E-4</v>
      </c>
      <c r="H122" s="149">
        <f t="shared" si="46"/>
        <v>2.7568111195138889E-3</v>
      </c>
      <c r="I122" s="154"/>
      <c r="J122" s="49" t="s">
        <v>127</v>
      </c>
      <c r="K122" s="72">
        <f t="shared" si="39"/>
        <v>23.014149125481335</v>
      </c>
      <c r="L122" s="72">
        <f t="shared" si="40"/>
        <v>19.905347543880868</v>
      </c>
      <c r="M122" s="72">
        <f t="shared" si="41"/>
        <v>19.053871474249675</v>
      </c>
      <c r="N122" s="72">
        <f t="shared" si="42"/>
        <v>7.7303059983748925</v>
      </c>
      <c r="O122" s="72">
        <f t="shared" si="43"/>
        <v>9.6276962777977015</v>
      </c>
      <c r="P122" s="72">
        <f t="shared" si="44"/>
        <v>20.668629580215526</v>
      </c>
      <c r="Q122" s="155">
        <f t="shared" si="45"/>
        <v>99.999999999999986</v>
      </c>
    </row>
    <row r="123" spans="1:17" x14ac:dyDescent="0.3">
      <c r="A123" s="49" t="s">
        <v>129</v>
      </c>
      <c r="B123" s="149">
        <v>9.6584808306712973E-4</v>
      </c>
      <c r="C123" s="149">
        <v>7.2205740321759258E-4</v>
      </c>
      <c r="D123" s="149">
        <v>5.5376039305555548E-4</v>
      </c>
      <c r="E123" s="149">
        <v>2.1271258503472218E-4</v>
      </c>
      <c r="F123" s="149">
        <v>2.8964054758101848E-4</v>
      </c>
      <c r="G123" s="149">
        <v>8.8058704962962967E-4</v>
      </c>
      <c r="H123" s="149">
        <f t="shared" si="46"/>
        <v>3.6246060615856487E-3</v>
      </c>
      <c r="I123" s="154"/>
      <c r="J123" s="49" t="s">
        <v>129</v>
      </c>
      <c r="K123" s="72">
        <f t="shared" si="39"/>
        <v>26.646980848578128</v>
      </c>
      <c r="L123" s="72">
        <f t="shared" si="40"/>
        <v>19.920989783417063</v>
      </c>
      <c r="M123" s="72">
        <f t="shared" si="41"/>
        <v>15.27780905418734</v>
      </c>
      <c r="N123" s="72">
        <f t="shared" si="42"/>
        <v>5.8685711335390547</v>
      </c>
      <c r="O123" s="72">
        <f t="shared" si="43"/>
        <v>7.9909524693094518</v>
      </c>
      <c r="P123" s="72">
        <f t="shared" si="44"/>
        <v>24.294696710968946</v>
      </c>
      <c r="Q123" s="155">
        <f t="shared" si="45"/>
        <v>99.999999999999986</v>
      </c>
    </row>
    <row r="124" spans="1:17" x14ac:dyDescent="0.3">
      <c r="A124" s="49" t="s">
        <v>130</v>
      </c>
      <c r="B124" s="149">
        <v>7.2555639539351852E-4</v>
      </c>
      <c r="C124" s="149">
        <v>6.4955383388888891E-4</v>
      </c>
      <c r="D124" s="149">
        <v>7.0531725035879631E-4</v>
      </c>
      <c r="E124" s="149">
        <v>2.6780885193287035E-4</v>
      </c>
      <c r="F124" s="149">
        <v>3.0697751322916668E-4</v>
      </c>
      <c r="G124" s="149">
        <v>7.9407491392361124E-4</v>
      </c>
      <c r="H124" s="149">
        <f t="shared" si="46"/>
        <v>3.4492887587268518E-3</v>
      </c>
      <c r="I124" s="154"/>
      <c r="J124" s="49" t="s">
        <v>130</v>
      </c>
      <c r="K124" s="72">
        <f t="shared" si="39"/>
        <v>21.034956657595831</v>
      </c>
      <c r="L124" s="72">
        <f t="shared" si="40"/>
        <v>18.831529608690754</v>
      </c>
      <c r="M124" s="72">
        <f t="shared" si="41"/>
        <v>20.448193807326589</v>
      </c>
      <c r="N124" s="72">
        <f t="shared" si="42"/>
        <v>7.7641760567392986</v>
      </c>
      <c r="O124" s="72">
        <f t="shared" si="43"/>
        <v>8.8997336756019667</v>
      </c>
      <c r="P124" s="72">
        <f t="shared" si="44"/>
        <v>23.021410194045565</v>
      </c>
      <c r="Q124" s="155">
        <f t="shared" si="45"/>
        <v>100</v>
      </c>
    </row>
    <row r="125" spans="1:17" x14ac:dyDescent="0.3">
      <c r="A125" s="49" t="s">
        <v>131</v>
      </c>
      <c r="B125" s="149">
        <v>8.607205845254629E-4</v>
      </c>
      <c r="C125" s="149">
        <v>6.6091768496527776E-4</v>
      </c>
      <c r="D125" s="149">
        <v>6.3636411355324075E-4</v>
      </c>
      <c r="E125" s="149">
        <v>3.2260959939814815E-4</v>
      </c>
      <c r="F125" s="149">
        <v>3.53036029224537E-4</v>
      </c>
      <c r="G125" s="149">
        <v>8.4938271605324077E-4</v>
      </c>
      <c r="H125" s="149">
        <f t="shared" si="46"/>
        <v>3.6830307277199068E-3</v>
      </c>
      <c r="I125" s="154"/>
      <c r="J125" s="49" t="s">
        <v>131</v>
      </c>
      <c r="K125" s="72">
        <f t="shared" si="39"/>
        <v>23.369899633129545</v>
      </c>
      <c r="L125" s="72">
        <f t="shared" si="40"/>
        <v>17.944940833399976</v>
      </c>
      <c r="M125" s="72">
        <f t="shared" si="41"/>
        <v>17.278273264562237</v>
      </c>
      <c r="N125" s="72">
        <f t="shared" si="42"/>
        <v>8.7593512856155158</v>
      </c>
      <c r="O125" s="72">
        <f t="shared" si="43"/>
        <v>9.5854760745668504</v>
      </c>
      <c r="P125" s="72">
        <f t="shared" si="44"/>
        <v>23.062058908725891</v>
      </c>
      <c r="Q125" s="155">
        <f t="shared" si="45"/>
        <v>100.00000000000001</v>
      </c>
    </row>
    <row r="126" spans="1:17" x14ac:dyDescent="0.3">
      <c r="A126" s="49" t="s">
        <v>132</v>
      </c>
      <c r="B126" s="149">
        <v>8.3984158478009265E-4</v>
      </c>
      <c r="C126" s="149">
        <v>7.4857436802083332E-4</v>
      </c>
      <c r="D126" s="149">
        <v>7.1981843663194436E-4</v>
      </c>
      <c r="E126" s="149">
        <v>2.3551482321759257E-4</v>
      </c>
      <c r="F126" s="149">
        <v>3.319160997685185E-4</v>
      </c>
      <c r="G126" s="149">
        <v>7.9578819181712964E-4</v>
      </c>
      <c r="H126" s="149">
        <f t="shared" si="46"/>
        <v>3.6714535042361111E-3</v>
      </c>
      <c r="I126" s="154"/>
      <c r="J126" s="49" t="s">
        <v>132</v>
      </c>
      <c r="K126" s="72">
        <f t="shared" si="39"/>
        <v>22.874907276126095</v>
      </c>
      <c r="L126" s="72">
        <f t="shared" si="40"/>
        <v>20.389046658418273</v>
      </c>
      <c r="M126" s="72">
        <f t="shared" si="41"/>
        <v>19.605816492062889</v>
      </c>
      <c r="N126" s="72">
        <f t="shared" si="42"/>
        <v>6.4147570695327154</v>
      </c>
      <c r="O126" s="72">
        <f t="shared" si="43"/>
        <v>9.0404549420428388</v>
      </c>
      <c r="P126" s="72">
        <f t="shared" si="44"/>
        <v>21.675017561817189</v>
      </c>
      <c r="Q126" s="155">
        <f t="shared" si="45"/>
        <v>100</v>
      </c>
    </row>
    <row r="127" spans="1:17" x14ac:dyDescent="0.3">
      <c r="A127" s="49" t="s">
        <v>133</v>
      </c>
      <c r="B127" s="149">
        <v>9.6740362811342578E-4</v>
      </c>
      <c r="C127" s="149">
        <v>7.5955320400462965E-4</v>
      </c>
      <c r="D127" s="149">
        <v>5.4053917863425933E-4</v>
      </c>
      <c r="E127" s="149">
        <v>2.5980463173611116E-4</v>
      </c>
      <c r="F127" s="149">
        <v>3.1837364575231479E-4</v>
      </c>
      <c r="G127" s="149">
        <v>8.5324651466435193E-4</v>
      </c>
      <c r="H127" s="149">
        <f t="shared" si="46"/>
        <v>3.6989208029050927E-3</v>
      </c>
      <c r="I127" s="154"/>
      <c r="J127" s="49" t="s">
        <v>133</v>
      </c>
      <c r="K127" s="72">
        <f t="shared" si="39"/>
        <v>26.153672372591412</v>
      </c>
      <c r="L127" s="72">
        <f t="shared" si="40"/>
        <v>20.534454357824711</v>
      </c>
      <c r="M127" s="72">
        <f t="shared" si="41"/>
        <v>14.613429360523902</v>
      </c>
      <c r="N127" s="72">
        <f t="shared" si="42"/>
        <v>7.0237954684529438</v>
      </c>
      <c r="O127" s="72">
        <f t="shared" si="43"/>
        <v>8.6072036336184201</v>
      </c>
      <c r="P127" s="72">
        <f t="shared" si="44"/>
        <v>23.0674448069886</v>
      </c>
      <c r="Q127" s="155">
        <f t="shared" si="45"/>
        <v>100</v>
      </c>
    </row>
    <row r="128" spans="1:17" x14ac:dyDescent="0.3">
      <c r="A128" s="49" t="s">
        <v>134</v>
      </c>
      <c r="B128" s="149">
        <v>8.059796758217593E-4</v>
      </c>
      <c r="C128" s="149">
        <v>5.3735512724537038E-4</v>
      </c>
      <c r="D128" s="149">
        <v>4.8065318719907405E-4</v>
      </c>
      <c r="E128" s="149">
        <v>1.8695935164351855E-4</v>
      </c>
      <c r="F128" s="149">
        <v>1.9596140925925924E-4</v>
      </c>
      <c r="G128" s="149">
        <v>5.8652578314814818E-4</v>
      </c>
      <c r="H128" s="149">
        <f t="shared" si="46"/>
        <v>2.7934345343171296E-3</v>
      </c>
      <c r="I128" s="154"/>
      <c r="J128" s="49" t="s">
        <v>134</v>
      </c>
      <c r="K128" s="72">
        <f t="shared" si="39"/>
        <v>28.852642362667197</v>
      </c>
      <c r="L128" s="72">
        <f t="shared" si="40"/>
        <v>19.236360138174128</v>
      </c>
      <c r="M128" s="72">
        <f t="shared" si="41"/>
        <v>17.206531289503527</v>
      </c>
      <c r="N128" s="72">
        <f t="shared" si="42"/>
        <v>6.6928130710327087</v>
      </c>
      <c r="O128" s="72">
        <f t="shared" si="43"/>
        <v>7.0150707615262968</v>
      </c>
      <c r="P128" s="72">
        <f t="shared" si="44"/>
        <v>20.996582377096143</v>
      </c>
      <c r="Q128" s="155">
        <f t="shared" si="45"/>
        <v>100</v>
      </c>
    </row>
    <row r="129" spans="1:17" x14ac:dyDescent="0.3">
      <c r="A129" s="49" t="s">
        <v>135</v>
      </c>
      <c r="B129" s="149">
        <v>6.3199850928240741E-4</v>
      </c>
      <c r="C129" s="149">
        <v>5.9027777777777778E-4</v>
      </c>
      <c r="D129" s="149">
        <v>6.9194722642361114E-4</v>
      </c>
      <c r="E129" s="149">
        <v>2.0208070883101853E-4</v>
      </c>
      <c r="F129" s="149">
        <v>2.5476741622685185E-4</v>
      </c>
      <c r="G129" s="149">
        <v>9.0035693289351845E-4</v>
      </c>
      <c r="H129" s="149">
        <f t="shared" si="46"/>
        <v>3.2714285714351855E-3</v>
      </c>
      <c r="I129" s="154"/>
      <c r="J129" s="49" t="s">
        <v>135</v>
      </c>
      <c r="K129" s="72">
        <f t="shared" si="39"/>
        <v>19.318731724750688</v>
      </c>
      <c r="L129" s="72">
        <f t="shared" si="40"/>
        <v>18.043425521554983</v>
      </c>
      <c r="M129" s="72">
        <f t="shared" si="41"/>
        <v>21.151225261814346</v>
      </c>
      <c r="N129" s="72">
        <f t="shared" si="42"/>
        <v>6.1771395712413533</v>
      </c>
      <c r="O129" s="72">
        <f t="shared" si="43"/>
        <v>7.7876502776609495</v>
      </c>
      <c r="P129" s="72">
        <f t="shared" si="44"/>
        <v>27.521827642977676</v>
      </c>
      <c r="Q129" s="155">
        <f t="shared" si="45"/>
        <v>100</v>
      </c>
    </row>
    <row r="130" spans="1:17" x14ac:dyDescent="0.3">
      <c r="A130" s="49" t="s">
        <v>136</v>
      </c>
      <c r="B130" s="149">
        <v>1.0712815990625E-3</v>
      </c>
      <c r="C130" s="149">
        <v>6.2954564541666664E-4</v>
      </c>
      <c r="D130" s="149">
        <v>8.4881162341435181E-4</v>
      </c>
      <c r="E130" s="149">
        <v>2.2023232131944447E-4</v>
      </c>
      <c r="F130" s="149">
        <v>3.3681027966435184E-4</v>
      </c>
      <c r="G130" s="149">
        <v>1.018506445787037E-3</v>
      </c>
      <c r="H130" s="149">
        <f t="shared" si="46"/>
        <v>4.1251879146643518E-3</v>
      </c>
      <c r="I130" s="154"/>
      <c r="J130" s="49" t="s">
        <v>136</v>
      </c>
      <c r="K130" s="72">
        <f t="shared" si="39"/>
        <v>25.969279975204852</v>
      </c>
      <c r="L130" s="72">
        <f t="shared" si="40"/>
        <v>15.261017399443485</v>
      </c>
      <c r="M130" s="72">
        <f t="shared" si="41"/>
        <v>20.576314121278418</v>
      </c>
      <c r="N130" s="72">
        <f t="shared" si="42"/>
        <v>5.3387221594574017</v>
      </c>
      <c r="O130" s="72">
        <f t="shared" si="43"/>
        <v>8.1647257441787726</v>
      </c>
      <c r="P130" s="72">
        <f t="shared" si="44"/>
        <v>24.689940600437069</v>
      </c>
      <c r="Q130" s="155">
        <f t="shared" si="45"/>
        <v>100</v>
      </c>
    </row>
    <row r="131" spans="1:17" x14ac:dyDescent="0.3">
      <c r="A131" s="49" t="s">
        <v>137</v>
      </c>
      <c r="B131" s="149">
        <v>8.294760959953704E-4</v>
      </c>
      <c r="C131" s="149">
        <v>5.9344083311342599E-4</v>
      </c>
      <c r="D131" s="149">
        <v>6.2500000000000001E-4</v>
      </c>
      <c r="E131" s="149">
        <v>2.6139245822916668E-4</v>
      </c>
      <c r="F131" s="149">
        <v>3.6219765684027773E-4</v>
      </c>
      <c r="G131" s="149">
        <v>7.5869236583333329E-4</v>
      </c>
      <c r="H131" s="149">
        <f t="shared" si="46"/>
        <v>3.4301994100115738E-3</v>
      </c>
      <c r="I131" s="154"/>
      <c r="J131" s="49" t="s">
        <v>137</v>
      </c>
      <c r="K131" s="72">
        <f t="shared" si="39"/>
        <v>24.181570714939038</v>
      </c>
      <c r="L131" s="72">
        <f t="shared" si="40"/>
        <v>17.300476216670553</v>
      </c>
      <c r="M131" s="72">
        <f t="shared" si="41"/>
        <v>18.220515057399862</v>
      </c>
      <c r="N131" s="72">
        <f t="shared" si="42"/>
        <v>7.6203283536884729</v>
      </c>
      <c r="O131" s="72">
        <f t="shared" si="43"/>
        <v>10.559084576341164</v>
      </c>
      <c r="P131" s="72">
        <f t="shared" si="44"/>
        <v>22.118025080960919</v>
      </c>
      <c r="Q131" s="155">
        <f t="shared" si="45"/>
        <v>100.00000000000001</v>
      </c>
    </row>
    <row r="132" spans="1:17" x14ac:dyDescent="0.3">
      <c r="A132" s="49" t="s">
        <v>138</v>
      </c>
      <c r="B132" s="149">
        <v>1.0734707E-3</v>
      </c>
      <c r="C132" s="149">
        <v>3.361363063773148E-4</v>
      </c>
      <c r="D132" s="149">
        <v>5.8300474511574073E-4</v>
      </c>
      <c r="E132" s="149">
        <v>3.0349111866898146E-4</v>
      </c>
      <c r="F132" s="149">
        <v>4.1826866549768519E-4</v>
      </c>
      <c r="G132" s="149">
        <v>6.5906609557870373E-4</v>
      </c>
      <c r="H132" s="149">
        <f t="shared" si="46"/>
        <v>3.3734376312384252E-3</v>
      </c>
      <c r="I132" s="154"/>
      <c r="J132" s="49" t="s">
        <v>138</v>
      </c>
      <c r="K132" s="72">
        <f t="shared" si="39"/>
        <v>31.821270091361299</v>
      </c>
      <c r="L132" s="72">
        <f t="shared" si="40"/>
        <v>9.9642069343346815</v>
      </c>
      <c r="M132" s="72">
        <f t="shared" si="41"/>
        <v>17.282215023543017</v>
      </c>
      <c r="N132" s="72">
        <f t="shared" si="42"/>
        <v>8.9964941357924744</v>
      </c>
      <c r="O132" s="72">
        <f t="shared" si="43"/>
        <v>12.398885386955687</v>
      </c>
      <c r="P132" s="72">
        <f t="shared" si="44"/>
        <v>19.536928428012867</v>
      </c>
      <c r="Q132" s="155">
        <f t="shared" si="45"/>
        <v>100.00000000000003</v>
      </c>
    </row>
    <row r="133" spans="1:17" x14ac:dyDescent="0.3">
      <c r="A133" s="49" t="s">
        <v>139</v>
      </c>
      <c r="B133" s="149">
        <v>9.2225555346064827E-4</v>
      </c>
      <c r="C133" s="149">
        <v>7.1964390694444441E-4</v>
      </c>
      <c r="D133" s="149">
        <v>8.3359368438657398E-4</v>
      </c>
      <c r="E133" s="149">
        <v>2.3637828589120373E-4</v>
      </c>
      <c r="F133" s="149">
        <v>3.3919254430555553E-4</v>
      </c>
      <c r="G133" s="149">
        <v>9.1558012093749996E-4</v>
      </c>
      <c r="H133" s="149">
        <f t="shared" si="46"/>
        <v>3.9666440959259253E-3</v>
      </c>
      <c r="I133" s="154"/>
      <c r="J133" s="49" t="s">
        <v>139</v>
      </c>
      <c r="K133" s="72">
        <f t="shared" si="39"/>
        <v>23.250272299646994</v>
      </c>
      <c r="L133" s="72">
        <f t="shared" si="40"/>
        <v>18.142386600390463</v>
      </c>
      <c r="M133" s="72">
        <f t="shared" si="41"/>
        <v>21.015086411275067</v>
      </c>
      <c r="N133" s="72">
        <f t="shared" si="42"/>
        <v>5.9591503592163457</v>
      </c>
      <c r="O133" s="72">
        <f t="shared" si="43"/>
        <v>8.5511212022761161</v>
      </c>
      <c r="P133" s="72">
        <f t="shared" si="44"/>
        <v>23.081983127195034</v>
      </c>
      <c r="Q133" s="155">
        <f t="shared" si="45"/>
        <v>100.00000000000003</v>
      </c>
    </row>
    <row r="134" spans="1:17" x14ac:dyDescent="0.3">
      <c r="A134" s="49" t="s">
        <v>140</v>
      </c>
      <c r="B134" s="149">
        <v>9.1576803561342602E-4</v>
      </c>
      <c r="C134" s="149">
        <v>5.4079113127314816E-4</v>
      </c>
      <c r="D134" s="149">
        <v>6.7477324263888884E-4</v>
      </c>
      <c r="E134" s="149">
        <v>2.6006078357638889E-4</v>
      </c>
      <c r="F134" s="149">
        <v>3.3186885864583334E-4</v>
      </c>
      <c r="G134" s="149">
        <v>6.9048458890046301E-4</v>
      </c>
      <c r="H134" s="149">
        <f t="shared" si="46"/>
        <v>3.4137466406481479E-3</v>
      </c>
      <c r="I134" s="154"/>
      <c r="J134" s="49" t="s">
        <v>140</v>
      </c>
      <c r="K134" s="72">
        <f t="shared" si="39"/>
        <v>26.825893424813579</v>
      </c>
      <c r="L134" s="72">
        <f t="shared" si="40"/>
        <v>15.841571979415301</v>
      </c>
      <c r="M134" s="72">
        <f t="shared" si="41"/>
        <v>19.766353911688466</v>
      </c>
      <c r="N134" s="72">
        <f t="shared" si="42"/>
        <v>7.6180458291718063</v>
      </c>
      <c r="O134" s="72">
        <f t="shared" si="43"/>
        <v>9.7215433241063067</v>
      </c>
      <c r="P134" s="72">
        <f t="shared" si="44"/>
        <v>20.226591530804548</v>
      </c>
      <c r="Q134" s="155">
        <f t="shared" si="45"/>
        <v>100</v>
      </c>
    </row>
    <row r="135" spans="1:17" x14ac:dyDescent="0.3">
      <c r="A135" s="49" t="s">
        <v>141</v>
      </c>
      <c r="B135" s="149">
        <v>8.4939111446759254E-4</v>
      </c>
      <c r="C135" s="149">
        <v>4.996700995138889E-4</v>
      </c>
      <c r="D135" s="149">
        <v>7.764880952430555E-4</v>
      </c>
      <c r="E135" s="149">
        <v>2.1806631603009255E-4</v>
      </c>
      <c r="F135" s="149">
        <v>3.2779693667824071E-4</v>
      </c>
      <c r="G135" s="149">
        <v>9.3478993449074075E-4</v>
      </c>
      <c r="H135" s="149">
        <f t="shared" si="46"/>
        <v>3.6062024964236107E-3</v>
      </c>
      <c r="I135" s="154"/>
      <c r="J135" s="49" t="s">
        <v>141</v>
      </c>
      <c r="K135" s="72">
        <f t="shared" si="39"/>
        <v>23.553616728676815</v>
      </c>
      <c r="L135" s="72">
        <f t="shared" si="40"/>
        <v>13.855852521022546</v>
      </c>
      <c r="M135" s="72">
        <f t="shared" si="41"/>
        <v>21.532015909065677</v>
      </c>
      <c r="N135" s="72">
        <f t="shared" si="42"/>
        <v>6.0469792322077334</v>
      </c>
      <c r="O135" s="72">
        <f t="shared" si="43"/>
        <v>9.0898094880508715</v>
      </c>
      <c r="P135" s="72">
        <f t="shared" si="44"/>
        <v>25.921726120976363</v>
      </c>
      <c r="Q135" s="155">
        <f t="shared" si="45"/>
        <v>100.00000000000001</v>
      </c>
    </row>
    <row r="136" spans="1:17" x14ac:dyDescent="0.3">
      <c r="A136" s="49" t="s">
        <v>142</v>
      </c>
      <c r="B136" s="149">
        <v>8.9641387418981492E-4</v>
      </c>
      <c r="C136" s="149">
        <v>6.1695326278935186E-4</v>
      </c>
      <c r="D136" s="149">
        <v>6.5060888552083331E-4</v>
      </c>
      <c r="E136" s="149">
        <v>2.8531116150462961E-4</v>
      </c>
      <c r="F136" s="149">
        <v>3.5227807172453704E-4</v>
      </c>
      <c r="G136" s="149">
        <v>8.2419585118055552E-4</v>
      </c>
      <c r="H136" s="149">
        <f t="shared" si="46"/>
        <v>3.6257611069097219E-3</v>
      </c>
      <c r="I136" s="154"/>
      <c r="J136" s="49" t="s">
        <v>142</v>
      </c>
      <c r="K136" s="72">
        <f t="shared" si="39"/>
        <v>24.723467646047943</v>
      </c>
      <c r="L136" s="72">
        <f t="shared" si="40"/>
        <v>17.015827700661401</v>
      </c>
      <c r="M136" s="72">
        <f t="shared" si="41"/>
        <v>17.944063779628184</v>
      </c>
      <c r="N136" s="72">
        <f t="shared" si="42"/>
        <v>7.8690005516608235</v>
      </c>
      <c r="O136" s="72">
        <f t="shared" si="43"/>
        <v>9.715975800313764</v>
      </c>
      <c r="P136" s="72">
        <f t="shared" si="44"/>
        <v>22.731664521687893</v>
      </c>
      <c r="Q136" s="155">
        <f t="shared" si="45"/>
        <v>100</v>
      </c>
    </row>
    <row r="137" spans="1:17" x14ac:dyDescent="0.3">
      <c r="A137" s="49" t="s">
        <v>143</v>
      </c>
      <c r="B137" s="149">
        <v>1.0062001343749999E-3</v>
      </c>
      <c r="C137" s="149">
        <v>7.7777567817129633E-4</v>
      </c>
      <c r="D137" s="149">
        <v>7.8618669689814805E-4</v>
      </c>
      <c r="E137" s="149">
        <v>2.1317187369212961E-4</v>
      </c>
      <c r="F137" s="149">
        <v>3.2968211975694441E-4</v>
      </c>
      <c r="G137" s="149">
        <v>1.0668682287731481E-3</v>
      </c>
      <c r="H137" s="149">
        <f>SUM(B137:G137)</f>
        <v>4.1798847316666665E-3</v>
      </c>
      <c r="I137" s="154"/>
      <c r="J137" s="49" t="s">
        <v>143</v>
      </c>
      <c r="K137" s="72">
        <f t="shared" si="39"/>
        <v>24.072437374936719</v>
      </c>
      <c r="L137" s="72">
        <f t="shared" si="40"/>
        <v>18.607586766182663</v>
      </c>
      <c r="M137" s="72">
        <f t="shared" si="41"/>
        <v>18.808812858929432</v>
      </c>
      <c r="N137" s="72">
        <f t="shared" si="42"/>
        <v>5.0999462276350984</v>
      </c>
      <c r="O137" s="72">
        <f t="shared" si="43"/>
        <v>7.8873495543856444</v>
      </c>
      <c r="P137" s="72">
        <f t="shared" si="44"/>
        <v>25.523867217930441</v>
      </c>
      <c r="Q137" s="155">
        <f t="shared" si="45"/>
        <v>100.00000000000001</v>
      </c>
    </row>
    <row r="138" spans="1:17" x14ac:dyDescent="0.3">
      <c r="A138" s="49" t="s">
        <v>144</v>
      </c>
      <c r="B138" s="149">
        <v>1.0369294322685185E-3</v>
      </c>
      <c r="C138" s="149">
        <v>6.4218106995370366E-4</v>
      </c>
      <c r="D138" s="149">
        <v>7.5925296043981489E-4</v>
      </c>
      <c r="E138" s="149">
        <v>1.9576378390046296E-4</v>
      </c>
      <c r="F138" s="149">
        <v>3.2283530696759256E-4</v>
      </c>
      <c r="G138" s="149">
        <v>9.3020912069444455E-4</v>
      </c>
      <c r="H138" s="149">
        <f>SUM(B138:G138)</f>
        <v>3.8871716742245369E-3</v>
      </c>
      <c r="I138" s="154"/>
      <c r="J138" s="49" t="s">
        <v>144</v>
      </c>
      <c r="K138" s="72">
        <f t="shared" si="39"/>
        <v>26.675678852680939</v>
      </c>
      <c r="L138" s="72">
        <f t="shared" si="40"/>
        <v>16.520522471696964</v>
      </c>
      <c r="M138" s="72">
        <f t="shared" si="41"/>
        <v>19.532272409637798</v>
      </c>
      <c r="N138" s="72">
        <f t="shared" si="42"/>
        <v>5.0361496817481433</v>
      </c>
      <c r="O138" s="72">
        <f t="shared" si="43"/>
        <v>8.3051466213412333</v>
      </c>
      <c r="P138" s="72">
        <f t="shared" si="44"/>
        <v>23.930229962894927</v>
      </c>
      <c r="Q138" s="155">
        <f t="shared" si="45"/>
        <v>100.00000000000001</v>
      </c>
    </row>
    <row r="139" spans="1:17" x14ac:dyDescent="0.3">
      <c r="A139" s="49" t="s">
        <v>145</v>
      </c>
      <c r="B139" s="149">
        <v>1.0765432098726851E-3</v>
      </c>
      <c r="C139" s="149">
        <v>7.4442029898148137E-4</v>
      </c>
      <c r="D139" s="149">
        <v>6.3231397497685187E-4</v>
      </c>
      <c r="E139" s="149">
        <v>2.1026864449074072E-4</v>
      </c>
      <c r="F139" s="149">
        <v>3.669438145601852E-4</v>
      </c>
      <c r="G139" s="149">
        <v>1.1381663622337963E-3</v>
      </c>
      <c r="H139" s="149">
        <f t="shared" ref="H139:H155" si="47">SUM(B139:G139)</f>
        <v>4.1686563051157397E-3</v>
      </c>
      <c r="I139" s="154"/>
      <c r="J139" s="49" t="s">
        <v>145</v>
      </c>
      <c r="K139" s="72">
        <f t="shared" si="39"/>
        <v>25.824705398513192</v>
      </c>
      <c r="L139" s="72">
        <f t="shared" si="40"/>
        <v>17.857559954461465</v>
      </c>
      <c r="M139" s="72">
        <f t="shared" si="41"/>
        <v>15.168292339209676</v>
      </c>
      <c r="N139" s="72">
        <f t="shared" si="42"/>
        <v>5.0440388724947365</v>
      </c>
      <c r="O139" s="72">
        <f t="shared" si="43"/>
        <v>8.8024482639615762</v>
      </c>
      <c r="P139" s="72">
        <f t="shared" si="44"/>
        <v>27.302955171359365</v>
      </c>
      <c r="Q139" s="155">
        <f t="shared" si="45"/>
        <v>100</v>
      </c>
    </row>
    <row r="140" spans="1:17" x14ac:dyDescent="0.3">
      <c r="A140" s="49" t="s">
        <v>146</v>
      </c>
      <c r="B140" s="149">
        <v>7.8990089863425941E-4</v>
      </c>
      <c r="C140" s="149">
        <v>5.2265369109953707E-4</v>
      </c>
      <c r="D140" s="149">
        <v>6.6167091836805559E-4</v>
      </c>
      <c r="E140" s="149">
        <v>2.3514424288194444E-4</v>
      </c>
      <c r="F140" s="149">
        <v>2.8253705803240741E-4</v>
      </c>
      <c r="G140" s="149">
        <v>6.1359520660879624E-4</v>
      </c>
      <c r="H140" s="149">
        <f t="shared" si="47"/>
        <v>3.1055020156250004E-3</v>
      </c>
      <c r="I140" s="154"/>
      <c r="J140" s="49" t="s">
        <v>146</v>
      </c>
      <c r="K140" s="72">
        <f t="shared" si="39"/>
        <v>25.435530057940962</v>
      </c>
      <c r="L140" s="72">
        <f t="shared" si="40"/>
        <v>16.829925998111129</v>
      </c>
      <c r="M140" s="72">
        <f t="shared" si="41"/>
        <v>21.306407628748243</v>
      </c>
      <c r="N140" s="72">
        <f t="shared" si="42"/>
        <v>7.5718592903447304</v>
      </c>
      <c r="O140" s="72">
        <f t="shared" si="43"/>
        <v>9.0979512043738016</v>
      </c>
      <c r="P140" s="72">
        <f t="shared" si="44"/>
        <v>19.758325820481126</v>
      </c>
      <c r="Q140" s="155">
        <f t="shared" si="45"/>
        <v>100</v>
      </c>
    </row>
    <row r="141" spans="1:17" x14ac:dyDescent="0.3">
      <c r="A141" s="49" t="s">
        <v>147</v>
      </c>
      <c r="B141" s="149">
        <v>9.144589317129629E-4</v>
      </c>
      <c r="C141" s="149">
        <v>5.1131267321759255E-4</v>
      </c>
      <c r="D141" s="149">
        <v>8.6044973545138892E-4</v>
      </c>
      <c r="E141" s="149">
        <v>2.0643424035879628E-4</v>
      </c>
      <c r="F141" s="149">
        <v>2.087968212037037E-4</v>
      </c>
      <c r="G141" s="149">
        <v>9.9537037037037042E-4</v>
      </c>
      <c r="H141" s="149">
        <f t="shared" si="47"/>
        <v>3.6968227723148152E-3</v>
      </c>
      <c r="I141" s="154"/>
      <c r="J141" s="49" t="s">
        <v>147</v>
      </c>
      <c r="K141" s="72">
        <f t="shared" si="39"/>
        <v>24.736347616154784</v>
      </c>
      <c r="L141" s="72">
        <f t="shared" si="40"/>
        <v>13.831138377710959</v>
      </c>
      <c r="M141" s="72">
        <f t="shared" si="41"/>
        <v>23.275385065662935</v>
      </c>
      <c r="N141" s="72">
        <f t="shared" si="42"/>
        <v>5.5840989160953125</v>
      </c>
      <c r="O141" s="72">
        <f t="shared" si="43"/>
        <v>5.6480073312511747</v>
      </c>
      <c r="P141" s="72">
        <f t="shared" si="44"/>
        <v>26.925022693124827</v>
      </c>
      <c r="Q141" s="155">
        <f t="shared" si="45"/>
        <v>100</v>
      </c>
    </row>
    <row r="142" spans="1:17" x14ac:dyDescent="0.3">
      <c r="A142" s="49" t="s">
        <v>148</v>
      </c>
      <c r="B142" s="149">
        <v>9.5262266943287033E-4</v>
      </c>
      <c r="C142" s="149">
        <v>7.2481733434027779E-4</v>
      </c>
      <c r="D142" s="149">
        <v>7.7236709498842591E-4</v>
      </c>
      <c r="E142" s="149">
        <v>2.4357520785879631E-4</v>
      </c>
      <c r="F142" s="149">
        <v>3.655517762615741E-4</v>
      </c>
      <c r="G142" s="149">
        <v>1.2048563869907407E-3</v>
      </c>
      <c r="H142" s="149">
        <f t="shared" si="47"/>
        <v>4.263790469872685E-3</v>
      </c>
      <c r="I142" s="154"/>
      <c r="J142" s="49" t="s">
        <v>148</v>
      </c>
      <c r="K142" s="72">
        <f t="shared" si="39"/>
        <v>22.34215485408961</v>
      </c>
      <c r="L142" s="72">
        <f t="shared" si="40"/>
        <v>16.999365692609199</v>
      </c>
      <c r="M142" s="72">
        <f t="shared" si="41"/>
        <v>18.114564973252271</v>
      </c>
      <c r="N142" s="72">
        <f t="shared" si="42"/>
        <v>5.7126448773658751</v>
      </c>
      <c r="O142" s="72">
        <f t="shared" si="43"/>
        <v>8.5733991584368194</v>
      </c>
      <c r="P142" s="72">
        <f t="shared" si="44"/>
        <v>28.257870444246226</v>
      </c>
      <c r="Q142" s="155">
        <f t="shared" si="45"/>
        <v>100</v>
      </c>
    </row>
    <row r="143" spans="1:17" x14ac:dyDescent="0.3">
      <c r="A143" s="49" t="s">
        <v>149</v>
      </c>
      <c r="B143" s="149">
        <v>9.6460905349537041E-4</v>
      </c>
      <c r="C143" s="149">
        <v>5.671285798263888E-4</v>
      </c>
      <c r="D143" s="149">
        <v>6.7180650038194437E-4</v>
      </c>
      <c r="E143" s="149">
        <v>2.7791871377314816E-4</v>
      </c>
      <c r="F143" s="149">
        <v>3.7393340052083331E-4</v>
      </c>
      <c r="G143" s="149">
        <v>9.778872197106481E-4</v>
      </c>
      <c r="H143" s="149">
        <f t="shared" si="47"/>
        <v>3.8332834677083328E-3</v>
      </c>
      <c r="I143" s="154"/>
      <c r="J143" s="49" t="s">
        <v>149</v>
      </c>
      <c r="K143" s="72">
        <f t="shared" si="39"/>
        <v>25.164041783532554</v>
      </c>
      <c r="L143" s="72">
        <f t="shared" si="40"/>
        <v>14.794851061861008</v>
      </c>
      <c r="M143" s="72">
        <f t="shared" si="41"/>
        <v>17.525614947114075</v>
      </c>
      <c r="N143" s="72">
        <f t="shared" si="42"/>
        <v>7.2501477157726981</v>
      </c>
      <c r="O143" s="72">
        <f t="shared" si="43"/>
        <v>9.7549112574339158</v>
      </c>
      <c r="P143" s="72">
        <f t="shared" si="44"/>
        <v>25.510433234285756</v>
      </c>
      <c r="Q143" s="155">
        <f t="shared" si="45"/>
        <v>100.00000000000001</v>
      </c>
    </row>
    <row r="144" spans="1:17" x14ac:dyDescent="0.3">
      <c r="A144" s="49" t="s">
        <v>150</v>
      </c>
      <c r="B144" s="149">
        <v>9.7287729907407413E-4</v>
      </c>
      <c r="C144" s="149">
        <v>7.1299235743055561E-4</v>
      </c>
      <c r="D144" s="149">
        <v>7.986006130787038E-4</v>
      </c>
      <c r="E144" s="149">
        <v>2.9722799613425929E-4</v>
      </c>
      <c r="F144" s="149">
        <v>3.2461577223379627E-4</v>
      </c>
      <c r="G144" s="149">
        <v>1.0605358192708333E-3</v>
      </c>
      <c r="H144" s="149">
        <f t="shared" si="47"/>
        <v>4.1668498572222223E-3</v>
      </c>
      <c r="I144" s="154"/>
      <c r="J144" s="49" t="s">
        <v>150</v>
      </c>
      <c r="K144" s="72">
        <f t="shared" si="39"/>
        <v>23.348028664575654</v>
      </c>
      <c r="L144" s="72">
        <f t="shared" si="40"/>
        <v>17.111064277844246</v>
      </c>
      <c r="M144" s="72">
        <f t="shared" si="41"/>
        <v>19.165572085457399</v>
      </c>
      <c r="N144" s="72">
        <f t="shared" si="42"/>
        <v>7.1331582926869013</v>
      </c>
      <c r="O144" s="72">
        <f t="shared" si="43"/>
        <v>7.7904360213784436</v>
      </c>
      <c r="P144" s="72">
        <f t="shared" si="44"/>
        <v>25.451740658057361</v>
      </c>
      <c r="Q144" s="155">
        <f t="shared" si="45"/>
        <v>100</v>
      </c>
    </row>
    <row r="145" spans="1:17" x14ac:dyDescent="0.3">
      <c r="A145" s="49" t="s">
        <v>151</v>
      </c>
      <c r="B145" s="149">
        <v>8.7962962962962962E-4</v>
      </c>
      <c r="C145" s="149">
        <v>7.8703703703703705E-4</v>
      </c>
      <c r="D145" s="149">
        <v>7.9861111111111105E-4</v>
      </c>
      <c r="E145" s="149">
        <v>2.4305555555555552E-4</v>
      </c>
      <c r="F145" s="149">
        <v>3.2407407407407406E-4</v>
      </c>
      <c r="G145" s="149">
        <v>8.7962962962962962E-4</v>
      </c>
      <c r="H145" s="149">
        <v>3.9120370370370368E-3</v>
      </c>
      <c r="I145" s="154"/>
      <c r="J145" s="49" t="s">
        <v>151</v>
      </c>
      <c r="K145" s="72">
        <f t="shared" si="39"/>
        <v>22.485207100591715</v>
      </c>
      <c r="L145" s="72">
        <f t="shared" si="40"/>
        <v>20.118343195266274</v>
      </c>
      <c r="M145" s="72">
        <f t="shared" si="41"/>
        <v>20.414201183431953</v>
      </c>
      <c r="N145" s="72">
        <f t="shared" si="42"/>
        <v>6.2130177514792901</v>
      </c>
      <c r="O145" s="72">
        <f t="shared" si="43"/>
        <v>8.2840236686390547</v>
      </c>
      <c r="P145" s="72">
        <f t="shared" si="44"/>
        <v>22.485207100591715</v>
      </c>
      <c r="Q145" s="155">
        <f t="shared" si="45"/>
        <v>100</v>
      </c>
    </row>
    <row r="146" spans="1:17" x14ac:dyDescent="0.3">
      <c r="A146" s="49" t="s">
        <v>152</v>
      </c>
      <c r="B146" s="149">
        <v>8.0650982614583334E-4</v>
      </c>
      <c r="C146" s="149">
        <v>7.5359452422453705E-4</v>
      </c>
      <c r="D146" s="149">
        <v>7.0513143530092596E-4</v>
      </c>
      <c r="E146" s="149">
        <v>2.5456034265046294E-4</v>
      </c>
      <c r="F146" s="149">
        <v>3.604657449421296E-4</v>
      </c>
      <c r="G146" s="149">
        <v>9.5719954648148143E-4</v>
      </c>
      <c r="H146" s="149">
        <f t="shared" si="47"/>
        <v>3.8374614197453699E-3</v>
      </c>
      <c r="I146" s="154"/>
      <c r="J146" s="49" t="s">
        <v>152</v>
      </c>
      <c r="K146" s="72">
        <f t="shared" si="39"/>
        <v>21.01675399252218</v>
      </c>
      <c r="L146" s="72">
        <f t="shared" si="40"/>
        <v>19.637839753827176</v>
      </c>
      <c r="M146" s="72">
        <f t="shared" si="41"/>
        <v>18.374945261279372</v>
      </c>
      <c r="N146" s="72">
        <f t="shared" si="42"/>
        <v>6.6335609614377304</v>
      </c>
      <c r="O146" s="72">
        <f t="shared" si="43"/>
        <v>9.3933386036763817</v>
      </c>
      <c r="P146" s="72">
        <f t="shared" si="44"/>
        <v>24.943561427257169</v>
      </c>
      <c r="Q146" s="155">
        <f t="shared" si="45"/>
        <v>100</v>
      </c>
    </row>
    <row r="147" spans="1:17" x14ac:dyDescent="0.3">
      <c r="A147" s="49" t="s">
        <v>156</v>
      </c>
      <c r="B147" s="149">
        <v>9.6523316116898139E-4</v>
      </c>
      <c r="C147" s="149">
        <v>9.8295120517361109E-4</v>
      </c>
      <c r="D147" s="149">
        <v>8.7243953137731479E-4</v>
      </c>
      <c r="E147" s="149">
        <v>2.7338435373842586E-4</v>
      </c>
      <c r="F147" s="149">
        <v>4.261148904050926E-4</v>
      </c>
      <c r="G147" s="149">
        <v>1.1361090115162037E-3</v>
      </c>
      <c r="H147" s="149">
        <f t="shared" si="47"/>
        <v>4.6562321533796299E-3</v>
      </c>
      <c r="I147" s="154"/>
      <c r="J147" s="49" t="s">
        <v>156</v>
      </c>
      <c r="K147" s="72">
        <f t="shared" si="39"/>
        <v>20.729919157239333</v>
      </c>
      <c r="L147" s="72">
        <f t="shared" si="40"/>
        <v>21.110442366155567</v>
      </c>
      <c r="M147" s="72">
        <f t="shared" si="41"/>
        <v>18.737028194439844</v>
      </c>
      <c r="N147" s="72">
        <f t="shared" si="42"/>
        <v>5.8713643292032911</v>
      </c>
      <c r="O147" s="72">
        <f t="shared" si="43"/>
        <v>9.1514958096710419</v>
      </c>
      <c r="P147" s="72">
        <f t="shared" si="44"/>
        <v>24.399750143290909</v>
      </c>
      <c r="Q147" s="155">
        <f t="shared" si="45"/>
        <v>100</v>
      </c>
    </row>
    <row r="148" spans="1:17" x14ac:dyDescent="0.3">
      <c r="A148" s="49" t="s">
        <v>157</v>
      </c>
      <c r="B148" s="149">
        <v>9.3306878306712948E-4</v>
      </c>
      <c r="C148" s="149">
        <v>8.3302259174768503E-4</v>
      </c>
      <c r="D148" s="149">
        <v>9.1421852692129637E-4</v>
      </c>
      <c r="E148" s="149">
        <v>2.5805828504629627E-4</v>
      </c>
      <c r="F148" s="149">
        <v>5.3595364071759263E-4</v>
      </c>
      <c r="G148" s="149">
        <v>1.6431678844328703E-3</v>
      </c>
      <c r="H148" s="149">
        <f t="shared" si="47"/>
        <v>5.1174897119328697E-3</v>
      </c>
      <c r="I148" s="154"/>
      <c r="J148" s="49" t="s">
        <v>157</v>
      </c>
      <c r="K148" s="72">
        <f t="shared" si="39"/>
        <v>18.232939108630088</v>
      </c>
      <c r="L148" s="72">
        <f t="shared" si="40"/>
        <v>16.277953423243002</v>
      </c>
      <c r="M148" s="72">
        <f t="shared" si="41"/>
        <v>17.864589444890104</v>
      </c>
      <c r="N148" s="72">
        <f t="shared" si="42"/>
        <v>5.0426732552986024</v>
      </c>
      <c r="O148" s="72">
        <f t="shared" si="43"/>
        <v>10.472979348993427</v>
      </c>
      <c r="P148" s="72">
        <f t="shared" si="44"/>
        <v>32.108865418944788</v>
      </c>
      <c r="Q148" s="155">
        <f t="shared" si="45"/>
        <v>100.00000000000001</v>
      </c>
    </row>
    <row r="149" spans="1:17" x14ac:dyDescent="0.3">
      <c r="A149" s="49" t="s">
        <v>158</v>
      </c>
      <c r="B149" s="149">
        <v>7.7388930880787049E-4</v>
      </c>
      <c r="C149" s="149">
        <v>6.4006046862268517E-4</v>
      </c>
      <c r="D149" s="149">
        <v>7.0472831107638888E-4</v>
      </c>
      <c r="E149" s="149">
        <v>1.9095070127314817E-4</v>
      </c>
      <c r="F149" s="149">
        <v>3.4410850760416669E-4</v>
      </c>
      <c r="G149" s="149">
        <v>8.4252960443287046E-4</v>
      </c>
      <c r="H149" s="149">
        <f t="shared" si="47"/>
        <v>3.4962669018171297E-3</v>
      </c>
      <c r="I149" s="154"/>
      <c r="J149" s="49" t="s">
        <v>158</v>
      </c>
      <c r="K149" s="72">
        <f t="shared" si="39"/>
        <v>22.134732002458215</v>
      </c>
      <c r="L149" s="72">
        <f t="shared" si="40"/>
        <v>18.306968163386607</v>
      </c>
      <c r="M149" s="72">
        <f t="shared" si="41"/>
        <v>20.156593614466832</v>
      </c>
      <c r="N149" s="72">
        <f t="shared" si="42"/>
        <v>5.4615596187437676</v>
      </c>
      <c r="O149" s="72">
        <f t="shared" si="43"/>
        <v>9.8421692984972537</v>
      </c>
      <c r="P149" s="72">
        <f t="shared" si="44"/>
        <v>24.097977302447333</v>
      </c>
      <c r="Q149" s="155">
        <f t="shared" si="45"/>
        <v>100</v>
      </c>
    </row>
    <row r="150" spans="1:17" x14ac:dyDescent="0.3">
      <c r="A150" s="49" t="s">
        <v>159</v>
      </c>
      <c r="B150" s="149">
        <v>9.752246577662036E-4</v>
      </c>
      <c r="C150" s="149">
        <v>4.5863147728009254E-4</v>
      </c>
      <c r="D150" s="149">
        <v>6.2692533804398155E-4</v>
      </c>
      <c r="E150" s="149">
        <v>2.9567481313657408E-4</v>
      </c>
      <c r="F150" s="149">
        <v>3.6389098849537032E-4</v>
      </c>
      <c r="G150" s="149">
        <v>6.2078189300925925E-4</v>
      </c>
      <c r="H150" s="149">
        <f t="shared" si="47"/>
        <v>3.3411291677314815E-3</v>
      </c>
      <c r="I150" s="154"/>
      <c r="J150" s="49" t="s">
        <v>159</v>
      </c>
      <c r="K150" s="72">
        <f t="shared" si="39"/>
        <v>29.188475177341004</v>
      </c>
      <c r="L150" s="72">
        <f t="shared" si="40"/>
        <v>13.726840665411583</v>
      </c>
      <c r="M150" s="72">
        <f t="shared" si="41"/>
        <v>18.763876120049662</v>
      </c>
      <c r="N150" s="72">
        <f t="shared" si="42"/>
        <v>8.8495475120265308</v>
      </c>
      <c r="O150" s="72">
        <f t="shared" si="43"/>
        <v>10.891257722383733</v>
      </c>
      <c r="P150" s="72">
        <f t="shared" si="44"/>
        <v>18.58000280278748</v>
      </c>
      <c r="Q150" s="155">
        <f t="shared" si="45"/>
        <v>99.999999999999986</v>
      </c>
    </row>
    <row r="151" spans="1:17" x14ac:dyDescent="0.3">
      <c r="A151" s="49" t="s">
        <v>160</v>
      </c>
      <c r="B151" s="149">
        <v>8.864029562384259E-4</v>
      </c>
      <c r="C151" s="149">
        <v>8.0531934996527787E-4</v>
      </c>
      <c r="D151" s="149">
        <v>7.3311497438657413E-4</v>
      </c>
      <c r="E151" s="149">
        <v>2.3477366254629631E-4</v>
      </c>
      <c r="F151" s="149">
        <v>2.681111950925926E-4</v>
      </c>
      <c r="G151" s="149">
        <v>9.7108738557870377E-4</v>
      </c>
      <c r="H151" s="149">
        <f t="shared" si="47"/>
        <v>3.8988095238078704E-3</v>
      </c>
      <c r="I151" s="154"/>
      <c r="J151" s="49" t="s">
        <v>160</v>
      </c>
      <c r="K151" s="72">
        <f t="shared" si="39"/>
        <v>22.7352208623082</v>
      </c>
      <c r="L151" s="72">
        <f t="shared" si="40"/>
        <v>20.655519205225048</v>
      </c>
      <c r="M151" s="72">
        <f t="shared" si="41"/>
        <v>18.80355964839644</v>
      </c>
      <c r="N151" s="72">
        <f t="shared" si="42"/>
        <v>6.0216756195106118</v>
      </c>
      <c r="O151" s="72">
        <f t="shared" si="43"/>
        <v>6.8767451565762832</v>
      </c>
      <c r="P151" s="72">
        <f t="shared" si="44"/>
        <v>24.907279507983425</v>
      </c>
      <c r="Q151" s="155">
        <f t="shared" si="45"/>
        <v>100</v>
      </c>
    </row>
    <row r="152" spans="1:17" x14ac:dyDescent="0.3">
      <c r="A152" s="49" t="s">
        <v>161</v>
      </c>
      <c r="B152" s="149">
        <v>8.7753081171296297E-4</v>
      </c>
      <c r="C152" s="149">
        <v>7.1539798018518518E-4</v>
      </c>
      <c r="D152" s="149">
        <v>7.6554993910879629E-4</v>
      </c>
      <c r="E152" s="149">
        <v>2.7385676491898151E-4</v>
      </c>
      <c r="F152" s="149">
        <v>2.3388762913194446E-4</v>
      </c>
      <c r="G152" s="149">
        <v>7.0439578609953705E-4</v>
      </c>
      <c r="H152" s="149">
        <f t="shared" si="47"/>
        <v>3.5706189111574071E-3</v>
      </c>
      <c r="I152" s="154"/>
      <c r="J152" s="49" t="s">
        <v>161</v>
      </c>
      <c r="K152" s="72">
        <f t="shared" si="39"/>
        <v>24.57643432545742</v>
      </c>
      <c r="L152" s="72">
        <f t="shared" si="40"/>
        <v>20.035685632810662</v>
      </c>
      <c r="M152" s="72">
        <f t="shared" si="41"/>
        <v>21.440258906281464</v>
      </c>
      <c r="N152" s="72">
        <f t="shared" si="42"/>
        <v>7.669728182507483</v>
      </c>
      <c r="O152" s="72">
        <f t="shared" si="43"/>
        <v>6.5503386093961611</v>
      </c>
      <c r="P152" s="72">
        <f t="shared" si="44"/>
        <v>19.727554343546817</v>
      </c>
      <c r="Q152" s="155">
        <f t="shared" si="45"/>
        <v>100.00000000000001</v>
      </c>
    </row>
    <row r="153" spans="1:17" x14ac:dyDescent="0.3">
      <c r="A153" s="49" t="s">
        <v>162</v>
      </c>
      <c r="B153" s="149">
        <v>9.7438271605324066E-4</v>
      </c>
      <c r="C153" s="149">
        <v>5.574074074074075E-4</v>
      </c>
      <c r="D153" s="149">
        <v>6.3929301697916664E-4</v>
      </c>
      <c r="E153" s="149">
        <v>2.4682098766203703E-4</v>
      </c>
      <c r="F153" s="149">
        <v>3.2825520833333334E-4</v>
      </c>
      <c r="G153" s="149">
        <v>1.127618152002315E-3</v>
      </c>
      <c r="H153" s="149">
        <f t="shared" si="47"/>
        <v>3.8737774884375006E-3</v>
      </c>
      <c r="I153" s="154"/>
      <c r="J153" s="49" t="s">
        <v>162</v>
      </c>
      <c r="K153" s="72">
        <f t="shared" si="39"/>
        <v>25.153295948504795</v>
      </c>
      <c r="L153" s="72">
        <f t="shared" si="40"/>
        <v>14.389246906183024</v>
      </c>
      <c r="M153" s="72">
        <f t="shared" si="41"/>
        <v>16.503090817356867</v>
      </c>
      <c r="N153" s="72">
        <f t="shared" si="42"/>
        <v>6.3715840261540935</v>
      </c>
      <c r="O153" s="72">
        <f t="shared" si="43"/>
        <v>8.4737755153235721</v>
      </c>
      <c r="P153" s="72">
        <f t="shared" si="44"/>
        <v>29.109006786477636</v>
      </c>
      <c r="Q153" s="155">
        <f t="shared" si="45"/>
        <v>99.999999999999986</v>
      </c>
    </row>
    <row r="154" spans="1:17" x14ac:dyDescent="0.3">
      <c r="A154" s="49" t="s">
        <v>163</v>
      </c>
      <c r="B154" s="149">
        <v>8.6507936508101863E-4</v>
      </c>
      <c r="C154" s="149">
        <v>5.6811644410879631E-4</v>
      </c>
      <c r="D154" s="149">
        <v>7.036890064583334E-4</v>
      </c>
      <c r="E154" s="149">
        <v>2.3760078105324072E-4</v>
      </c>
      <c r="F154" s="149">
        <v>2.5586682203703701E-4</v>
      </c>
      <c r="G154" s="149">
        <v>7.5351263961805548E-4</v>
      </c>
      <c r="H154" s="149">
        <f t="shared" si="47"/>
        <v>3.3838650583564818E-3</v>
      </c>
      <c r="I154" s="154"/>
      <c r="J154" s="49" t="s">
        <v>163</v>
      </c>
      <c r="K154" s="72">
        <f t="shared" si="39"/>
        <v>25.564830457547298</v>
      </c>
      <c r="L154" s="72">
        <f t="shared" si="40"/>
        <v>16.78898047975726</v>
      </c>
      <c r="M154" s="72">
        <f t="shared" si="41"/>
        <v>20.795421635403805</v>
      </c>
      <c r="N154" s="72">
        <f t="shared" si="42"/>
        <v>7.0215796716386096</v>
      </c>
      <c r="O154" s="72">
        <f t="shared" si="43"/>
        <v>7.5613778216472278</v>
      </c>
      <c r="P154" s="72">
        <f t="shared" si="44"/>
        <v>22.267809934005793</v>
      </c>
      <c r="Q154" s="155">
        <f t="shared" si="45"/>
        <v>100</v>
      </c>
    </row>
    <row r="155" spans="1:17" x14ac:dyDescent="0.3">
      <c r="A155" s="49" t="s">
        <v>164</v>
      </c>
      <c r="B155" s="149">
        <v>8.0790509259259259E-4</v>
      </c>
      <c r="C155" s="149">
        <v>5.2354938271990741E-4</v>
      </c>
      <c r="D155" s="149">
        <v>5.0314814814814818E-4</v>
      </c>
      <c r="E155" s="149">
        <v>2.8445987653935183E-4</v>
      </c>
      <c r="F155" s="149">
        <v>4.416808931365741E-4</v>
      </c>
      <c r="G155" s="149">
        <v>7.5477237653935191E-4</v>
      </c>
      <c r="H155" s="149">
        <f t="shared" si="47"/>
        <v>3.3155157696759261E-3</v>
      </c>
      <c r="I155" s="154"/>
      <c r="J155" s="49" t="s">
        <v>164</v>
      </c>
      <c r="K155" s="72">
        <f t="shared" si="39"/>
        <v>24.367403104572201</v>
      </c>
      <c r="L155" s="72">
        <f t="shared" si="40"/>
        <v>15.790888027387714</v>
      </c>
      <c r="M155" s="60">
        <f t="shared" si="41"/>
        <v>15.175561906536435</v>
      </c>
      <c r="N155" s="72">
        <f t="shared" si="42"/>
        <v>8.5796568709174394</v>
      </c>
      <c r="O155" s="72">
        <f t="shared" si="43"/>
        <v>13.321634515396862</v>
      </c>
      <c r="P155" s="72">
        <f t="shared" si="44"/>
        <v>22.764855575189344</v>
      </c>
      <c r="Q155" s="155">
        <f t="shared" si="45"/>
        <v>100</v>
      </c>
    </row>
    <row r="156" spans="1:17" x14ac:dyDescent="0.3">
      <c r="A156" s="117" t="s">
        <v>200</v>
      </c>
      <c r="B156" s="150">
        <f t="shared" ref="B156:H156" si="48">AVERAGE(B115:B155)</f>
        <v>8.8456096645551029E-4</v>
      </c>
      <c r="C156" s="150">
        <f t="shared" si="48"/>
        <v>6.2938147444924328E-4</v>
      </c>
      <c r="D156" s="150">
        <f t="shared" si="48"/>
        <v>6.8467188434733525E-4</v>
      </c>
      <c r="E156" s="150">
        <f t="shared" si="48"/>
        <v>2.4299806013775973E-4</v>
      </c>
      <c r="F156" s="150">
        <f t="shared" si="48"/>
        <v>3.3079256854561884E-4</v>
      </c>
      <c r="G156" s="150">
        <f t="shared" si="48"/>
        <v>8.5177723737014477E-4</v>
      </c>
      <c r="H156" s="150">
        <f t="shared" si="48"/>
        <v>3.6241821913056112E-3</v>
      </c>
      <c r="J156" s="117" t="s">
        <v>200</v>
      </c>
      <c r="K156" s="60">
        <f t="shared" ref="K156:P156" si="49">AVERAGE(K115:K155)</f>
        <v>24.57248339566544</v>
      </c>
      <c r="L156" s="60">
        <f t="shared" si="49"/>
        <v>17.346817483727158</v>
      </c>
      <c r="M156" s="72">
        <f t="shared" si="49"/>
        <v>18.901642830142436</v>
      </c>
      <c r="N156" s="60">
        <f t="shared" si="49"/>
        <v>6.7906603396780412</v>
      </c>
      <c r="O156" s="60">
        <f t="shared" si="49"/>
        <v>9.1673456114966658</v>
      </c>
      <c r="P156" s="60">
        <f t="shared" si="49"/>
        <v>23.221050339290262</v>
      </c>
      <c r="Q156" s="155"/>
    </row>
    <row r="157" spans="1:17" x14ac:dyDescent="0.3">
      <c r="A157" s="117" t="s">
        <v>201</v>
      </c>
      <c r="B157" s="149">
        <f t="shared" ref="B157:H157" si="50">MAX(B115:B155)</f>
        <v>1.1199798437847223E-3</v>
      </c>
      <c r="C157" s="149">
        <f t="shared" si="50"/>
        <v>9.8295120517361109E-4</v>
      </c>
      <c r="D157" s="149">
        <f t="shared" si="50"/>
        <v>9.8379629629629642E-4</v>
      </c>
      <c r="E157" s="149">
        <f t="shared" si="50"/>
        <v>3.6810909548611113E-4</v>
      </c>
      <c r="F157" s="149">
        <f t="shared" si="50"/>
        <v>5.6112370875000006E-4</v>
      </c>
      <c r="G157" s="149">
        <f t="shared" si="50"/>
        <v>1.6431678844328703E-3</v>
      </c>
      <c r="H157" s="149">
        <f t="shared" si="50"/>
        <v>5.1174897119328697E-3</v>
      </c>
      <c r="J157" s="117" t="s">
        <v>201</v>
      </c>
      <c r="K157" s="72">
        <f t="shared" ref="K157:P157" si="51">MAX(K115:K155)</f>
        <v>31.821270091361299</v>
      </c>
      <c r="L157" s="72">
        <f t="shared" si="51"/>
        <v>21.110442366155567</v>
      </c>
      <c r="M157" s="72">
        <f t="shared" si="51"/>
        <v>25.000000000000007</v>
      </c>
      <c r="N157" s="72">
        <f t="shared" si="51"/>
        <v>10.215016682708034</v>
      </c>
      <c r="O157" s="72">
        <f t="shared" si="51"/>
        <v>15.571166581404183</v>
      </c>
      <c r="P157" s="72">
        <f t="shared" si="51"/>
        <v>32.108865418944788</v>
      </c>
      <c r="Q157" s="155"/>
    </row>
    <row r="158" spans="1:17" x14ac:dyDescent="0.3">
      <c r="A158" s="117" t="s">
        <v>202</v>
      </c>
      <c r="B158" s="149">
        <f t="shared" ref="B158:H158" si="52">MIN(B115:B155)</f>
        <v>6.3199850928240741E-4</v>
      </c>
      <c r="C158" s="149">
        <f t="shared" si="52"/>
        <v>3.361363063773148E-4</v>
      </c>
      <c r="D158" s="149">
        <f t="shared" si="52"/>
        <v>4.7453703703703704E-4</v>
      </c>
      <c r="E158" s="149">
        <f t="shared" si="52"/>
        <v>1.7361111111111112E-4</v>
      </c>
      <c r="F158" s="149">
        <f t="shared" si="52"/>
        <v>1.9596140925925924E-4</v>
      </c>
      <c r="G158" s="149">
        <f t="shared" si="52"/>
        <v>5.4653433903935193E-4</v>
      </c>
      <c r="H158" s="149">
        <f t="shared" si="52"/>
        <v>2.7568111195138889E-3</v>
      </c>
      <c r="J158" s="117" t="s">
        <v>202</v>
      </c>
      <c r="K158" s="72">
        <f t="shared" ref="K158:P158" si="53">MIN(K115:K155)</f>
        <v>18.232939108630088</v>
      </c>
      <c r="L158" s="72">
        <f t="shared" si="53"/>
        <v>9.9642069343346815</v>
      </c>
      <c r="M158" s="72">
        <f t="shared" si="53"/>
        <v>14.613429360523902</v>
      </c>
      <c r="N158" s="72">
        <f t="shared" si="53"/>
        <v>4.4117647058823533</v>
      </c>
      <c r="O158" s="72">
        <f t="shared" si="53"/>
        <v>5.6480073312511747</v>
      </c>
      <c r="P158" s="72">
        <f t="shared" si="53"/>
        <v>16.281135090060044</v>
      </c>
      <c r="Q158" s="155"/>
    </row>
    <row r="159" spans="1:17" x14ac:dyDescent="0.3">
      <c r="A159" s="117" t="s">
        <v>203</v>
      </c>
      <c r="B159" s="72">
        <f t="shared" ref="B159:H159" si="54">STDEV(B115:B155)/B156*100</f>
        <v>13.181830106686174</v>
      </c>
      <c r="C159" s="72">
        <f t="shared" si="54"/>
        <v>20.884705013264682</v>
      </c>
      <c r="D159" s="72">
        <f t="shared" si="54"/>
        <v>18.072636316903953</v>
      </c>
      <c r="E159" s="72">
        <f t="shared" si="54"/>
        <v>16.910578026265448</v>
      </c>
      <c r="F159" s="72">
        <f t="shared" si="54"/>
        <v>22.61517562992104</v>
      </c>
      <c r="G159" s="72">
        <f t="shared" si="54"/>
        <v>25.789634030490394</v>
      </c>
      <c r="H159" s="72">
        <f t="shared" si="54"/>
        <v>13.724372372965313</v>
      </c>
      <c r="J159" s="117" t="s">
        <v>203</v>
      </c>
      <c r="K159" s="72">
        <f t="shared" ref="K159:P159" si="55">STDEV(K115:K155)/K156*100</f>
        <v>11.583144928726879</v>
      </c>
      <c r="L159" s="72">
        <f t="shared" si="55"/>
        <v>14.696126858668304</v>
      </c>
      <c r="M159" s="72">
        <f t="shared" si="55"/>
        <v>12.385439557173852</v>
      </c>
      <c r="N159" s="72">
        <f t="shared" si="55"/>
        <v>18.786017681876103</v>
      </c>
      <c r="O159" s="72">
        <f t="shared" si="55"/>
        <v>20.666414995541622</v>
      </c>
      <c r="P159" s="72">
        <f t="shared" si="55"/>
        <v>13.6305899100792</v>
      </c>
      <c r="Q159" s="155"/>
    </row>
    <row r="160" spans="1:17" x14ac:dyDescent="0.3">
      <c r="Q160" s="155"/>
    </row>
    <row r="162" spans="1:17" x14ac:dyDescent="0.3">
      <c r="A162" s="148" t="s">
        <v>449</v>
      </c>
      <c r="B162" s="114" t="s">
        <v>4</v>
      </c>
      <c r="C162" s="114" t="s">
        <v>5</v>
      </c>
      <c r="D162" s="114" t="s">
        <v>0</v>
      </c>
      <c r="E162" s="114" t="s">
        <v>1</v>
      </c>
      <c r="F162" s="114" t="s">
        <v>2</v>
      </c>
      <c r="G162" s="114" t="s">
        <v>3</v>
      </c>
      <c r="H162" s="114" t="s">
        <v>9</v>
      </c>
      <c r="I162" s="151"/>
      <c r="J162" s="148" t="s">
        <v>450</v>
      </c>
      <c r="K162" s="114" t="s">
        <v>4</v>
      </c>
      <c r="L162" s="114" t="s">
        <v>5</v>
      </c>
      <c r="M162" s="114" t="s">
        <v>0</v>
      </c>
      <c r="N162" s="114" t="s">
        <v>1</v>
      </c>
      <c r="O162" s="114" t="s">
        <v>2</v>
      </c>
      <c r="P162" s="114" t="s">
        <v>3</v>
      </c>
    </row>
    <row r="163" spans="1:17" x14ac:dyDescent="0.3">
      <c r="A163" s="49" t="s">
        <v>122</v>
      </c>
      <c r="B163" s="149">
        <v>6.9371334876157408E-4</v>
      </c>
      <c r="C163" s="149">
        <v>4.9173659336805553E-4</v>
      </c>
      <c r="D163" s="149">
        <v>5.8555555555555553E-4</v>
      </c>
      <c r="E163" s="149">
        <v>1.9257040894675928E-4</v>
      </c>
      <c r="F163" s="149">
        <v>3.3018518518518515E-4</v>
      </c>
      <c r="G163" s="149">
        <v>6.0529128086805558E-4</v>
      </c>
      <c r="H163" s="149">
        <f>SUM(B163:G163)</f>
        <v>2.8990523726851848E-3</v>
      </c>
      <c r="I163" s="154"/>
      <c r="J163" s="49" t="s">
        <v>122</v>
      </c>
      <c r="K163" s="72">
        <f t="shared" ref="K163:K203" si="56">B163/$H163*100</f>
        <v>23.928969179643932</v>
      </c>
      <c r="L163" s="72">
        <f t="shared" ref="L163:L203" si="57">C163/$H163*100</f>
        <v>16.961976886005516</v>
      </c>
      <c r="M163" s="72">
        <f t="shared" ref="M163:M203" si="58">D163/$H163*100</f>
        <v>20.198170997966393</v>
      </c>
      <c r="N163" s="72">
        <f t="shared" ref="N163:N203" si="59">E163/$H163*100</f>
        <v>6.6425294955397813</v>
      </c>
      <c r="O163" s="72">
        <f t="shared" ref="O163:O203" si="60">F163/$H163*100</f>
        <v>11.389417738574975</v>
      </c>
      <c r="P163" s="72">
        <f t="shared" ref="P163:P203" si="61">G163/$H163*100</f>
        <v>20.878935702269413</v>
      </c>
      <c r="Q163" s="155">
        <f>SUM(K163:P163)</f>
        <v>100.00000000000001</v>
      </c>
    </row>
    <row r="164" spans="1:17" x14ac:dyDescent="0.3">
      <c r="A164" s="49" t="s">
        <v>123</v>
      </c>
      <c r="B164" s="149">
        <v>7.3717981019675932E-4</v>
      </c>
      <c r="C164" s="149">
        <v>6.2813995968750004E-4</v>
      </c>
      <c r="D164" s="149">
        <v>5.5120517342592589E-4</v>
      </c>
      <c r="E164" s="149">
        <v>2.3584761064814814E-4</v>
      </c>
      <c r="F164" s="149">
        <v>2.082199546527778E-4</v>
      </c>
      <c r="G164" s="149">
        <v>7.0987470605324082E-4</v>
      </c>
      <c r="H164" s="149">
        <f>SUM(B164:G164)</f>
        <v>3.0704672146643522E-3</v>
      </c>
      <c r="I164" s="154"/>
      <c r="J164" s="49" t="s">
        <v>123</v>
      </c>
      <c r="K164" s="72">
        <f t="shared" si="56"/>
        <v>24.008717848412005</v>
      </c>
      <c r="L164" s="72">
        <f t="shared" si="57"/>
        <v>20.457471641043565</v>
      </c>
      <c r="M164" s="72">
        <f t="shared" si="58"/>
        <v>17.951833870539499</v>
      </c>
      <c r="N164" s="72">
        <f t="shared" si="59"/>
        <v>7.6811636197173918</v>
      </c>
      <c r="O164" s="72">
        <f t="shared" si="60"/>
        <v>6.7813769076684096</v>
      </c>
      <c r="P164" s="72">
        <f t="shared" si="61"/>
        <v>23.119436112619123</v>
      </c>
      <c r="Q164" s="155">
        <f t="shared" ref="Q164:Q203" si="62">SUM(K164:P164)</f>
        <v>100</v>
      </c>
    </row>
    <row r="165" spans="1:17" x14ac:dyDescent="0.3">
      <c r="A165" s="49" t="s">
        <v>119</v>
      </c>
      <c r="B165" s="149">
        <v>1.1199798437847223E-3</v>
      </c>
      <c r="C165" s="149">
        <v>4.2200753758101851E-4</v>
      </c>
      <c r="D165" s="149">
        <v>5.4567901234953706E-4</v>
      </c>
      <c r="E165" s="149">
        <v>3.6810909548611113E-4</v>
      </c>
      <c r="F165" s="149">
        <v>5.6112370875000006E-4</v>
      </c>
      <c r="G165" s="149">
        <v>5.867081863541666E-4</v>
      </c>
      <c r="H165" s="149">
        <f>SUM(B165:G165)</f>
        <v>3.6036073843055553E-3</v>
      </c>
      <c r="I165" s="154"/>
      <c r="J165" s="49" t="s">
        <v>119</v>
      </c>
      <c r="K165" s="72">
        <f t="shared" si="56"/>
        <v>31.079408058226953</v>
      </c>
      <c r="L165" s="72">
        <f t="shared" si="57"/>
        <v>11.710696881656624</v>
      </c>
      <c r="M165" s="72">
        <f t="shared" si="58"/>
        <v>15.142576705944172</v>
      </c>
      <c r="N165" s="72">
        <f t="shared" si="59"/>
        <v>10.215016682708034</v>
      </c>
      <c r="O165" s="72">
        <f t="shared" si="60"/>
        <v>15.571166581404183</v>
      </c>
      <c r="P165" s="72">
        <f t="shared" si="61"/>
        <v>16.281135090060044</v>
      </c>
      <c r="Q165" s="155">
        <f t="shared" si="62"/>
        <v>100.00000000000001</v>
      </c>
    </row>
    <row r="166" spans="1:17" x14ac:dyDescent="0.3">
      <c r="A166" s="49" t="s">
        <v>120</v>
      </c>
      <c r="B166" s="149">
        <v>8.6805555555555551E-4</v>
      </c>
      <c r="C166" s="149">
        <v>7.7546296296296304E-4</v>
      </c>
      <c r="D166" s="149">
        <v>9.8379629629629642E-4</v>
      </c>
      <c r="E166" s="149">
        <v>1.7361111111111112E-4</v>
      </c>
      <c r="F166" s="149">
        <v>3.0092592592592595E-4</v>
      </c>
      <c r="G166" s="149">
        <v>8.3333333333333339E-4</v>
      </c>
      <c r="H166" s="149">
        <f t="shared" ref="H166:H184" si="63">SUM(B166:G166)</f>
        <v>3.9351851851851848E-3</v>
      </c>
      <c r="I166" s="154"/>
      <c r="J166" s="49" t="s">
        <v>120</v>
      </c>
      <c r="K166" s="72">
        <f t="shared" si="56"/>
        <v>22.058823529411768</v>
      </c>
      <c r="L166" s="72">
        <f t="shared" si="57"/>
        <v>19.705882352941181</v>
      </c>
      <c r="M166" s="72">
        <f t="shared" si="58"/>
        <v>25.000000000000007</v>
      </c>
      <c r="N166" s="72">
        <f t="shared" si="59"/>
        <v>4.4117647058823533</v>
      </c>
      <c r="O166" s="72">
        <f t="shared" si="60"/>
        <v>7.6470588235294139</v>
      </c>
      <c r="P166" s="72">
        <f t="shared" si="61"/>
        <v>21.176470588235297</v>
      </c>
      <c r="Q166" s="155">
        <f t="shared" si="62"/>
        <v>100.00000000000003</v>
      </c>
    </row>
    <row r="167" spans="1:17" x14ac:dyDescent="0.3">
      <c r="A167" s="49" t="s">
        <v>182</v>
      </c>
      <c r="B167" s="149">
        <v>8.4845049130787041E-4</v>
      </c>
      <c r="C167" s="149">
        <v>4.4682959603009256E-4</v>
      </c>
      <c r="D167" s="149">
        <v>6.6223230033564818E-4</v>
      </c>
      <c r="E167" s="149">
        <v>1.8688586546296298E-4</v>
      </c>
      <c r="F167" s="149">
        <v>2.4589002267361111E-4</v>
      </c>
      <c r="G167" s="149">
        <v>5.7203745695601855E-4</v>
      </c>
      <c r="H167" s="149">
        <f t="shared" si="63"/>
        <v>2.9623257327662041E-3</v>
      </c>
      <c r="I167" s="154"/>
      <c r="J167" s="49" t="s">
        <v>182</v>
      </c>
      <c r="K167" s="72">
        <f t="shared" si="56"/>
        <v>28.64136384203745</v>
      </c>
      <c r="L167" s="72">
        <f t="shared" si="57"/>
        <v>15.083742854059654</v>
      </c>
      <c r="M167" s="72">
        <f t="shared" si="58"/>
        <v>22.35514795050101</v>
      </c>
      <c r="N167" s="72">
        <f t="shared" si="59"/>
        <v>6.3087547529234715</v>
      </c>
      <c r="O167" s="72">
        <f t="shared" si="60"/>
        <v>8.3005734296478018</v>
      </c>
      <c r="P167" s="72">
        <f t="shared" si="61"/>
        <v>19.310417170830604</v>
      </c>
      <c r="Q167" s="155">
        <f t="shared" si="62"/>
        <v>99.999999999999986</v>
      </c>
    </row>
    <row r="168" spans="1:17" x14ac:dyDescent="0.3">
      <c r="A168" s="49" t="s">
        <v>126</v>
      </c>
      <c r="B168" s="149">
        <v>7.6372354497685185E-4</v>
      </c>
      <c r="C168" s="149">
        <v>5.0331527672453711E-4</v>
      </c>
      <c r="D168" s="149">
        <v>5.1308474006944444E-4</v>
      </c>
      <c r="E168" s="149">
        <v>2.1618113295138888E-4</v>
      </c>
      <c r="F168" s="149">
        <v>3.1554547744212964E-4</v>
      </c>
      <c r="G168" s="149">
        <v>5.4653433903935193E-4</v>
      </c>
      <c r="H168" s="149">
        <f t="shared" si="63"/>
        <v>2.8583845112037038E-3</v>
      </c>
      <c r="I168" s="154"/>
      <c r="J168" s="49" t="s">
        <v>126</v>
      </c>
      <c r="K168" s="72">
        <f t="shared" si="56"/>
        <v>26.718712684852804</v>
      </c>
      <c r="L168" s="72">
        <f t="shared" si="57"/>
        <v>17.60838245350638</v>
      </c>
      <c r="M168" s="72">
        <f t="shared" si="58"/>
        <v>17.950165139027348</v>
      </c>
      <c r="N168" s="72">
        <f t="shared" si="59"/>
        <v>7.5630529099233099</v>
      </c>
      <c r="O168" s="72">
        <f t="shared" si="60"/>
        <v>11.039294265880599</v>
      </c>
      <c r="P168" s="72">
        <f t="shared" si="61"/>
        <v>19.120392546809562</v>
      </c>
      <c r="Q168" s="155">
        <f t="shared" si="62"/>
        <v>100</v>
      </c>
    </row>
    <row r="169" spans="1:17" x14ac:dyDescent="0.3">
      <c r="A169" s="49" t="s">
        <v>127</v>
      </c>
      <c r="B169" s="149">
        <v>6.3445662215277779E-4</v>
      </c>
      <c r="C169" s="149">
        <v>5.4875283446759258E-4</v>
      </c>
      <c r="D169" s="149">
        <v>5.2527924750000001E-4</v>
      </c>
      <c r="E169" s="149">
        <v>2.1310993533564816E-4</v>
      </c>
      <c r="F169" s="149">
        <v>2.6541740153935184E-4</v>
      </c>
      <c r="G169" s="149">
        <v>5.6979507851851851E-4</v>
      </c>
      <c r="H169" s="149">
        <f t="shared" si="63"/>
        <v>2.7568111195138889E-3</v>
      </c>
      <c r="I169" s="154"/>
      <c r="J169" s="49" t="s">
        <v>127</v>
      </c>
      <c r="K169" s="72">
        <f t="shared" si="56"/>
        <v>23.014149125481335</v>
      </c>
      <c r="L169" s="72">
        <f t="shared" si="57"/>
        <v>19.905347543880868</v>
      </c>
      <c r="M169" s="72">
        <f t="shared" si="58"/>
        <v>19.053871474249675</v>
      </c>
      <c r="N169" s="72">
        <f t="shared" si="59"/>
        <v>7.7303059983748925</v>
      </c>
      <c r="O169" s="72">
        <f t="shared" si="60"/>
        <v>9.6276962777977015</v>
      </c>
      <c r="P169" s="72">
        <f t="shared" si="61"/>
        <v>20.668629580215526</v>
      </c>
      <c r="Q169" s="155">
        <f t="shared" si="62"/>
        <v>99.999999999999986</v>
      </c>
    </row>
    <row r="170" spans="1:17" x14ac:dyDescent="0.3">
      <c r="A170" s="148" t="s">
        <v>128</v>
      </c>
      <c r="B170" s="149">
        <v>7.407407407407407E-4</v>
      </c>
      <c r="C170" s="149">
        <v>5.5555555555555556E-4</v>
      </c>
      <c r="D170" s="149">
        <v>4.8611111111111104E-4</v>
      </c>
      <c r="E170" s="149">
        <v>2.199074074074074E-4</v>
      </c>
      <c r="F170" s="149">
        <v>4.1666666666666669E-4</v>
      </c>
      <c r="G170" s="149">
        <v>7.8703703703703705E-4</v>
      </c>
      <c r="H170" s="149">
        <f t="shared" si="63"/>
        <v>3.2060185185185186E-3</v>
      </c>
      <c r="I170" s="154"/>
      <c r="J170" s="49" t="s">
        <v>128</v>
      </c>
      <c r="K170" s="72">
        <f t="shared" si="56"/>
        <v>23.104693140794222</v>
      </c>
      <c r="L170" s="72">
        <f t="shared" si="57"/>
        <v>17.328519855595665</v>
      </c>
      <c r="M170" s="72">
        <f t="shared" si="58"/>
        <v>15.162454873646206</v>
      </c>
      <c r="N170" s="72">
        <f t="shared" si="59"/>
        <v>6.8592057761732859</v>
      </c>
      <c r="O170" s="72">
        <f t="shared" si="60"/>
        <v>12.996389891696753</v>
      </c>
      <c r="P170" s="72">
        <f t="shared" si="61"/>
        <v>24.548736462093864</v>
      </c>
      <c r="Q170" s="155">
        <f t="shared" si="62"/>
        <v>100</v>
      </c>
    </row>
    <row r="171" spans="1:17" x14ac:dyDescent="0.3">
      <c r="A171" s="49" t="s">
        <v>129</v>
      </c>
      <c r="B171" s="149">
        <v>9.6584808306712973E-4</v>
      </c>
      <c r="C171" s="149">
        <v>7.2205740321759258E-4</v>
      </c>
      <c r="D171" s="149">
        <v>5.5376039305555548E-4</v>
      </c>
      <c r="E171" s="149">
        <v>2.1271258503472218E-4</v>
      </c>
      <c r="F171" s="149">
        <v>2.8964054758101848E-4</v>
      </c>
      <c r="G171" s="149">
        <v>8.8058704962962967E-4</v>
      </c>
      <c r="H171" s="149">
        <f t="shared" si="63"/>
        <v>3.6246060615856487E-3</v>
      </c>
      <c r="I171" s="154"/>
      <c r="J171" s="49" t="s">
        <v>129</v>
      </c>
      <c r="K171" s="72">
        <f t="shared" si="56"/>
        <v>26.646980848578128</v>
      </c>
      <c r="L171" s="72">
        <f t="shared" si="57"/>
        <v>19.920989783417063</v>
      </c>
      <c r="M171" s="72">
        <f t="shared" si="58"/>
        <v>15.27780905418734</v>
      </c>
      <c r="N171" s="72">
        <f t="shared" si="59"/>
        <v>5.8685711335390547</v>
      </c>
      <c r="O171" s="72">
        <f t="shared" si="60"/>
        <v>7.9909524693094518</v>
      </c>
      <c r="P171" s="72">
        <f t="shared" si="61"/>
        <v>24.294696710968946</v>
      </c>
      <c r="Q171" s="155">
        <f t="shared" si="62"/>
        <v>99.999999999999986</v>
      </c>
    </row>
    <row r="172" spans="1:17" x14ac:dyDescent="0.3">
      <c r="A172" s="49" t="s">
        <v>130</v>
      </c>
      <c r="B172" s="149">
        <v>7.2555639539351852E-4</v>
      </c>
      <c r="C172" s="149">
        <v>6.4955383388888891E-4</v>
      </c>
      <c r="D172" s="149">
        <v>7.0531725035879631E-4</v>
      </c>
      <c r="E172" s="149">
        <v>2.6780885193287035E-4</v>
      </c>
      <c r="F172" s="149">
        <v>3.0697751322916668E-4</v>
      </c>
      <c r="G172" s="149">
        <v>7.9407491392361124E-4</v>
      </c>
      <c r="H172" s="149">
        <f t="shared" si="63"/>
        <v>3.4492887587268518E-3</v>
      </c>
      <c r="I172" s="154"/>
      <c r="J172" s="49" t="s">
        <v>130</v>
      </c>
      <c r="K172" s="72">
        <f t="shared" si="56"/>
        <v>21.034956657595831</v>
      </c>
      <c r="L172" s="72">
        <f t="shared" si="57"/>
        <v>18.831529608690754</v>
      </c>
      <c r="M172" s="72">
        <f t="shared" si="58"/>
        <v>20.448193807326589</v>
      </c>
      <c r="N172" s="72">
        <f t="shared" si="59"/>
        <v>7.7641760567392986</v>
      </c>
      <c r="O172" s="72">
        <f t="shared" si="60"/>
        <v>8.8997336756019667</v>
      </c>
      <c r="P172" s="72">
        <f t="shared" si="61"/>
        <v>23.021410194045565</v>
      </c>
      <c r="Q172" s="155">
        <f t="shared" si="62"/>
        <v>100</v>
      </c>
    </row>
    <row r="173" spans="1:17" x14ac:dyDescent="0.3">
      <c r="A173" s="49" t="s">
        <v>131</v>
      </c>
      <c r="B173" s="149">
        <v>8.607205845254629E-4</v>
      </c>
      <c r="C173" s="149">
        <v>6.6091768496527776E-4</v>
      </c>
      <c r="D173" s="149">
        <v>6.3636411355324075E-4</v>
      </c>
      <c r="E173" s="149">
        <v>3.2260959939814815E-4</v>
      </c>
      <c r="F173" s="149">
        <v>3.53036029224537E-4</v>
      </c>
      <c r="G173" s="149">
        <v>8.4938271605324077E-4</v>
      </c>
      <c r="H173" s="149">
        <f t="shared" si="63"/>
        <v>3.6830307277199068E-3</v>
      </c>
      <c r="I173" s="154"/>
      <c r="J173" s="49" t="s">
        <v>131</v>
      </c>
      <c r="K173" s="72">
        <f t="shared" si="56"/>
        <v>23.369899633129545</v>
      </c>
      <c r="L173" s="72">
        <f t="shared" si="57"/>
        <v>17.944940833399976</v>
      </c>
      <c r="M173" s="72">
        <f t="shared" si="58"/>
        <v>17.278273264562237</v>
      </c>
      <c r="N173" s="72">
        <f t="shared" si="59"/>
        <v>8.7593512856155158</v>
      </c>
      <c r="O173" s="72">
        <f t="shared" si="60"/>
        <v>9.5854760745668504</v>
      </c>
      <c r="P173" s="72">
        <f t="shared" si="61"/>
        <v>23.062058908725891</v>
      </c>
      <c r="Q173" s="155">
        <f t="shared" si="62"/>
        <v>100.00000000000001</v>
      </c>
    </row>
    <row r="174" spans="1:17" x14ac:dyDescent="0.3">
      <c r="A174" s="49" t="s">
        <v>132</v>
      </c>
      <c r="B174" s="149">
        <v>8.3984158478009265E-4</v>
      </c>
      <c r="C174" s="149">
        <v>7.4857436802083332E-4</v>
      </c>
      <c r="D174" s="149">
        <v>7.1981843663194436E-4</v>
      </c>
      <c r="E174" s="149">
        <v>2.3551482321759257E-4</v>
      </c>
      <c r="F174" s="149">
        <v>3.319160997685185E-4</v>
      </c>
      <c r="G174" s="149">
        <v>7.9578819181712964E-4</v>
      </c>
      <c r="H174" s="149">
        <f t="shared" si="63"/>
        <v>3.6714535042361111E-3</v>
      </c>
      <c r="I174" s="154"/>
      <c r="J174" s="49" t="s">
        <v>132</v>
      </c>
      <c r="K174" s="72">
        <f t="shared" si="56"/>
        <v>22.874907276126095</v>
      </c>
      <c r="L174" s="72">
        <f t="shared" si="57"/>
        <v>20.389046658418273</v>
      </c>
      <c r="M174" s="72">
        <f t="shared" si="58"/>
        <v>19.605816492062889</v>
      </c>
      <c r="N174" s="72">
        <f t="shared" si="59"/>
        <v>6.4147570695327154</v>
      </c>
      <c r="O174" s="72">
        <f t="shared" si="60"/>
        <v>9.0404549420428388</v>
      </c>
      <c r="P174" s="72">
        <f t="shared" si="61"/>
        <v>21.675017561817189</v>
      </c>
      <c r="Q174" s="155">
        <f t="shared" si="62"/>
        <v>100</v>
      </c>
    </row>
    <row r="175" spans="1:17" x14ac:dyDescent="0.3">
      <c r="A175" s="49" t="s">
        <v>133</v>
      </c>
      <c r="B175" s="149">
        <v>9.6740362811342578E-4</v>
      </c>
      <c r="C175" s="149">
        <v>7.5955320400462965E-4</v>
      </c>
      <c r="D175" s="149">
        <v>5.4053917863425933E-4</v>
      </c>
      <c r="E175" s="149">
        <v>2.5980463173611116E-4</v>
      </c>
      <c r="F175" s="149">
        <v>3.1837364575231479E-4</v>
      </c>
      <c r="G175" s="149">
        <v>8.5324651466435193E-4</v>
      </c>
      <c r="H175" s="149">
        <f t="shared" si="63"/>
        <v>3.6989208029050927E-3</v>
      </c>
      <c r="I175" s="154"/>
      <c r="J175" s="49" t="s">
        <v>133</v>
      </c>
      <c r="K175" s="72">
        <f t="shared" si="56"/>
        <v>26.153672372591412</v>
      </c>
      <c r="L175" s="72">
        <f t="shared" si="57"/>
        <v>20.534454357824711</v>
      </c>
      <c r="M175" s="72">
        <f t="shared" si="58"/>
        <v>14.613429360523902</v>
      </c>
      <c r="N175" s="72">
        <f t="shared" si="59"/>
        <v>7.0237954684529438</v>
      </c>
      <c r="O175" s="72">
        <f t="shared" si="60"/>
        <v>8.6072036336184201</v>
      </c>
      <c r="P175" s="72">
        <f t="shared" si="61"/>
        <v>23.0674448069886</v>
      </c>
      <c r="Q175" s="155">
        <f t="shared" si="62"/>
        <v>100</v>
      </c>
    </row>
    <row r="176" spans="1:17" x14ac:dyDescent="0.3">
      <c r="A176" s="49" t="s">
        <v>134</v>
      </c>
      <c r="B176" s="149">
        <v>8.059796758217593E-4</v>
      </c>
      <c r="C176" s="149">
        <v>5.3735512724537038E-4</v>
      </c>
      <c r="D176" s="149">
        <v>4.8065318719907405E-4</v>
      </c>
      <c r="E176" s="149">
        <v>1.8695935164351855E-4</v>
      </c>
      <c r="F176" s="149">
        <v>1.9596140925925924E-4</v>
      </c>
      <c r="G176" s="149">
        <v>5.8652578314814818E-4</v>
      </c>
      <c r="H176" s="149">
        <f t="shared" si="63"/>
        <v>2.7934345343171296E-3</v>
      </c>
      <c r="I176" s="154"/>
      <c r="J176" s="49" t="s">
        <v>134</v>
      </c>
      <c r="K176" s="72">
        <f t="shared" si="56"/>
        <v>28.852642362667197</v>
      </c>
      <c r="L176" s="72">
        <f t="shared" si="57"/>
        <v>19.236360138174128</v>
      </c>
      <c r="M176" s="72">
        <f t="shared" si="58"/>
        <v>17.206531289503527</v>
      </c>
      <c r="N176" s="72">
        <f t="shared" si="59"/>
        <v>6.6928130710327087</v>
      </c>
      <c r="O176" s="72">
        <f t="shared" si="60"/>
        <v>7.0150707615262968</v>
      </c>
      <c r="P176" s="72">
        <f t="shared" si="61"/>
        <v>20.996582377096143</v>
      </c>
      <c r="Q176" s="155">
        <f t="shared" si="62"/>
        <v>100</v>
      </c>
    </row>
    <row r="177" spans="1:17" x14ac:dyDescent="0.3">
      <c r="A177" s="49" t="s">
        <v>135</v>
      </c>
      <c r="B177" s="149">
        <v>6.3199850928240741E-4</v>
      </c>
      <c r="C177" s="149">
        <v>5.9027777777777778E-4</v>
      </c>
      <c r="D177" s="149">
        <v>6.9194722642361114E-4</v>
      </c>
      <c r="E177" s="149">
        <v>2.0208070883101853E-4</v>
      </c>
      <c r="F177" s="149">
        <v>2.5476741622685185E-4</v>
      </c>
      <c r="G177" s="149">
        <v>9.0035693289351845E-4</v>
      </c>
      <c r="H177" s="149">
        <f t="shared" si="63"/>
        <v>3.2714285714351855E-3</v>
      </c>
      <c r="I177" s="154"/>
      <c r="J177" s="49" t="s">
        <v>135</v>
      </c>
      <c r="K177" s="72">
        <f t="shared" si="56"/>
        <v>19.318731724750688</v>
      </c>
      <c r="L177" s="72">
        <f t="shared" si="57"/>
        <v>18.043425521554983</v>
      </c>
      <c r="M177" s="72">
        <f t="shared" si="58"/>
        <v>21.151225261814346</v>
      </c>
      <c r="N177" s="72">
        <f t="shared" si="59"/>
        <v>6.1771395712413533</v>
      </c>
      <c r="O177" s="72">
        <f t="shared" si="60"/>
        <v>7.7876502776609495</v>
      </c>
      <c r="P177" s="72">
        <f t="shared" si="61"/>
        <v>27.521827642977676</v>
      </c>
      <c r="Q177" s="155">
        <f t="shared" si="62"/>
        <v>100</v>
      </c>
    </row>
    <row r="178" spans="1:17" x14ac:dyDescent="0.3">
      <c r="A178" s="49" t="s">
        <v>136</v>
      </c>
      <c r="B178" s="149">
        <v>1.0712815990625E-3</v>
      </c>
      <c r="C178" s="149">
        <v>6.2954564541666664E-4</v>
      </c>
      <c r="D178" s="149">
        <v>8.4881162341435181E-4</v>
      </c>
      <c r="E178" s="149">
        <v>2.2023232131944447E-4</v>
      </c>
      <c r="F178" s="149">
        <v>3.3681027966435184E-4</v>
      </c>
      <c r="G178" s="149">
        <v>1.018506445787037E-3</v>
      </c>
      <c r="H178" s="149">
        <f t="shared" si="63"/>
        <v>4.1251879146643518E-3</v>
      </c>
      <c r="I178" s="154"/>
      <c r="J178" s="49" t="s">
        <v>136</v>
      </c>
      <c r="K178" s="72">
        <f t="shared" si="56"/>
        <v>25.969279975204852</v>
      </c>
      <c r="L178" s="72">
        <f t="shared" si="57"/>
        <v>15.261017399443485</v>
      </c>
      <c r="M178" s="72">
        <f t="shared" si="58"/>
        <v>20.576314121278418</v>
      </c>
      <c r="N178" s="72">
        <f t="shared" si="59"/>
        <v>5.3387221594574017</v>
      </c>
      <c r="O178" s="72">
        <f t="shared" si="60"/>
        <v>8.1647257441787726</v>
      </c>
      <c r="P178" s="72">
        <f t="shared" si="61"/>
        <v>24.689940600437069</v>
      </c>
      <c r="Q178" s="155">
        <f t="shared" si="62"/>
        <v>100</v>
      </c>
    </row>
    <row r="179" spans="1:17" x14ac:dyDescent="0.3">
      <c r="A179" s="49" t="s">
        <v>137</v>
      </c>
      <c r="B179" s="149">
        <v>8.294760959953704E-4</v>
      </c>
      <c r="C179" s="149">
        <v>5.9344083311342599E-4</v>
      </c>
      <c r="D179" s="149">
        <v>6.2500000000000001E-4</v>
      </c>
      <c r="E179" s="149">
        <v>2.6139245822916668E-4</v>
      </c>
      <c r="F179" s="149">
        <v>3.6219765684027773E-4</v>
      </c>
      <c r="G179" s="149">
        <v>7.5869236583333329E-4</v>
      </c>
      <c r="H179" s="149">
        <f t="shared" si="63"/>
        <v>3.4301994100115738E-3</v>
      </c>
      <c r="I179" s="154"/>
      <c r="J179" s="49" t="s">
        <v>137</v>
      </c>
      <c r="K179" s="72">
        <f t="shared" si="56"/>
        <v>24.181570714939038</v>
      </c>
      <c r="L179" s="72">
        <f t="shared" si="57"/>
        <v>17.300476216670553</v>
      </c>
      <c r="M179" s="72">
        <f t="shared" si="58"/>
        <v>18.220515057399862</v>
      </c>
      <c r="N179" s="72">
        <f t="shared" si="59"/>
        <v>7.6203283536884729</v>
      </c>
      <c r="O179" s="72">
        <f t="shared" si="60"/>
        <v>10.559084576341164</v>
      </c>
      <c r="P179" s="72">
        <f t="shared" si="61"/>
        <v>22.118025080960919</v>
      </c>
      <c r="Q179" s="155">
        <f t="shared" si="62"/>
        <v>100.00000000000001</v>
      </c>
    </row>
    <row r="180" spans="1:17" x14ac:dyDescent="0.3">
      <c r="A180" s="49" t="s">
        <v>138</v>
      </c>
      <c r="B180" s="149">
        <v>1.0734707E-3</v>
      </c>
      <c r="C180" s="149">
        <v>3.361363063773148E-4</v>
      </c>
      <c r="D180" s="149">
        <v>5.8300474511574073E-4</v>
      </c>
      <c r="E180" s="149">
        <v>3.0349111866898146E-4</v>
      </c>
      <c r="F180" s="149">
        <v>4.1826866549768519E-4</v>
      </c>
      <c r="G180" s="149">
        <v>6.5906609557870373E-4</v>
      </c>
      <c r="H180" s="149">
        <f t="shared" si="63"/>
        <v>3.3734376312384252E-3</v>
      </c>
      <c r="I180" s="154"/>
      <c r="J180" s="49" t="s">
        <v>138</v>
      </c>
      <c r="K180" s="72">
        <f t="shared" si="56"/>
        <v>31.821270091361299</v>
      </c>
      <c r="L180" s="72">
        <f t="shared" si="57"/>
        <v>9.9642069343346815</v>
      </c>
      <c r="M180" s="72">
        <f t="shared" si="58"/>
        <v>17.282215023543017</v>
      </c>
      <c r="N180" s="72">
        <f t="shared" si="59"/>
        <v>8.9964941357924744</v>
      </c>
      <c r="O180" s="72">
        <f t="shared" si="60"/>
        <v>12.398885386955687</v>
      </c>
      <c r="P180" s="72">
        <f t="shared" si="61"/>
        <v>19.536928428012867</v>
      </c>
      <c r="Q180" s="155">
        <f t="shared" si="62"/>
        <v>100.00000000000003</v>
      </c>
    </row>
    <row r="181" spans="1:17" x14ac:dyDescent="0.3">
      <c r="A181" s="49" t="s">
        <v>139</v>
      </c>
      <c r="B181" s="149">
        <v>9.2225555346064827E-4</v>
      </c>
      <c r="C181" s="149">
        <v>7.1964390694444441E-4</v>
      </c>
      <c r="D181" s="149">
        <v>8.3359368438657398E-4</v>
      </c>
      <c r="E181" s="149">
        <v>2.3637828589120373E-4</v>
      </c>
      <c r="F181" s="149">
        <v>3.3919254430555553E-4</v>
      </c>
      <c r="G181" s="149">
        <v>9.1558012093749996E-4</v>
      </c>
      <c r="H181" s="149">
        <f t="shared" si="63"/>
        <v>3.9666440959259253E-3</v>
      </c>
      <c r="I181" s="154"/>
      <c r="J181" s="49" t="s">
        <v>139</v>
      </c>
      <c r="K181" s="72">
        <f t="shared" si="56"/>
        <v>23.250272299646994</v>
      </c>
      <c r="L181" s="72">
        <f t="shared" si="57"/>
        <v>18.142386600390463</v>
      </c>
      <c r="M181" s="72">
        <f t="shared" si="58"/>
        <v>21.015086411275067</v>
      </c>
      <c r="N181" s="72">
        <f t="shared" si="59"/>
        <v>5.9591503592163457</v>
      </c>
      <c r="O181" s="72">
        <f t="shared" si="60"/>
        <v>8.5511212022761161</v>
      </c>
      <c r="P181" s="72">
        <f t="shared" si="61"/>
        <v>23.081983127195034</v>
      </c>
      <c r="Q181" s="155">
        <f t="shared" si="62"/>
        <v>100.00000000000003</v>
      </c>
    </row>
    <row r="182" spans="1:17" x14ac:dyDescent="0.3">
      <c r="A182" s="49" t="s">
        <v>140</v>
      </c>
      <c r="B182" s="149">
        <v>9.1576803561342602E-4</v>
      </c>
      <c r="C182" s="149">
        <v>5.4079113127314816E-4</v>
      </c>
      <c r="D182" s="149">
        <v>6.7477324263888884E-4</v>
      </c>
      <c r="E182" s="149">
        <v>2.6006078357638889E-4</v>
      </c>
      <c r="F182" s="149">
        <v>3.3186885864583334E-4</v>
      </c>
      <c r="G182" s="149">
        <v>6.9048458890046301E-4</v>
      </c>
      <c r="H182" s="149">
        <f t="shared" si="63"/>
        <v>3.4137466406481479E-3</v>
      </c>
      <c r="I182" s="154"/>
      <c r="J182" s="49" t="s">
        <v>140</v>
      </c>
      <c r="K182" s="72">
        <f t="shared" si="56"/>
        <v>26.825893424813579</v>
      </c>
      <c r="L182" s="72">
        <f t="shared" si="57"/>
        <v>15.841571979415301</v>
      </c>
      <c r="M182" s="72">
        <f t="shared" si="58"/>
        <v>19.766353911688466</v>
      </c>
      <c r="N182" s="72">
        <f t="shared" si="59"/>
        <v>7.6180458291718063</v>
      </c>
      <c r="O182" s="72">
        <f t="shared" si="60"/>
        <v>9.7215433241063067</v>
      </c>
      <c r="P182" s="72">
        <f t="shared" si="61"/>
        <v>20.226591530804548</v>
      </c>
      <c r="Q182" s="155">
        <f t="shared" si="62"/>
        <v>100</v>
      </c>
    </row>
    <row r="183" spans="1:17" x14ac:dyDescent="0.3">
      <c r="A183" s="49" t="s">
        <v>141</v>
      </c>
      <c r="B183" s="149">
        <v>8.4939111446759254E-4</v>
      </c>
      <c r="C183" s="149">
        <v>4.996700995138889E-4</v>
      </c>
      <c r="D183" s="149">
        <v>7.764880952430555E-4</v>
      </c>
      <c r="E183" s="149">
        <v>2.1806631603009255E-4</v>
      </c>
      <c r="F183" s="149">
        <v>3.2779693667824071E-4</v>
      </c>
      <c r="G183" s="149">
        <v>9.3478993449074075E-4</v>
      </c>
      <c r="H183" s="149">
        <f t="shared" si="63"/>
        <v>3.6062024964236107E-3</v>
      </c>
      <c r="I183" s="154"/>
      <c r="J183" s="49" t="s">
        <v>141</v>
      </c>
      <c r="K183" s="72">
        <f t="shared" si="56"/>
        <v>23.553616728676815</v>
      </c>
      <c r="L183" s="72">
        <f t="shared" si="57"/>
        <v>13.855852521022546</v>
      </c>
      <c r="M183" s="72">
        <f t="shared" si="58"/>
        <v>21.532015909065677</v>
      </c>
      <c r="N183" s="72">
        <f t="shared" si="59"/>
        <v>6.0469792322077334</v>
      </c>
      <c r="O183" s="72">
        <f t="shared" si="60"/>
        <v>9.0898094880508715</v>
      </c>
      <c r="P183" s="72">
        <f t="shared" si="61"/>
        <v>25.921726120976363</v>
      </c>
      <c r="Q183" s="155">
        <f t="shared" si="62"/>
        <v>100.00000000000001</v>
      </c>
    </row>
    <row r="184" spans="1:17" x14ac:dyDescent="0.3">
      <c r="A184" s="49" t="s">
        <v>142</v>
      </c>
      <c r="B184" s="149">
        <v>8.9641387418981492E-4</v>
      </c>
      <c r="C184" s="149">
        <v>6.1695326278935186E-4</v>
      </c>
      <c r="D184" s="149">
        <v>6.5060888552083331E-4</v>
      </c>
      <c r="E184" s="149">
        <v>2.8531116150462961E-4</v>
      </c>
      <c r="F184" s="149">
        <v>3.5227807172453704E-4</v>
      </c>
      <c r="G184" s="149">
        <v>8.2419585118055552E-4</v>
      </c>
      <c r="H184" s="149">
        <f t="shared" si="63"/>
        <v>3.6257611069097219E-3</v>
      </c>
      <c r="I184" s="154"/>
      <c r="J184" s="49" t="s">
        <v>142</v>
      </c>
      <c r="K184" s="72">
        <f t="shared" si="56"/>
        <v>24.723467646047943</v>
      </c>
      <c r="L184" s="72">
        <f t="shared" si="57"/>
        <v>17.015827700661401</v>
      </c>
      <c r="M184" s="72">
        <f t="shared" si="58"/>
        <v>17.944063779628184</v>
      </c>
      <c r="N184" s="72">
        <f t="shared" si="59"/>
        <v>7.8690005516608235</v>
      </c>
      <c r="O184" s="72">
        <f t="shared" si="60"/>
        <v>9.715975800313764</v>
      </c>
      <c r="P184" s="72">
        <f t="shared" si="61"/>
        <v>22.731664521687893</v>
      </c>
      <c r="Q184" s="155">
        <f t="shared" si="62"/>
        <v>100</v>
      </c>
    </row>
    <row r="185" spans="1:17" x14ac:dyDescent="0.3">
      <c r="A185" s="49" t="s">
        <v>143</v>
      </c>
      <c r="B185" s="149">
        <v>1.0062001343749999E-3</v>
      </c>
      <c r="C185" s="149">
        <v>7.7777567817129633E-4</v>
      </c>
      <c r="D185" s="149">
        <v>7.8618669689814805E-4</v>
      </c>
      <c r="E185" s="149">
        <v>2.1317187369212961E-4</v>
      </c>
      <c r="F185" s="149">
        <v>3.2968211975694441E-4</v>
      </c>
      <c r="G185" s="149">
        <v>1.0668682287731481E-3</v>
      </c>
      <c r="H185" s="149">
        <f>SUM(B185:G185)</f>
        <v>4.1798847316666665E-3</v>
      </c>
      <c r="I185" s="154"/>
      <c r="J185" s="49" t="s">
        <v>143</v>
      </c>
      <c r="K185" s="72">
        <f t="shared" si="56"/>
        <v>24.072437374936719</v>
      </c>
      <c r="L185" s="72">
        <f t="shared" si="57"/>
        <v>18.607586766182663</v>
      </c>
      <c r="M185" s="72">
        <f t="shared" si="58"/>
        <v>18.808812858929432</v>
      </c>
      <c r="N185" s="72">
        <f t="shared" si="59"/>
        <v>5.0999462276350984</v>
      </c>
      <c r="O185" s="72">
        <f t="shared" si="60"/>
        <v>7.8873495543856444</v>
      </c>
      <c r="P185" s="72">
        <f t="shared" si="61"/>
        <v>25.523867217930441</v>
      </c>
      <c r="Q185" s="155">
        <f t="shared" si="62"/>
        <v>100.00000000000001</v>
      </c>
    </row>
    <row r="186" spans="1:17" x14ac:dyDescent="0.3">
      <c r="A186" s="49" t="s">
        <v>144</v>
      </c>
      <c r="B186" s="149">
        <v>1.0369294322685185E-3</v>
      </c>
      <c r="C186" s="149">
        <v>6.4218106995370366E-4</v>
      </c>
      <c r="D186" s="149">
        <v>7.5925296043981489E-4</v>
      </c>
      <c r="E186" s="149">
        <v>1.9576378390046296E-4</v>
      </c>
      <c r="F186" s="149">
        <v>3.2283530696759256E-4</v>
      </c>
      <c r="G186" s="149">
        <v>9.3020912069444455E-4</v>
      </c>
      <c r="H186" s="149">
        <f>SUM(B186:G186)</f>
        <v>3.8871716742245369E-3</v>
      </c>
      <c r="I186" s="154"/>
      <c r="J186" s="49" t="s">
        <v>144</v>
      </c>
      <c r="K186" s="72">
        <f t="shared" si="56"/>
        <v>26.675678852680939</v>
      </c>
      <c r="L186" s="72">
        <f t="shared" si="57"/>
        <v>16.520522471696964</v>
      </c>
      <c r="M186" s="72">
        <f t="shared" si="58"/>
        <v>19.532272409637798</v>
      </c>
      <c r="N186" s="72">
        <f t="shared" si="59"/>
        <v>5.0361496817481433</v>
      </c>
      <c r="O186" s="72">
        <f t="shared" si="60"/>
        <v>8.3051466213412333</v>
      </c>
      <c r="P186" s="72">
        <f t="shared" si="61"/>
        <v>23.930229962894927</v>
      </c>
      <c r="Q186" s="155">
        <f t="shared" si="62"/>
        <v>100.00000000000001</v>
      </c>
    </row>
    <row r="187" spans="1:17" x14ac:dyDescent="0.3">
      <c r="A187" s="49" t="s">
        <v>145</v>
      </c>
      <c r="B187" s="149">
        <v>1.0765432098726851E-3</v>
      </c>
      <c r="C187" s="149">
        <v>7.4442029898148137E-4</v>
      </c>
      <c r="D187" s="149">
        <v>6.3231397497685187E-4</v>
      </c>
      <c r="E187" s="149">
        <v>2.1026864449074072E-4</v>
      </c>
      <c r="F187" s="149">
        <v>3.669438145601852E-4</v>
      </c>
      <c r="G187" s="149">
        <v>1.1381663622337963E-3</v>
      </c>
      <c r="H187" s="149">
        <f t="shared" ref="H187:H203" si="64">SUM(B187:G187)</f>
        <v>4.1686563051157397E-3</v>
      </c>
      <c r="I187" s="154"/>
      <c r="J187" s="49" t="s">
        <v>145</v>
      </c>
      <c r="K187" s="72">
        <f t="shared" si="56"/>
        <v>25.824705398513192</v>
      </c>
      <c r="L187" s="72">
        <f t="shared" si="57"/>
        <v>17.857559954461465</v>
      </c>
      <c r="M187" s="72">
        <f t="shared" si="58"/>
        <v>15.168292339209676</v>
      </c>
      <c r="N187" s="72">
        <f t="shared" si="59"/>
        <v>5.0440388724947365</v>
      </c>
      <c r="O187" s="72">
        <f t="shared" si="60"/>
        <v>8.8024482639615762</v>
      </c>
      <c r="P187" s="72">
        <f t="shared" si="61"/>
        <v>27.302955171359365</v>
      </c>
      <c r="Q187" s="155">
        <f t="shared" si="62"/>
        <v>100</v>
      </c>
    </row>
    <row r="188" spans="1:17" x14ac:dyDescent="0.3">
      <c r="A188" s="49" t="s">
        <v>146</v>
      </c>
      <c r="B188" s="149">
        <v>7.8990089863425941E-4</v>
      </c>
      <c r="C188" s="149">
        <v>5.2265369109953707E-4</v>
      </c>
      <c r="D188" s="149">
        <v>6.6167091836805559E-4</v>
      </c>
      <c r="E188" s="149">
        <v>2.3514424288194444E-4</v>
      </c>
      <c r="F188" s="149">
        <v>2.8253705803240741E-4</v>
      </c>
      <c r="G188" s="149">
        <v>6.1359520660879624E-4</v>
      </c>
      <c r="H188" s="149">
        <f t="shared" si="64"/>
        <v>3.1055020156250004E-3</v>
      </c>
      <c r="I188" s="154"/>
      <c r="J188" s="49" t="s">
        <v>146</v>
      </c>
      <c r="K188" s="72">
        <f t="shared" si="56"/>
        <v>25.435530057940962</v>
      </c>
      <c r="L188" s="72">
        <f t="shared" si="57"/>
        <v>16.829925998111129</v>
      </c>
      <c r="M188" s="72">
        <f t="shared" si="58"/>
        <v>21.306407628748243</v>
      </c>
      <c r="N188" s="72">
        <f t="shared" si="59"/>
        <v>7.5718592903447304</v>
      </c>
      <c r="O188" s="72">
        <f t="shared" si="60"/>
        <v>9.0979512043738016</v>
      </c>
      <c r="P188" s="72">
        <f t="shared" si="61"/>
        <v>19.758325820481126</v>
      </c>
      <c r="Q188" s="155">
        <f t="shared" si="62"/>
        <v>100</v>
      </c>
    </row>
    <row r="189" spans="1:17" x14ac:dyDescent="0.3">
      <c r="A189" s="49" t="s">
        <v>147</v>
      </c>
      <c r="B189" s="149">
        <v>9.144589317129629E-4</v>
      </c>
      <c r="C189" s="149">
        <v>5.1131267321759255E-4</v>
      </c>
      <c r="D189" s="149">
        <v>8.6044973545138892E-4</v>
      </c>
      <c r="E189" s="149">
        <v>2.0643424035879628E-4</v>
      </c>
      <c r="F189" s="149">
        <v>2.087968212037037E-4</v>
      </c>
      <c r="G189" s="149">
        <v>9.9537037037037042E-4</v>
      </c>
      <c r="H189" s="149">
        <f t="shared" si="64"/>
        <v>3.6968227723148152E-3</v>
      </c>
      <c r="I189" s="154"/>
      <c r="J189" s="49" t="s">
        <v>147</v>
      </c>
      <c r="K189" s="72">
        <f t="shared" si="56"/>
        <v>24.736347616154784</v>
      </c>
      <c r="L189" s="72">
        <f t="shared" si="57"/>
        <v>13.831138377710959</v>
      </c>
      <c r="M189" s="72">
        <f t="shared" si="58"/>
        <v>23.275385065662935</v>
      </c>
      <c r="N189" s="72">
        <f t="shared" si="59"/>
        <v>5.5840989160953125</v>
      </c>
      <c r="O189" s="72">
        <f t="shared" si="60"/>
        <v>5.6480073312511747</v>
      </c>
      <c r="P189" s="72">
        <f t="shared" si="61"/>
        <v>26.925022693124827</v>
      </c>
      <c r="Q189" s="155">
        <f t="shared" si="62"/>
        <v>100</v>
      </c>
    </row>
    <row r="190" spans="1:17" x14ac:dyDescent="0.3">
      <c r="A190" s="49" t="s">
        <v>148</v>
      </c>
      <c r="B190" s="149">
        <v>9.5262266943287033E-4</v>
      </c>
      <c r="C190" s="149">
        <v>7.2481733434027779E-4</v>
      </c>
      <c r="D190" s="149">
        <v>7.7236709498842591E-4</v>
      </c>
      <c r="E190" s="149">
        <v>2.4357520785879631E-4</v>
      </c>
      <c r="F190" s="149">
        <v>3.655517762615741E-4</v>
      </c>
      <c r="G190" s="149">
        <v>1.2048563869907407E-3</v>
      </c>
      <c r="H190" s="149">
        <f t="shared" si="64"/>
        <v>4.263790469872685E-3</v>
      </c>
      <c r="I190" s="154"/>
      <c r="J190" s="49" t="s">
        <v>148</v>
      </c>
      <c r="K190" s="72">
        <f t="shared" si="56"/>
        <v>22.34215485408961</v>
      </c>
      <c r="L190" s="72">
        <f t="shared" si="57"/>
        <v>16.999365692609199</v>
      </c>
      <c r="M190" s="72">
        <f t="shared" si="58"/>
        <v>18.114564973252271</v>
      </c>
      <c r="N190" s="72">
        <f t="shared" si="59"/>
        <v>5.7126448773658751</v>
      </c>
      <c r="O190" s="72">
        <f t="shared" si="60"/>
        <v>8.5733991584368194</v>
      </c>
      <c r="P190" s="72">
        <f t="shared" si="61"/>
        <v>28.257870444246226</v>
      </c>
      <c r="Q190" s="155">
        <f t="shared" si="62"/>
        <v>100</v>
      </c>
    </row>
    <row r="191" spans="1:17" x14ac:dyDescent="0.3">
      <c r="A191" s="49" t="s">
        <v>149</v>
      </c>
      <c r="B191" s="149">
        <v>9.6460905349537041E-4</v>
      </c>
      <c r="C191" s="149">
        <v>5.671285798263888E-4</v>
      </c>
      <c r="D191" s="149">
        <v>6.7180650038194437E-4</v>
      </c>
      <c r="E191" s="149">
        <v>2.7791871377314816E-4</v>
      </c>
      <c r="F191" s="149">
        <v>3.7393340052083331E-4</v>
      </c>
      <c r="G191" s="149">
        <v>9.778872197106481E-4</v>
      </c>
      <c r="H191" s="149">
        <f t="shared" si="64"/>
        <v>3.8332834677083328E-3</v>
      </c>
      <c r="I191" s="154"/>
      <c r="J191" s="49" t="s">
        <v>149</v>
      </c>
      <c r="K191" s="72">
        <f t="shared" si="56"/>
        <v>25.164041783532554</v>
      </c>
      <c r="L191" s="72">
        <f t="shared" si="57"/>
        <v>14.794851061861008</v>
      </c>
      <c r="M191" s="72">
        <f t="shared" si="58"/>
        <v>17.525614947114075</v>
      </c>
      <c r="N191" s="72">
        <f t="shared" si="59"/>
        <v>7.2501477157726981</v>
      </c>
      <c r="O191" s="72">
        <f t="shared" si="60"/>
        <v>9.7549112574339158</v>
      </c>
      <c r="P191" s="72">
        <f t="shared" si="61"/>
        <v>25.510433234285756</v>
      </c>
      <c r="Q191" s="155">
        <f t="shared" si="62"/>
        <v>100.00000000000001</v>
      </c>
    </row>
    <row r="192" spans="1:17" x14ac:dyDescent="0.3">
      <c r="A192" s="49" t="s">
        <v>150</v>
      </c>
      <c r="B192" s="149">
        <v>9.7287729907407413E-4</v>
      </c>
      <c r="C192" s="149">
        <v>7.1299235743055561E-4</v>
      </c>
      <c r="D192" s="149">
        <v>7.986006130787038E-4</v>
      </c>
      <c r="E192" s="149">
        <v>2.9722799613425929E-4</v>
      </c>
      <c r="F192" s="149">
        <v>3.2461577223379627E-4</v>
      </c>
      <c r="G192" s="149">
        <v>1.0605358192708333E-3</v>
      </c>
      <c r="H192" s="149">
        <f t="shared" si="64"/>
        <v>4.1668498572222223E-3</v>
      </c>
      <c r="I192" s="154"/>
      <c r="J192" s="49" t="s">
        <v>150</v>
      </c>
      <c r="K192" s="72">
        <f t="shared" si="56"/>
        <v>23.348028664575654</v>
      </c>
      <c r="L192" s="72">
        <f t="shared" si="57"/>
        <v>17.111064277844246</v>
      </c>
      <c r="M192" s="72">
        <f t="shared" si="58"/>
        <v>19.165572085457399</v>
      </c>
      <c r="N192" s="72">
        <f t="shared" si="59"/>
        <v>7.1331582926869013</v>
      </c>
      <c r="O192" s="72">
        <f t="shared" si="60"/>
        <v>7.7904360213784436</v>
      </c>
      <c r="P192" s="72">
        <f t="shared" si="61"/>
        <v>25.451740658057361</v>
      </c>
      <c r="Q192" s="155">
        <f t="shared" si="62"/>
        <v>100</v>
      </c>
    </row>
    <row r="193" spans="1:17" x14ac:dyDescent="0.3">
      <c r="A193" s="49" t="s">
        <v>151</v>
      </c>
      <c r="B193" s="149">
        <v>8.7962962962962962E-4</v>
      </c>
      <c r="C193" s="149">
        <v>7.8703703703703705E-4</v>
      </c>
      <c r="D193" s="149">
        <v>7.9861111111111105E-4</v>
      </c>
      <c r="E193" s="149">
        <v>2.4305555555555552E-4</v>
      </c>
      <c r="F193" s="149">
        <v>3.2407407407407406E-4</v>
      </c>
      <c r="G193" s="149">
        <v>8.7962962962962962E-4</v>
      </c>
      <c r="H193" s="149">
        <v>3.9120370370370368E-3</v>
      </c>
      <c r="I193" s="154"/>
      <c r="J193" s="49" t="s">
        <v>151</v>
      </c>
      <c r="K193" s="72">
        <f t="shared" si="56"/>
        <v>22.485207100591715</v>
      </c>
      <c r="L193" s="72">
        <f t="shared" si="57"/>
        <v>20.118343195266274</v>
      </c>
      <c r="M193" s="72">
        <f t="shared" si="58"/>
        <v>20.414201183431953</v>
      </c>
      <c r="N193" s="72">
        <f t="shared" si="59"/>
        <v>6.2130177514792901</v>
      </c>
      <c r="O193" s="72">
        <f t="shared" si="60"/>
        <v>8.2840236686390547</v>
      </c>
      <c r="P193" s="72">
        <f t="shared" si="61"/>
        <v>22.485207100591715</v>
      </c>
      <c r="Q193" s="155">
        <f t="shared" si="62"/>
        <v>100</v>
      </c>
    </row>
    <row r="194" spans="1:17" x14ac:dyDescent="0.3">
      <c r="A194" s="49" t="s">
        <v>152</v>
      </c>
      <c r="B194" s="149">
        <v>8.0650982614583334E-4</v>
      </c>
      <c r="C194" s="149">
        <v>7.5359452422453705E-4</v>
      </c>
      <c r="D194" s="149">
        <v>7.0513143530092596E-4</v>
      </c>
      <c r="E194" s="149">
        <v>2.5456034265046294E-4</v>
      </c>
      <c r="F194" s="149">
        <v>3.604657449421296E-4</v>
      </c>
      <c r="G194" s="149">
        <v>9.5719954648148143E-4</v>
      </c>
      <c r="H194" s="149">
        <f t="shared" si="64"/>
        <v>3.8374614197453699E-3</v>
      </c>
      <c r="I194" s="154"/>
      <c r="J194" s="49" t="s">
        <v>152</v>
      </c>
      <c r="K194" s="72">
        <f t="shared" si="56"/>
        <v>21.01675399252218</v>
      </c>
      <c r="L194" s="72">
        <f t="shared" si="57"/>
        <v>19.637839753827176</v>
      </c>
      <c r="M194" s="72">
        <f t="shared" si="58"/>
        <v>18.374945261279372</v>
      </c>
      <c r="N194" s="72">
        <f t="shared" si="59"/>
        <v>6.6335609614377304</v>
      </c>
      <c r="O194" s="72">
        <f t="shared" si="60"/>
        <v>9.3933386036763817</v>
      </c>
      <c r="P194" s="72">
        <f t="shared" si="61"/>
        <v>24.943561427257169</v>
      </c>
      <c r="Q194" s="155">
        <f t="shared" si="62"/>
        <v>100</v>
      </c>
    </row>
    <row r="195" spans="1:17" x14ac:dyDescent="0.3">
      <c r="A195" s="49" t="s">
        <v>156</v>
      </c>
      <c r="B195" s="149">
        <v>9.6523316116898139E-4</v>
      </c>
      <c r="C195" s="149">
        <v>9.8295120517361109E-4</v>
      </c>
      <c r="D195" s="149">
        <v>8.7243953137731479E-4</v>
      </c>
      <c r="E195" s="149">
        <v>2.7338435373842586E-4</v>
      </c>
      <c r="F195" s="149">
        <v>4.261148904050926E-4</v>
      </c>
      <c r="G195" s="149">
        <v>1.1361090115162037E-3</v>
      </c>
      <c r="H195" s="149">
        <f t="shared" si="64"/>
        <v>4.6562321533796299E-3</v>
      </c>
      <c r="I195" s="154"/>
      <c r="J195" s="49" t="s">
        <v>156</v>
      </c>
      <c r="K195" s="72">
        <f t="shared" si="56"/>
        <v>20.729919157239333</v>
      </c>
      <c r="L195" s="72">
        <f t="shared" si="57"/>
        <v>21.110442366155567</v>
      </c>
      <c r="M195" s="72">
        <f t="shared" si="58"/>
        <v>18.737028194439844</v>
      </c>
      <c r="N195" s="72">
        <f t="shared" si="59"/>
        <v>5.8713643292032911</v>
      </c>
      <c r="O195" s="72">
        <f t="shared" si="60"/>
        <v>9.1514958096710419</v>
      </c>
      <c r="P195" s="72">
        <f t="shared" si="61"/>
        <v>24.399750143290909</v>
      </c>
      <c r="Q195" s="155">
        <f t="shared" si="62"/>
        <v>100</v>
      </c>
    </row>
    <row r="196" spans="1:17" x14ac:dyDescent="0.3">
      <c r="A196" s="49" t="s">
        <v>157</v>
      </c>
      <c r="B196" s="149">
        <v>9.3306878306712948E-4</v>
      </c>
      <c r="C196" s="149">
        <v>8.3302259174768503E-4</v>
      </c>
      <c r="D196" s="149">
        <v>9.1421852692129637E-4</v>
      </c>
      <c r="E196" s="149">
        <v>2.5805828504629627E-4</v>
      </c>
      <c r="F196" s="149">
        <v>5.3595364071759263E-4</v>
      </c>
      <c r="G196" s="149">
        <v>1.6431678844328703E-3</v>
      </c>
      <c r="H196" s="149">
        <f t="shared" si="64"/>
        <v>5.1174897119328697E-3</v>
      </c>
      <c r="I196" s="154"/>
      <c r="J196" s="49" t="s">
        <v>157</v>
      </c>
      <c r="K196" s="72">
        <f t="shared" si="56"/>
        <v>18.232939108630088</v>
      </c>
      <c r="L196" s="72">
        <f t="shared" si="57"/>
        <v>16.277953423243002</v>
      </c>
      <c r="M196" s="72">
        <f t="shared" si="58"/>
        <v>17.864589444890104</v>
      </c>
      <c r="N196" s="72">
        <f t="shared" si="59"/>
        <v>5.0426732552986024</v>
      </c>
      <c r="O196" s="72">
        <f t="shared" si="60"/>
        <v>10.472979348993427</v>
      </c>
      <c r="P196" s="72">
        <f t="shared" si="61"/>
        <v>32.108865418944788</v>
      </c>
      <c r="Q196" s="155">
        <f t="shared" si="62"/>
        <v>100.00000000000001</v>
      </c>
    </row>
    <row r="197" spans="1:17" x14ac:dyDescent="0.3">
      <c r="A197" s="49" t="s">
        <v>158</v>
      </c>
      <c r="B197" s="149">
        <v>7.7388930880787049E-4</v>
      </c>
      <c r="C197" s="149">
        <v>6.4006046862268517E-4</v>
      </c>
      <c r="D197" s="149">
        <v>7.0472831107638888E-4</v>
      </c>
      <c r="E197" s="149">
        <v>1.9095070127314817E-4</v>
      </c>
      <c r="F197" s="149">
        <v>3.4410850760416669E-4</v>
      </c>
      <c r="G197" s="149">
        <v>8.4252960443287046E-4</v>
      </c>
      <c r="H197" s="149">
        <f t="shared" si="64"/>
        <v>3.4962669018171297E-3</v>
      </c>
      <c r="I197" s="154"/>
      <c r="J197" s="49" t="s">
        <v>158</v>
      </c>
      <c r="K197" s="72">
        <f t="shared" si="56"/>
        <v>22.134732002458215</v>
      </c>
      <c r="L197" s="72">
        <f t="shared" si="57"/>
        <v>18.306968163386607</v>
      </c>
      <c r="M197" s="72">
        <f t="shared" si="58"/>
        <v>20.156593614466832</v>
      </c>
      <c r="N197" s="72">
        <f t="shared" si="59"/>
        <v>5.4615596187437676</v>
      </c>
      <c r="O197" s="72">
        <f t="shared" si="60"/>
        <v>9.8421692984972537</v>
      </c>
      <c r="P197" s="72">
        <f t="shared" si="61"/>
        <v>24.097977302447333</v>
      </c>
      <c r="Q197" s="155">
        <f t="shared" si="62"/>
        <v>100</v>
      </c>
    </row>
    <row r="198" spans="1:17" x14ac:dyDescent="0.3">
      <c r="A198" s="49" t="s">
        <v>159</v>
      </c>
      <c r="B198" s="149">
        <v>9.752246577662036E-4</v>
      </c>
      <c r="C198" s="149">
        <v>4.5863147728009254E-4</v>
      </c>
      <c r="D198" s="149">
        <v>6.2692533804398155E-4</v>
      </c>
      <c r="E198" s="149">
        <v>2.9567481313657408E-4</v>
      </c>
      <c r="F198" s="149">
        <v>3.6389098849537032E-4</v>
      </c>
      <c r="G198" s="149">
        <v>6.2078189300925925E-4</v>
      </c>
      <c r="H198" s="149">
        <f t="shared" si="64"/>
        <v>3.3411291677314815E-3</v>
      </c>
      <c r="I198" s="154"/>
      <c r="J198" s="49" t="s">
        <v>159</v>
      </c>
      <c r="K198" s="72">
        <f t="shared" si="56"/>
        <v>29.188475177341004</v>
      </c>
      <c r="L198" s="72">
        <f t="shared" si="57"/>
        <v>13.726840665411583</v>
      </c>
      <c r="M198" s="72">
        <f t="shared" si="58"/>
        <v>18.763876120049662</v>
      </c>
      <c r="N198" s="72">
        <f t="shared" si="59"/>
        <v>8.8495475120265308</v>
      </c>
      <c r="O198" s="72">
        <f t="shared" si="60"/>
        <v>10.891257722383733</v>
      </c>
      <c r="P198" s="72">
        <f t="shared" si="61"/>
        <v>18.58000280278748</v>
      </c>
      <c r="Q198" s="155">
        <f t="shared" si="62"/>
        <v>99.999999999999986</v>
      </c>
    </row>
    <row r="199" spans="1:17" x14ac:dyDescent="0.3">
      <c r="A199" s="49" t="s">
        <v>160</v>
      </c>
      <c r="B199" s="149">
        <v>8.864029562384259E-4</v>
      </c>
      <c r="C199" s="149">
        <v>8.0531934996527787E-4</v>
      </c>
      <c r="D199" s="149">
        <v>7.3311497438657413E-4</v>
      </c>
      <c r="E199" s="149">
        <v>2.3477366254629631E-4</v>
      </c>
      <c r="F199" s="149">
        <v>2.681111950925926E-4</v>
      </c>
      <c r="G199" s="149">
        <v>9.7108738557870377E-4</v>
      </c>
      <c r="H199" s="149">
        <f t="shared" si="64"/>
        <v>3.8988095238078704E-3</v>
      </c>
      <c r="I199" s="154"/>
      <c r="J199" s="49" t="s">
        <v>160</v>
      </c>
      <c r="K199" s="72">
        <f t="shared" si="56"/>
        <v>22.7352208623082</v>
      </c>
      <c r="L199" s="72">
        <f t="shared" si="57"/>
        <v>20.655519205225048</v>
      </c>
      <c r="M199" s="72">
        <f t="shared" si="58"/>
        <v>18.80355964839644</v>
      </c>
      <c r="N199" s="72">
        <f t="shared" si="59"/>
        <v>6.0216756195106118</v>
      </c>
      <c r="O199" s="72">
        <f t="shared" si="60"/>
        <v>6.8767451565762832</v>
      </c>
      <c r="P199" s="72">
        <f t="shared" si="61"/>
        <v>24.907279507983425</v>
      </c>
      <c r="Q199" s="155">
        <f t="shared" si="62"/>
        <v>100</v>
      </c>
    </row>
    <row r="200" spans="1:17" x14ac:dyDescent="0.3">
      <c r="A200" s="49" t="s">
        <v>161</v>
      </c>
      <c r="B200" s="149">
        <v>8.7753081171296297E-4</v>
      </c>
      <c r="C200" s="149">
        <v>7.1539798018518518E-4</v>
      </c>
      <c r="D200" s="149">
        <v>7.6554993910879629E-4</v>
      </c>
      <c r="E200" s="149">
        <v>2.7385676491898151E-4</v>
      </c>
      <c r="F200" s="149">
        <v>2.3388762913194446E-4</v>
      </c>
      <c r="G200" s="149">
        <v>7.0439578609953705E-4</v>
      </c>
      <c r="H200" s="149">
        <f t="shared" si="64"/>
        <v>3.5706189111574071E-3</v>
      </c>
      <c r="I200" s="154"/>
      <c r="J200" s="49" t="s">
        <v>161</v>
      </c>
      <c r="K200" s="72">
        <f t="shared" si="56"/>
        <v>24.57643432545742</v>
      </c>
      <c r="L200" s="72">
        <f t="shared" si="57"/>
        <v>20.035685632810662</v>
      </c>
      <c r="M200" s="72">
        <f t="shared" si="58"/>
        <v>21.440258906281464</v>
      </c>
      <c r="N200" s="72">
        <f t="shared" si="59"/>
        <v>7.669728182507483</v>
      </c>
      <c r="O200" s="72">
        <f t="shared" si="60"/>
        <v>6.5503386093961611</v>
      </c>
      <c r="P200" s="72">
        <f t="shared" si="61"/>
        <v>19.727554343546817</v>
      </c>
      <c r="Q200" s="155">
        <f t="shared" si="62"/>
        <v>100.00000000000001</v>
      </c>
    </row>
    <row r="201" spans="1:17" x14ac:dyDescent="0.3">
      <c r="A201" s="49" t="s">
        <v>162</v>
      </c>
      <c r="B201" s="149">
        <v>9.7438271605324066E-4</v>
      </c>
      <c r="C201" s="149">
        <v>5.574074074074075E-4</v>
      </c>
      <c r="D201" s="149">
        <v>6.3929301697916664E-4</v>
      </c>
      <c r="E201" s="149">
        <v>2.4682098766203703E-4</v>
      </c>
      <c r="F201" s="149">
        <v>3.2825520833333334E-4</v>
      </c>
      <c r="G201" s="149">
        <v>1.127618152002315E-3</v>
      </c>
      <c r="H201" s="149">
        <f t="shared" si="64"/>
        <v>3.8737774884375006E-3</v>
      </c>
      <c r="I201" s="154"/>
      <c r="J201" s="49" t="s">
        <v>162</v>
      </c>
      <c r="K201" s="72">
        <f t="shared" si="56"/>
        <v>25.153295948504795</v>
      </c>
      <c r="L201" s="72">
        <f t="shared" si="57"/>
        <v>14.389246906183024</v>
      </c>
      <c r="M201" s="72">
        <f t="shared" si="58"/>
        <v>16.503090817356867</v>
      </c>
      <c r="N201" s="72">
        <f t="shared" si="59"/>
        <v>6.3715840261540935</v>
      </c>
      <c r="O201" s="72">
        <f t="shared" si="60"/>
        <v>8.4737755153235721</v>
      </c>
      <c r="P201" s="72">
        <f t="shared" si="61"/>
        <v>29.109006786477636</v>
      </c>
      <c r="Q201" s="155">
        <f t="shared" si="62"/>
        <v>99.999999999999986</v>
      </c>
    </row>
    <row r="202" spans="1:17" x14ac:dyDescent="0.3">
      <c r="A202" s="49" t="s">
        <v>163</v>
      </c>
      <c r="B202" s="149">
        <v>8.6507936508101863E-4</v>
      </c>
      <c r="C202" s="149">
        <v>5.6811644410879631E-4</v>
      </c>
      <c r="D202" s="149">
        <v>7.036890064583334E-4</v>
      </c>
      <c r="E202" s="149">
        <v>2.3760078105324072E-4</v>
      </c>
      <c r="F202" s="149">
        <v>2.5586682203703701E-4</v>
      </c>
      <c r="G202" s="149">
        <v>7.5351263961805548E-4</v>
      </c>
      <c r="H202" s="149">
        <f t="shared" si="64"/>
        <v>3.3838650583564818E-3</v>
      </c>
      <c r="I202" s="154"/>
      <c r="J202" s="49" t="s">
        <v>163</v>
      </c>
      <c r="K202" s="72">
        <f t="shared" si="56"/>
        <v>25.564830457547298</v>
      </c>
      <c r="L202" s="72">
        <f t="shared" si="57"/>
        <v>16.78898047975726</v>
      </c>
      <c r="M202" s="72">
        <f t="shared" si="58"/>
        <v>20.795421635403805</v>
      </c>
      <c r="N202" s="72">
        <f t="shared" si="59"/>
        <v>7.0215796716386096</v>
      </c>
      <c r="O202" s="72">
        <f t="shared" si="60"/>
        <v>7.5613778216472278</v>
      </c>
      <c r="P202" s="72">
        <f t="shared" si="61"/>
        <v>22.267809934005793</v>
      </c>
      <c r="Q202" s="155">
        <f t="shared" si="62"/>
        <v>100</v>
      </c>
    </row>
    <row r="203" spans="1:17" x14ac:dyDescent="0.3">
      <c r="A203" s="49" t="s">
        <v>164</v>
      </c>
      <c r="B203" s="149">
        <v>8.0790509259259259E-4</v>
      </c>
      <c r="C203" s="149">
        <v>5.2354938271990741E-4</v>
      </c>
      <c r="D203" s="149">
        <v>5.0314814814814818E-4</v>
      </c>
      <c r="E203" s="149">
        <v>2.8445987653935183E-4</v>
      </c>
      <c r="F203" s="149">
        <v>4.416808931365741E-4</v>
      </c>
      <c r="G203" s="149">
        <v>7.5477237653935191E-4</v>
      </c>
      <c r="H203" s="149">
        <f t="shared" si="64"/>
        <v>3.3155157696759261E-3</v>
      </c>
      <c r="I203" s="154"/>
      <c r="J203" s="49" t="s">
        <v>164</v>
      </c>
      <c r="K203" s="72">
        <f t="shared" si="56"/>
        <v>24.367403104572201</v>
      </c>
      <c r="L203" s="72">
        <f t="shared" si="57"/>
        <v>15.790888027387714</v>
      </c>
      <c r="M203" s="72">
        <f t="shared" si="58"/>
        <v>15.175561906536435</v>
      </c>
      <c r="N203" s="72">
        <f t="shared" si="59"/>
        <v>8.5796568709174394</v>
      </c>
      <c r="O203" s="72">
        <f t="shared" si="60"/>
        <v>13.321634515396862</v>
      </c>
      <c r="P203" s="72">
        <f t="shared" si="61"/>
        <v>22.764855575189344</v>
      </c>
      <c r="Q203" s="155">
        <f t="shared" si="62"/>
        <v>100</v>
      </c>
    </row>
    <row r="204" spans="1:17" x14ac:dyDescent="0.3">
      <c r="A204" s="49" t="s">
        <v>196</v>
      </c>
      <c r="B204" s="150">
        <f t="shared" ref="B204:H204" si="65">AVERAGE(B163:B203)</f>
        <v>8.8343178849706414E-4</v>
      </c>
      <c r="C204" s="150">
        <f t="shared" si="65"/>
        <v>6.2938147444924328E-4</v>
      </c>
      <c r="D204" s="150">
        <f t="shared" si="65"/>
        <v>6.8495417883694676E-4</v>
      </c>
      <c r="E204" s="150">
        <f t="shared" si="65"/>
        <v>2.4271576564814814E-4</v>
      </c>
      <c r="F204" s="150">
        <f t="shared" si="65"/>
        <v>3.3220404099367661E-4</v>
      </c>
      <c r="G204" s="150">
        <f t="shared" si="65"/>
        <v>8.5488247675587193E-4</v>
      </c>
      <c r="H204" s="150">
        <f t="shared" si="65"/>
        <v>3.6275697251809498E-3</v>
      </c>
      <c r="J204" s="49" t="s">
        <v>196</v>
      </c>
      <c r="K204" s="60">
        <f t="shared" ref="K204:P204" si="66">AVERAGE(K163:K203)</f>
        <v>24.510149634258212</v>
      </c>
      <c r="L204" s="60">
        <f t="shared" si="66"/>
        <v>17.327678759542422</v>
      </c>
      <c r="M204" s="60">
        <f t="shared" si="66"/>
        <v>18.894100312104353</v>
      </c>
      <c r="N204" s="60">
        <f t="shared" si="66"/>
        <v>6.7738807290646861</v>
      </c>
      <c r="O204" s="60">
        <f t="shared" si="66"/>
        <v>9.1990108964759241</v>
      </c>
      <c r="P204" s="60">
        <f t="shared" si="66"/>
        <v>23.295179668554404</v>
      </c>
    </row>
    <row r="205" spans="1:17" x14ac:dyDescent="0.3">
      <c r="A205" s="49" t="s">
        <v>197</v>
      </c>
      <c r="B205" s="149">
        <f t="shared" ref="B205:H205" si="67">MAX(B163:B203)</f>
        <v>1.1199798437847223E-3</v>
      </c>
      <c r="C205" s="149">
        <f t="shared" si="67"/>
        <v>9.8295120517361109E-4</v>
      </c>
      <c r="D205" s="149">
        <f t="shared" si="67"/>
        <v>9.8379629629629642E-4</v>
      </c>
      <c r="E205" s="149">
        <f t="shared" si="67"/>
        <v>3.6810909548611113E-4</v>
      </c>
      <c r="F205" s="149">
        <f t="shared" si="67"/>
        <v>5.6112370875000006E-4</v>
      </c>
      <c r="G205" s="149">
        <f t="shared" si="67"/>
        <v>1.6431678844328703E-3</v>
      </c>
      <c r="H205" s="149">
        <f t="shared" si="67"/>
        <v>5.1174897119328697E-3</v>
      </c>
      <c r="J205" s="49" t="s">
        <v>197</v>
      </c>
      <c r="K205" s="72">
        <f t="shared" ref="K205:P205" si="68">MAX(K163:K203)</f>
        <v>31.821270091361299</v>
      </c>
      <c r="L205" s="72">
        <f t="shared" si="68"/>
        <v>21.110442366155567</v>
      </c>
      <c r="M205" s="72">
        <f t="shared" si="68"/>
        <v>25.000000000000007</v>
      </c>
      <c r="N205" s="72">
        <f t="shared" si="68"/>
        <v>10.215016682708034</v>
      </c>
      <c r="O205" s="72">
        <f t="shared" si="68"/>
        <v>15.571166581404183</v>
      </c>
      <c r="P205" s="72">
        <f t="shared" si="68"/>
        <v>32.108865418944788</v>
      </c>
    </row>
    <row r="206" spans="1:17" x14ac:dyDescent="0.3">
      <c r="A206" s="49" t="s">
        <v>198</v>
      </c>
      <c r="B206" s="149">
        <f t="shared" ref="B206:H206" si="69">MIN(B163:B203)</f>
        <v>6.3199850928240741E-4</v>
      </c>
      <c r="C206" s="149">
        <f t="shared" si="69"/>
        <v>3.361363063773148E-4</v>
      </c>
      <c r="D206" s="149">
        <f t="shared" si="69"/>
        <v>4.8065318719907405E-4</v>
      </c>
      <c r="E206" s="149">
        <f t="shared" si="69"/>
        <v>1.7361111111111112E-4</v>
      </c>
      <c r="F206" s="149">
        <f t="shared" si="69"/>
        <v>1.9596140925925924E-4</v>
      </c>
      <c r="G206" s="149">
        <f t="shared" si="69"/>
        <v>5.4653433903935193E-4</v>
      </c>
      <c r="H206" s="149">
        <f t="shared" si="69"/>
        <v>2.7568111195138889E-3</v>
      </c>
      <c r="J206" s="49" t="s">
        <v>198</v>
      </c>
      <c r="K206" s="72">
        <f t="shared" ref="K206:P206" si="70">MIN(K163:K203)</f>
        <v>18.232939108630088</v>
      </c>
      <c r="L206" s="72">
        <f t="shared" si="70"/>
        <v>9.9642069343346815</v>
      </c>
      <c r="M206" s="72">
        <f t="shared" si="70"/>
        <v>14.613429360523902</v>
      </c>
      <c r="N206" s="72">
        <f t="shared" si="70"/>
        <v>4.4117647058823533</v>
      </c>
      <c r="O206" s="72">
        <f t="shared" si="70"/>
        <v>5.6480073312511747</v>
      </c>
      <c r="P206" s="72">
        <f t="shared" si="70"/>
        <v>16.281135090060044</v>
      </c>
    </row>
    <row r="207" spans="1:17" x14ac:dyDescent="0.3">
      <c r="A207" s="49" t="s">
        <v>199</v>
      </c>
      <c r="B207" s="72">
        <f t="shared" ref="B207:H207" si="71">STDEV(B163:B203)/B204*100</f>
        <v>13.332947960117602</v>
      </c>
      <c r="C207" s="72">
        <f t="shared" si="71"/>
        <v>20.884705013264682</v>
      </c>
      <c r="D207" s="72">
        <f t="shared" si="71"/>
        <v>17.995240426356862</v>
      </c>
      <c r="E207" s="72">
        <f t="shared" si="71"/>
        <v>16.97996367913661</v>
      </c>
      <c r="F207" s="72">
        <f t="shared" si="71"/>
        <v>22.844104536227523</v>
      </c>
      <c r="G207" s="72">
        <f t="shared" si="71"/>
        <v>25.474753483713826</v>
      </c>
      <c r="H207" s="72">
        <f t="shared" si="71"/>
        <v>13.617070666129989</v>
      </c>
      <c r="J207" s="49" t="s">
        <v>199</v>
      </c>
      <c r="K207" s="72">
        <f t="shared" ref="K207:P207" si="72">STDEV(K163:K203)/K204*100</f>
        <v>11.627135903152645</v>
      </c>
      <c r="L207" s="72">
        <f t="shared" si="72"/>
        <v>14.695313020114739</v>
      </c>
      <c r="M207" s="72">
        <f t="shared" si="72"/>
        <v>12.452813307349711</v>
      </c>
      <c r="N207" s="72">
        <f t="shared" si="72"/>
        <v>18.748589716104327</v>
      </c>
      <c r="O207" s="72">
        <f t="shared" si="72"/>
        <v>21.176335147107583</v>
      </c>
      <c r="P207" s="72">
        <f t="shared" si="72"/>
        <v>13.563592755735613</v>
      </c>
    </row>
    <row r="208" spans="1:17" x14ac:dyDescent="0.3">
      <c r="A208" s="49"/>
      <c r="B208" s="72"/>
      <c r="C208" s="72"/>
      <c r="D208" s="72"/>
      <c r="E208" s="72"/>
      <c r="F208" s="72"/>
      <c r="G208" s="72"/>
      <c r="H208" s="72"/>
      <c r="J208" s="49"/>
      <c r="K208" s="72"/>
      <c r="L208" s="72"/>
      <c r="M208" s="72"/>
      <c r="N208" s="72"/>
      <c r="O208" s="72"/>
      <c r="P208" s="72"/>
    </row>
    <row r="209" spans="1:17" x14ac:dyDescent="0.3">
      <c r="A209" s="49"/>
      <c r="B209" s="72"/>
      <c r="C209" s="72"/>
      <c r="D209" s="72"/>
      <c r="E209" s="72"/>
      <c r="F209" s="72"/>
      <c r="G209" s="72"/>
      <c r="H209" s="72"/>
      <c r="J209" s="49"/>
      <c r="K209" s="72"/>
      <c r="L209" s="72"/>
      <c r="M209" s="72"/>
      <c r="N209" s="72"/>
      <c r="O209" s="72"/>
      <c r="P209" s="72"/>
    </row>
    <row r="210" spans="1:17" x14ac:dyDescent="0.3">
      <c r="A210" s="148" t="s">
        <v>451</v>
      </c>
      <c r="B210" s="114" t="s">
        <v>4</v>
      </c>
      <c r="C210" s="114" t="s">
        <v>5</v>
      </c>
      <c r="D210" s="114" t="s">
        <v>0</v>
      </c>
      <c r="E210" s="114" t="s">
        <v>1</v>
      </c>
      <c r="F210" s="114" t="s">
        <v>2</v>
      </c>
      <c r="G210" s="114" t="s">
        <v>3</v>
      </c>
      <c r="H210" s="114" t="s">
        <v>9</v>
      </c>
      <c r="I210" s="151"/>
      <c r="J210" s="148" t="s">
        <v>452</v>
      </c>
      <c r="K210" s="114" t="s">
        <v>4</v>
      </c>
      <c r="L210" s="114" t="s">
        <v>5</v>
      </c>
      <c r="M210" s="114" t="s">
        <v>0</v>
      </c>
      <c r="N210" s="114" t="s">
        <v>1</v>
      </c>
      <c r="O210" s="114" t="s">
        <v>2</v>
      </c>
      <c r="P210" s="114" t="s">
        <v>3</v>
      </c>
    </row>
    <row r="211" spans="1:17" x14ac:dyDescent="0.3">
      <c r="A211" s="49" t="s">
        <v>122</v>
      </c>
      <c r="B211" s="149">
        <v>6.9371334876157408E-4</v>
      </c>
      <c r="C211" s="149">
        <v>4.9173659336805553E-4</v>
      </c>
      <c r="D211" s="149">
        <v>5.8555555555555553E-4</v>
      </c>
      <c r="E211" s="149">
        <v>1.9257040894675928E-4</v>
      </c>
      <c r="F211" s="149">
        <v>3.3018518518518515E-4</v>
      </c>
      <c r="G211" s="149">
        <v>6.0529128086805558E-4</v>
      </c>
      <c r="H211" s="149">
        <f t="shared" ref="H211:H250" si="73">SUM(B211:G211)</f>
        <v>2.8990523726851848E-3</v>
      </c>
      <c r="I211" s="154"/>
      <c r="J211" s="49" t="s">
        <v>122</v>
      </c>
      <c r="K211" s="72">
        <f t="shared" ref="K211:K250" si="74">B211/$H211*100</f>
        <v>23.928969179643932</v>
      </c>
      <c r="L211" s="72">
        <f t="shared" ref="L211:L250" si="75">C211/$H211*100</f>
        <v>16.961976886005516</v>
      </c>
      <c r="M211" s="72">
        <f t="shared" ref="M211:M250" si="76">D211/$H211*100</f>
        <v>20.198170997966393</v>
      </c>
      <c r="N211" s="72">
        <f t="shared" ref="N211:N250" si="77">E211/$H211*100</f>
        <v>6.6425294955397813</v>
      </c>
      <c r="O211" s="72">
        <f t="shared" ref="O211:O250" si="78">F211/$H211*100</f>
        <v>11.389417738574975</v>
      </c>
      <c r="P211" s="72">
        <f t="shared" ref="P211:P250" si="79">G211/$H211*100</f>
        <v>20.878935702269413</v>
      </c>
      <c r="Q211" s="155">
        <f>SUM(K211:P211)</f>
        <v>100.00000000000001</v>
      </c>
    </row>
    <row r="212" spans="1:17" x14ac:dyDescent="0.3">
      <c r="A212" s="49" t="s">
        <v>123</v>
      </c>
      <c r="B212" s="149">
        <v>7.3717981019675932E-4</v>
      </c>
      <c r="C212" s="149">
        <v>6.2813995968750004E-4</v>
      </c>
      <c r="D212" s="149">
        <v>5.5120517342592589E-4</v>
      </c>
      <c r="E212" s="149">
        <v>2.3584761064814814E-4</v>
      </c>
      <c r="F212" s="149">
        <v>2.082199546527778E-4</v>
      </c>
      <c r="G212" s="149">
        <v>7.0987470605324082E-4</v>
      </c>
      <c r="H212" s="149">
        <f t="shared" si="73"/>
        <v>3.0704672146643522E-3</v>
      </c>
      <c r="I212" s="154"/>
      <c r="J212" s="49" t="s">
        <v>123</v>
      </c>
      <c r="K212" s="72">
        <f t="shared" si="74"/>
        <v>24.008717848412005</v>
      </c>
      <c r="L212" s="72">
        <f t="shared" si="75"/>
        <v>20.457471641043565</v>
      </c>
      <c r="M212" s="72">
        <f t="shared" si="76"/>
        <v>17.951833870539499</v>
      </c>
      <c r="N212" s="72">
        <f t="shared" si="77"/>
        <v>7.6811636197173918</v>
      </c>
      <c r="O212" s="72">
        <f t="shared" si="78"/>
        <v>6.7813769076684096</v>
      </c>
      <c r="P212" s="72">
        <f t="shared" si="79"/>
        <v>23.119436112619123</v>
      </c>
      <c r="Q212" s="155">
        <f t="shared" ref="Q212:Q250" si="80">SUM(K212:P212)</f>
        <v>100</v>
      </c>
    </row>
    <row r="213" spans="1:17" x14ac:dyDescent="0.3">
      <c r="A213" s="49" t="s">
        <v>119</v>
      </c>
      <c r="B213" s="149">
        <v>1.1199798437847223E-3</v>
      </c>
      <c r="C213" s="149">
        <v>4.2200753758101851E-4</v>
      </c>
      <c r="D213" s="149">
        <v>5.4567901234953706E-4</v>
      </c>
      <c r="E213" s="149">
        <v>3.6810909548611113E-4</v>
      </c>
      <c r="F213" s="149">
        <v>5.6112370875000006E-4</v>
      </c>
      <c r="G213" s="149">
        <v>5.867081863541666E-4</v>
      </c>
      <c r="H213" s="149">
        <f t="shared" si="73"/>
        <v>3.6036073843055553E-3</v>
      </c>
      <c r="I213" s="154"/>
      <c r="J213" s="49" t="s">
        <v>119</v>
      </c>
      <c r="K213" s="72">
        <f t="shared" si="74"/>
        <v>31.079408058226953</v>
      </c>
      <c r="L213" s="72">
        <f t="shared" si="75"/>
        <v>11.710696881656624</v>
      </c>
      <c r="M213" s="72">
        <f t="shared" si="76"/>
        <v>15.142576705944172</v>
      </c>
      <c r="N213" s="72">
        <f t="shared" si="77"/>
        <v>10.215016682708034</v>
      </c>
      <c r="O213" s="72">
        <f t="shared" si="78"/>
        <v>15.571166581404183</v>
      </c>
      <c r="P213" s="72">
        <f t="shared" si="79"/>
        <v>16.281135090060044</v>
      </c>
      <c r="Q213" s="155">
        <f t="shared" si="80"/>
        <v>100.00000000000001</v>
      </c>
    </row>
    <row r="214" spans="1:17" x14ac:dyDescent="0.3">
      <c r="A214" s="49" t="s">
        <v>120</v>
      </c>
      <c r="B214" s="149">
        <v>8.6805555555555551E-4</v>
      </c>
      <c r="C214" s="149">
        <v>7.7546296296296304E-4</v>
      </c>
      <c r="D214" s="149">
        <v>9.8379629629629642E-4</v>
      </c>
      <c r="E214" s="149">
        <v>1.7361111111111112E-4</v>
      </c>
      <c r="F214" s="149">
        <v>3.0092592592592595E-4</v>
      </c>
      <c r="G214" s="149">
        <v>8.3333333333333339E-4</v>
      </c>
      <c r="H214" s="149">
        <f t="shared" si="73"/>
        <v>3.9351851851851848E-3</v>
      </c>
      <c r="I214" s="154"/>
      <c r="J214" s="49" t="s">
        <v>120</v>
      </c>
      <c r="K214" s="72">
        <f t="shared" si="74"/>
        <v>22.058823529411768</v>
      </c>
      <c r="L214" s="72">
        <f t="shared" si="75"/>
        <v>19.705882352941181</v>
      </c>
      <c r="M214" s="72">
        <f t="shared" si="76"/>
        <v>25.000000000000007</v>
      </c>
      <c r="N214" s="72">
        <f t="shared" si="77"/>
        <v>4.4117647058823533</v>
      </c>
      <c r="O214" s="72">
        <f t="shared" si="78"/>
        <v>7.6470588235294139</v>
      </c>
      <c r="P214" s="72">
        <f t="shared" si="79"/>
        <v>21.176470588235297</v>
      </c>
      <c r="Q214" s="155">
        <f t="shared" si="80"/>
        <v>100.00000000000003</v>
      </c>
    </row>
    <row r="215" spans="1:17" x14ac:dyDescent="0.3">
      <c r="A215" s="49" t="s">
        <v>182</v>
      </c>
      <c r="B215" s="149">
        <v>8.4845049130787041E-4</v>
      </c>
      <c r="C215" s="149">
        <v>4.4682959603009256E-4</v>
      </c>
      <c r="D215" s="149">
        <v>6.6223230033564818E-4</v>
      </c>
      <c r="E215" s="149">
        <v>1.8688586546296298E-4</v>
      </c>
      <c r="F215" s="149">
        <v>2.4589002267361111E-4</v>
      </c>
      <c r="G215" s="149">
        <v>5.7203745695601855E-4</v>
      </c>
      <c r="H215" s="149">
        <f t="shared" si="73"/>
        <v>2.9623257327662041E-3</v>
      </c>
      <c r="I215" s="154"/>
      <c r="J215" s="49" t="s">
        <v>182</v>
      </c>
      <c r="K215" s="72">
        <f t="shared" si="74"/>
        <v>28.64136384203745</v>
      </c>
      <c r="L215" s="72">
        <f t="shared" si="75"/>
        <v>15.083742854059654</v>
      </c>
      <c r="M215" s="72">
        <f t="shared" si="76"/>
        <v>22.35514795050101</v>
      </c>
      <c r="N215" s="72">
        <f t="shared" si="77"/>
        <v>6.3087547529234715</v>
      </c>
      <c r="O215" s="72">
        <f t="shared" si="78"/>
        <v>8.3005734296478018</v>
      </c>
      <c r="P215" s="72">
        <f t="shared" si="79"/>
        <v>19.310417170830604</v>
      </c>
      <c r="Q215" s="155">
        <f t="shared" si="80"/>
        <v>99.999999999999986</v>
      </c>
    </row>
    <row r="216" spans="1:17" x14ac:dyDescent="0.3">
      <c r="A216" s="49" t="s">
        <v>126</v>
      </c>
      <c r="B216" s="149">
        <v>7.6372354497685185E-4</v>
      </c>
      <c r="C216" s="149">
        <v>5.0331527672453711E-4</v>
      </c>
      <c r="D216" s="149">
        <v>5.1308474006944444E-4</v>
      </c>
      <c r="E216" s="149">
        <v>2.1618113295138888E-4</v>
      </c>
      <c r="F216" s="149">
        <v>3.1554547744212964E-4</v>
      </c>
      <c r="G216" s="149">
        <v>5.4653433903935193E-4</v>
      </c>
      <c r="H216" s="149">
        <f t="shared" si="73"/>
        <v>2.8583845112037038E-3</v>
      </c>
      <c r="I216" s="154"/>
      <c r="J216" s="49" t="s">
        <v>126</v>
      </c>
      <c r="K216" s="72">
        <f t="shared" si="74"/>
        <v>26.718712684852804</v>
      </c>
      <c r="L216" s="72">
        <f t="shared" si="75"/>
        <v>17.60838245350638</v>
      </c>
      <c r="M216" s="72">
        <f t="shared" si="76"/>
        <v>17.950165139027348</v>
      </c>
      <c r="N216" s="72">
        <f t="shared" si="77"/>
        <v>7.5630529099233099</v>
      </c>
      <c r="O216" s="72">
        <f t="shared" si="78"/>
        <v>11.039294265880599</v>
      </c>
      <c r="P216" s="72">
        <f t="shared" si="79"/>
        <v>19.120392546809562</v>
      </c>
      <c r="Q216" s="155">
        <f t="shared" si="80"/>
        <v>100</v>
      </c>
    </row>
    <row r="217" spans="1:17" x14ac:dyDescent="0.3">
      <c r="A217" s="49" t="s">
        <v>127</v>
      </c>
      <c r="B217" s="149">
        <v>6.3445662215277779E-4</v>
      </c>
      <c r="C217" s="149">
        <v>5.4875283446759258E-4</v>
      </c>
      <c r="D217" s="149">
        <v>5.2527924750000001E-4</v>
      </c>
      <c r="E217" s="149">
        <v>2.1310993533564816E-4</v>
      </c>
      <c r="F217" s="149">
        <v>2.6541740153935184E-4</v>
      </c>
      <c r="G217" s="149">
        <v>5.6979507851851851E-4</v>
      </c>
      <c r="H217" s="149">
        <f t="shared" si="73"/>
        <v>2.7568111195138889E-3</v>
      </c>
      <c r="I217" s="154"/>
      <c r="J217" s="49" t="s">
        <v>127</v>
      </c>
      <c r="K217" s="72">
        <f t="shared" si="74"/>
        <v>23.014149125481335</v>
      </c>
      <c r="L217" s="72">
        <f t="shared" si="75"/>
        <v>19.905347543880868</v>
      </c>
      <c r="M217" s="72">
        <f t="shared" si="76"/>
        <v>19.053871474249675</v>
      </c>
      <c r="N217" s="72">
        <f t="shared" si="77"/>
        <v>7.7303059983748925</v>
      </c>
      <c r="O217" s="72">
        <f t="shared" si="78"/>
        <v>9.6276962777977015</v>
      </c>
      <c r="P217" s="72">
        <f t="shared" si="79"/>
        <v>20.668629580215526</v>
      </c>
      <c r="Q217" s="155">
        <f t="shared" si="80"/>
        <v>99.999999999999986</v>
      </c>
    </row>
    <row r="218" spans="1:17" x14ac:dyDescent="0.3">
      <c r="A218" s="49" t="s">
        <v>129</v>
      </c>
      <c r="B218" s="149">
        <v>9.6584808306712973E-4</v>
      </c>
      <c r="C218" s="149">
        <v>7.2205740321759258E-4</v>
      </c>
      <c r="D218" s="149">
        <v>5.5376039305555548E-4</v>
      </c>
      <c r="E218" s="149">
        <v>2.1271258503472218E-4</v>
      </c>
      <c r="F218" s="149">
        <v>2.8964054758101848E-4</v>
      </c>
      <c r="G218" s="149">
        <v>8.8058704962962967E-4</v>
      </c>
      <c r="H218" s="149">
        <f t="shared" si="73"/>
        <v>3.6246060615856487E-3</v>
      </c>
      <c r="I218" s="154"/>
      <c r="J218" s="49" t="s">
        <v>129</v>
      </c>
      <c r="K218" s="72">
        <f t="shared" si="74"/>
        <v>26.646980848578128</v>
      </c>
      <c r="L218" s="72">
        <f t="shared" si="75"/>
        <v>19.920989783417063</v>
      </c>
      <c r="M218" s="72">
        <f t="shared" si="76"/>
        <v>15.27780905418734</v>
      </c>
      <c r="N218" s="72">
        <f t="shared" si="77"/>
        <v>5.8685711335390547</v>
      </c>
      <c r="O218" s="72">
        <f t="shared" si="78"/>
        <v>7.9909524693094518</v>
      </c>
      <c r="P218" s="72">
        <f t="shared" si="79"/>
        <v>24.294696710968946</v>
      </c>
      <c r="Q218" s="155">
        <f t="shared" si="80"/>
        <v>99.999999999999986</v>
      </c>
    </row>
    <row r="219" spans="1:17" x14ac:dyDescent="0.3">
      <c r="A219" s="49" t="s">
        <v>130</v>
      </c>
      <c r="B219" s="149">
        <v>7.2555639539351852E-4</v>
      </c>
      <c r="C219" s="149">
        <v>6.4955383388888891E-4</v>
      </c>
      <c r="D219" s="149">
        <v>7.0531725035879631E-4</v>
      </c>
      <c r="E219" s="149">
        <v>2.6780885193287035E-4</v>
      </c>
      <c r="F219" s="149">
        <v>3.0697751322916668E-4</v>
      </c>
      <c r="G219" s="149">
        <v>7.9407491392361124E-4</v>
      </c>
      <c r="H219" s="149">
        <f t="shared" si="73"/>
        <v>3.4492887587268518E-3</v>
      </c>
      <c r="I219" s="154"/>
      <c r="J219" s="49" t="s">
        <v>130</v>
      </c>
      <c r="K219" s="72">
        <f t="shared" si="74"/>
        <v>21.034956657595831</v>
      </c>
      <c r="L219" s="72">
        <f t="shared" si="75"/>
        <v>18.831529608690754</v>
      </c>
      <c r="M219" s="72">
        <f t="shared" si="76"/>
        <v>20.448193807326589</v>
      </c>
      <c r="N219" s="72">
        <f t="shared" si="77"/>
        <v>7.7641760567392986</v>
      </c>
      <c r="O219" s="72">
        <f t="shared" si="78"/>
        <v>8.8997336756019667</v>
      </c>
      <c r="P219" s="72">
        <f t="shared" si="79"/>
        <v>23.021410194045565</v>
      </c>
      <c r="Q219" s="155">
        <f t="shared" si="80"/>
        <v>100</v>
      </c>
    </row>
    <row r="220" spans="1:17" x14ac:dyDescent="0.3">
      <c r="A220" s="49" t="s">
        <v>131</v>
      </c>
      <c r="B220" s="149">
        <v>8.607205845254629E-4</v>
      </c>
      <c r="C220" s="149">
        <v>6.6091768496527776E-4</v>
      </c>
      <c r="D220" s="149">
        <v>6.3636411355324075E-4</v>
      </c>
      <c r="E220" s="149">
        <v>3.2260959939814815E-4</v>
      </c>
      <c r="F220" s="149">
        <v>3.53036029224537E-4</v>
      </c>
      <c r="G220" s="149">
        <v>8.4938271605324077E-4</v>
      </c>
      <c r="H220" s="149">
        <f t="shared" si="73"/>
        <v>3.6830307277199068E-3</v>
      </c>
      <c r="I220" s="154"/>
      <c r="J220" s="49" t="s">
        <v>131</v>
      </c>
      <c r="K220" s="72">
        <f t="shared" si="74"/>
        <v>23.369899633129545</v>
      </c>
      <c r="L220" s="72">
        <f t="shared" si="75"/>
        <v>17.944940833399976</v>
      </c>
      <c r="M220" s="72">
        <f t="shared" si="76"/>
        <v>17.278273264562237</v>
      </c>
      <c r="N220" s="72">
        <f t="shared" si="77"/>
        <v>8.7593512856155158</v>
      </c>
      <c r="O220" s="72">
        <f t="shared" si="78"/>
        <v>9.5854760745668504</v>
      </c>
      <c r="P220" s="72">
        <f t="shared" si="79"/>
        <v>23.062058908725891</v>
      </c>
      <c r="Q220" s="155">
        <f t="shared" si="80"/>
        <v>100.00000000000001</v>
      </c>
    </row>
    <row r="221" spans="1:17" x14ac:dyDescent="0.3">
      <c r="A221" s="49" t="s">
        <v>132</v>
      </c>
      <c r="B221" s="149">
        <v>8.3984158478009265E-4</v>
      </c>
      <c r="C221" s="149">
        <v>7.4857436802083332E-4</v>
      </c>
      <c r="D221" s="149">
        <v>7.1981843663194436E-4</v>
      </c>
      <c r="E221" s="149">
        <v>2.3551482321759257E-4</v>
      </c>
      <c r="F221" s="149">
        <v>3.319160997685185E-4</v>
      </c>
      <c r="G221" s="149">
        <v>7.9578819181712964E-4</v>
      </c>
      <c r="H221" s="149">
        <f t="shared" si="73"/>
        <v>3.6714535042361111E-3</v>
      </c>
      <c r="I221" s="154"/>
      <c r="J221" s="49" t="s">
        <v>132</v>
      </c>
      <c r="K221" s="72">
        <f t="shared" si="74"/>
        <v>22.874907276126095</v>
      </c>
      <c r="L221" s="72">
        <f t="shared" si="75"/>
        <v>20.389046658418273</v>
      </c>
      <c r="M221" s="72">
        <f t="shared" si="76"/>
        <v>19.605816492062889</v>
      </c>
      <c r="N221" s="72">
        <f t="shared" si="77"/>
        <v>6.4147570695327154</v>
      </c>
      <c r="O221" s="72">
        <f t="shared" si="78"/>
        <v>9.0404549420428388</v>
      </c>
      <c r="P221" s="72">
        <f t="shared" si="79"/>
        <v>21.675017561817189</v>
      </c>
      <c r="Q221" s="155">
        <f t="shared" si="80"/>
        <v>100</v>
      </c>
    </row>
    <row r="222" spans="1:17" x14ac:dyDescent="0.3">
      <c r="A222" s="49" t="s">
        <v>133</v>
      </c>
      <c r="B222" s="149">
        <v>9.6740362811342578E-4</v>
      </c>
      <c r="C222" s="149">
        <v>7.5955320400462965E-4</v>
      </c>
      <c r="D222" s="149">
        <v>5.4053917863425933E-4</v>
      </c>
      <c r="E222" s="149">
        <v>2.5980463173611116E-4</v>
      </c>
      <c r="F222" s="149">
        <v>3.1837364575231479E-4</v>
      </c>
      <c r="G222" s="149">
        <v>8.5324651466435193E-4</v>
      </c>
      <c r="H222" s="149">
        <f t="shared" si="73"/>
        <v>3.6989208029050927E-3</v>
      </c>
      <c r="I222" s="154"/>
      <c r="J222" s="49" t="s">
        <v>133</v>
      </c>
      <c r="K222" s="72">
        <f t="shared" si="74"/>
        <v>26.153672372591412</v>
      </c>
      <c r="L222" s="72">
        <f t="shared" si="75"/>
        <v>20.534454357824711</v>
      </c>
      <c r="M222" s="72">
        <f t="shared" si="76"/>
        <v>14.613429360523902</v>
      </c>
      <c r="N222" s="72">
        <f t="shared" si="77"/>
        <v>7.0237954684529438</v>
      </c>
      <c r="O222" s="72">
        <f t="shared" si="78"/>
        <v>8.6072036336184201</v>
      </c>
      <c r="P222" s="72">
        <f t="shared" si="79"/>
        <v>23.0674448069886</v>
      </c>
      <c r="Q222" s="155">
        <f t="shared" si="80"/>
        <v>100</v>
      </c>
    </row>
    <row r="223" spans="1:17" x14ac:dyDescent="0.3">
      <c r="A223" s="49" t="s">
        <v>134</v>
      </c>
      <c r="B223" s="149">
        <v>8.059796758217593E-4</v>
      </c>
      <c r="C223" s="149">
        <v>5.3735512724537038E-4</v>
      </c>
      <c r="D223" s="149">
        <v>4.8065318719907405E-4</v>
      </c>
      <c r="E223" s="149">
        <v>1.8695935164351855E-4</v>
      </c>
      <c r="F223" s="149">
        <v>1.9596140925925924E-4</v>
      </c>
      <c r="G223" s="149">
        <v>5.8652578314814818E-4</v>
      </c>
      <c r="H223" s="149">
        <f t="shared" si="73"/>
        <v>2.7934345343171296E-3</v>
      </c>
      <c r="I223" s="154"/>
      <c r="J223" s="49" t="s">
        <v>134</v>
      </c>
      <c r="K223" s="72">
        <f t="shared" si="74"/>
        <v>28.852642362667197</v>
      </c>
      <c r="L223" s="72">
        <f t="shared" si="75"/>
        <v>19.236360138174128</v>
      </c>
      <c r="M223" s="72">
        <f t="shared" si="76"/>
        <v>17.206531289503527</v>
      </c>
      <c r="N223" s="72">
        <f t="shared" si="77"/>
        <v>6.6928130710327087</v>
      </c>
      <c r="O223" s="72">
        <f t="shared" si="78"/>
        <v>7.0150707615262968</v>
      </c>
      <c r="P223" s="72">
        <f t="shared" si="79"/>
        <v>20.996582377096143</v>
      </c>
      <c r="Q223" s="155">
        <f t="shared" si="80"/>
        <v>100</v>
      </c>
    </row>
    <row r="224" spans="1:17" x14ac:dyDescent="0.3">
      <c r="A224" s="49" t="s">
        <v>135</v>
      </c>
      <c r="B224" s="149">
        <v>6.3199850928240741E-4</v>
      </c>
      <c r="C224" s="149">
        <v>5.9027777777777778E-4</v>
      </c>
      <c r="D224" s="149">
        <v>6.9194722642361114E-4</v>
      </c>
      <c r="E224" s="149">
        <v>2.0208070883101853E-4</v>
      </c>
      <c r="F224" s="149">
        <v>2.5476741622685185E-4</v>
      </c>
      <c r="G224" s="149">
        <v>9.0035693289351845E-4</v>
      </c>
      <c r="H224" s="149">
        <f t="shared" si="73"/>
        <v>3.2714285714351855E-3</v>
      </c>
      <c r="I224" s="154"/>
      <c r="J224" s="49" t="s">
        <v>135</v>
      </c>
      <c r="K224" s="72">
        <f t="shared" si="74"/>
        <v>19.318731724750688</v>
      </c>
      <c r="L224" s="72">
        <f t="shared" si="75"/>
        <v>18.043425521554983</v>
      </c>
      <c r="M224" s="72">
        <f t="shared" si="76"/>
        <v>21.151225261814346</v>
      </c>
      <c r="N224" s="72">
        <f t="shared" si="77"/>
        <v>6.1771395712413533</v>
      </c>
      <c r="O224" s="72">
        <f t="shared" si="78"/>
        <v>7.7876502776609495</v>
      </c>
      <c r="P224" s="72">
        <f t="shared" si="79"/>
        <v>27.521827642977676</v>
      </c>
      <c r="Q224" s="155">
        <f t="shared" si="80"/>
        <v>100</v>
      </c>
    </row>
    <row r="225" spans="1:17" x14ac:dyDescent="0.3">
      <c r="A225" s="49" t="s">
        <v>136</v>
      </c>
      <c r="B225" s="149">
        <v>1.0712815990625E-3</v>
      </c>
      <c r="C225" s="149">
        <v>6.2954564541666664E-4</v>
      </c>
      <c r="D225" s="149">
        <v>8.4881162341435181E-4</v>
      </c>
      <c r="E225" s="149">
        <v>2.2023232131944447E-4</v>
      </c>
      <c r="F225" s="149">
        <v>3.3681027966435184E-4</v>
      </c>
      <c r="G225" s="149">
        <v>1.018506445787037E-3</v>
      </c>
      <c r="H225" s="149">
        <f t="shared" si="73"/>
        <v>4.1251879146643518E-3</v>
      </c>
      <c r="I225" s="154"/>
      <c r="J225" s="49" t="s">
        <v>136</v>
      </c>
      <c r="K225" s="72">
        <f t="shared" si="74"/>
        <v>25.969279975204852</v>
      </c>
      <c r="L225" s="72">
        <f t="shared" si="75"/>
        <v>15.261017399443485</v>
      </c>
      <c r="M225" s="72">
        <f t="shared" si="76"/>
        <v>20.576314121278418</v>
      </c>
      <c r="N225" s="72">
        <f t="shared" si="77"/>
        <v>5.3387221594574017</v>
      </c>
      <c r="O225" s="72">
        <f t="shared" si="78"/>
        <v>8.1647257441787726</v>
      </c>
      <c r="P225" s="72">
        <f t="shared" si="79"/>
        <v>24.689940600437069</v>
      </c>
      <c r="Q225" s="155">
        <f t="shared" si="80"/>
        <v>100</v>
      </c>
    </row>
    <row r="226" spans="1:17" x14ac:dyDescent="0.3">
      <c r="A226" s="49" t="s">
        <v>137</v>
      </c>
      <c r="B226" s="149">
        <v>8.294760959953704E-4</v>
      </c>
      <c r="C226" s="149">
        <v>5.9344083311342599E-4</v>
      </c>
      <c r="D226" s="149">
        <v>6.2500000000000001E-4</v>
      </c>
      <c r="E226" s="149">
        <v>2.6139245822916668E-4</v>
      </c>
      <c r="F226" s="149">
        <v>3.6219765684027773E-4</v>
      </c>
      <c r="G226" s="149">
        <v>7.5869236583333329E-4</v>
      </c>
      <c r="H226" s="149">
        <f t="shared" si="73"/>
        <v>3.4301994100115738E-3</v>
      </c>
      <c r="I226" s="154"/>
      <c r="J226" s="49" t="s">
        <v>137</v>
      </c>
      <c r="K226" s="72">
        <f t="shared" si="74"/>
        <v>24.181570714939038</v>
      </c>
      <c r="L226" s="72">
        <f t="shared" si="75"/>
        <v>17.300476216670553</v>
      </c>
      <c r="M226" s="72">
        <f t="shared" si="76"/>
        <v>18.220515057399862</v>
      </c>
      <c r="N226" s="72">
        <f t="shared" si="77"/>
        <v>7.6203283536884729</v>
      </c>
      <c r="O226" s="72">
        <f t="shared" si="78"/>
        <v>10.559084576341164</v>
      </c>
      <c r="P226" s="72">
        <f t="shared" si="79"/>
        <v>22.118025080960919</v>
      </c>
      <c r="Q226" s="155">
        <f t="shared" si="80"/>
        <v>100.00000000000001</v>
      </c>
    </row>
    <row r="227" spans="1:17" x14ac:dyDescent="0.3">
      <c r="A227" s="49" t="s">
        <v>138</v>
      </c>
      <c r="B227" s="149">
        <v>1.0734707E-3</v>
      </c>
      <c r="C227" s="149">
        <v>3.361363063773148E-4</v>
      </c>
      <c r="D227" s="149">
        <v>5.8300474511574073E-4</v>
      </c>
      <c r="E227" s="149">
        <v>3.0349111866898146E-4</v>
      </c>
      <c r="F227" s="149">
        <v>4.1826866549768519E-4</v>
      </c>
      <c r="G227" s="149">
        <v>6.5906609557870373E-4</v>
      </c>
      <c r="H227" s="149">
        <f t="shared" si="73"/>
        <v>3.3734376312384252E-3</v>
      </c>
      <c r="I227" s="154"/>
      <c r="J227" s="49" t="s">
        <v>138</v>
      </c>
      <c r="K227" s="72">
        <f t="shared" si="74"/>
        <v>31.821270091361299</v>
      </c>
      <c r="L227" s="72">
        <f t="shared" si="75"/>
        <v>9.9642069343346815</v>
      </c>
      <c r="M227" s="72">
        <f t="shared" si="76"/>
        <v>17.282215023543017</v>
      </c>
      <c r="N227" s="72">
        <f t="shared" si="77"/>
        <v>8.9964941357924744</v>
      </c>
      <c r="O227" s="72">
        <f t="shared" si="78"/>
        <v>12.398885386955687</v>
      </c>
      <c r="P227" s="72">
        <f t="shared" si="79"/>
        <v>19.536928428012867</v>
      </c>
      <c r="Q227" s="155">
        <f t="shared" si="80"/>
        <v>100.00000000000003</v>
      </c>
    </row>
    <row r="228" spans="1:17" x14ac:dyDescent="0.3">
      <c r="A228" s="49" t="s">
        <v>139</v>
      </c>
      <c r="B228" s="149">
        <v>9.2225555346064827E-4</v>
      </c>
      <c r="C228" s="149">
        <v>7.1964390694444441E-4</v>
      </c>
      <c r="D228" s="149">
        <v>8.3359368438657398E-4</v>
      </c>
      <c r="E228" s="149">
        <v>2.3637828589120373E-4</v>
      </c>
      <c r="F228" s="149">
        <v>3.3919254430555553E-4</v>
      </c>
      <c r="G228" s="149">
        <v>9.1558012093749996E-4</v>
      </c>
      <c r="H228" s="149">
        <f t="shared" si="73"/>
        <v>3.9666440959259253E-3</v>
      </c>
      <c r="I228" s="154"/>
      <c r="J228" s="49" t="s">
        <v>139</v>
      </c>
      <c r="K228" s="72">
        <f t="shared" si="74"/>
        <v>23.250272299646994</v>
      </c>
      <c r="L228" s="72">
        <f t="shared" si="75"/>
        <v>18.142386600390463</v>
      </c>
      <c r="M228" s="72">
        <f t="shared" si="76"/>
        <v>21.015086411275067</v>
      </c>
      <c r="N228" s="72">
        <f t="shared" si="77"/>
        <v>5.9591503592163457</v>
      </c>
      <c r="O228" s="72">
        <f t="shared" si="78"/>
        <v>8.5511212022761161</v>
      </c>
      <c r="P228" s="72">
        <f t="shared" si="79"/>
        <v>23.081983127195034</v>
      </c>
      <c r="Q228" s="155">
        <f t="shared" si="80"/>
        <v>100.00000000000003</v>
      </c>
    </row>
    <row r="229" spans="1:17" x14ac:dyDescent="0.3">
      <c r="A229" s="49" t="s">
        <v>140</v>
      </c>
      <c r="B229" s="149">
        <v>9.1576803561342602E-4</v>
      </c>
      <c r="C229" s="149">
        <v>5.4079113127314816E-4</v>
      </c>
      <c r="D229" s="149">
        <v>6.7477324263888884E-4</v>
      </c>
      <c r="E229" s="149">
        <v>2.6006078357638889E-4</v>
      </c>
      <c r="F229" s="149">
        <v>3.3186885864583334E-4</v>
      </c>
      <c r="G229" s="149">
        <v>6.9048458890046301E-4</v>
      </c>
      <c r="H229" s="149">
        <f t="shared" si="73"/>
        <v>3.4137466406481479E-3</v>
      </c>
      <c r="I229" s="154"/>
      <c r="J229" s="49" t="s">
        <v>140</v>
      </c>
      <c r="K229" s="72">
        <f t="shared" si="74"/>
        <v>26.825893424813579</v>
      </c>
      <c r="L229" s="72">
        <f t="shared" si="75"/>
        <v>15.841571979415301</v>
      </c>
      <c r="M229" s="72">
        <f t="shared" si="76"/>
        <v>19.766353911688466</v>
      </c>
      <c r="N229" s="72">
        <f t="shared" si="77"/>
        <v>7.6180458291718063</v>
      </c>
      <c r="O229" s="72">
        <f t="shared" si="78"/>
        <v>9.7215433241063067</v>
      </c>
      <c r="P229" s="72">
        <f t="shared" si="79"/>
        <v>20.226591530804548</v>
      </c>
      <c r="Q229" s="155">
        <f t="shared" si="80"/>
        <v>100</v>
      </c>
    </row>
    <row r="230" spans="1:17" x14ac:dyDescent="0.3">
      <c r="A230" s="49" t="s">
        <v>141</v>
      </c>
      <c r="B230" s="149">
        <v>8.4939111446759254E-4</v>
      </c>
      <c r="C230" s="149">
        <v>4.996700995138889E-4</v>
      </c>
      <c r="D230" s="149">
        <v>7.764880952430555E-4</v>
      </c>
      <c r="E230" s="149">
        <v>2.1806631603009255E-4</v>
      </c>
      <c r="F230" s="149">
        <v>3.2779693667824071E-4</v>
      </c>
      <c r="G230" s="149">
        <v>9.3478993449074075E-4</v>
      </c>
      <c r="H230" s="149">
        <f t="shared" si="73"/>
        <v>3.6062024964236107E-3</v>
      </c>
      <c r="I230" s="154"/>
      <c r="J230" s="49" t="s">
        <v>141</v>
      </c>
      <c r="K230" s="72">
        <f t="shared" si="74"/>
        <v>23.553616728676815</v>
      </c>
      <c r="L230" s="72">
        <f t="shared" si="75"/>
        <v>13.855852521022546</v>
      </c>
      <c r="M230" s="72">
        <f t="shared" si="76"/>
        <v>21.532015909065677</v>
      </c>
      <c r="N230" s="72">
        <f t="shared" si="77"/>
        <v>6.0469792322077334</v>
      </c>
      <c r="O230" s="72">
        <f t="shared" si="78"/>
        <v>9.0898094880508715</v>
      </c>
      <c r="P230" s="72">
        <f t="shared" si="79"/>
        <v>25.921726120976363</v>
      </c>
      <c r="Q230" s="155">
        <f t="shared" si="80"/>
        <v>100.00000000000001</v>
      </c>
    </row>
    <row r="231" spans="1:17" x14ac:dyDescent="0.3">
      <c r="A231" s="49" t="s">
        <v>142</v>
      </c>
      <c r="B231" s="149">
        <v>8.9641387418981492E-4</v>
      </c>
      <c r="C231" s="149">
        <v>6.1695326278935186E-4</v>
      </c>
      <c r="D231" s="149">
        <v>6.5060888552083331E-4</v>
      </c>
      <c r="E231" s="149">
        <v>2.8531116150462961E-4</v>
      </c>
      <c r="F231" s="149">
        <v>3.5227807172453704E-4</v>
      </c>
      <c r="G231" s="149">
        <v>8.2419585118055552E-4</v>
      </c>
      <c r="H231" s="149">
        <f t="shared" si="73"/>
        <v>3.6257611069097219E-3</v>
      </c>
      <c r="I231" s="154"/>
      <c r="J231" s="49" t="s">
        <v>142</v>
      </c>
      <c r="K231" s="72">
        <f t="shared" si="74"/>
        <v>24.723467646047943</v>
      </c>
      <c r="L231" s="72">
        <f t="shared" si="75"/>
        <v>17.015827700661401</v>
      </c>
      <c r="M231" s="72">
        <f t="shared" si="76"/>
        <v>17.944063779628184</v>
      </c>
      <c r="N231" s="72">
        <f t="shared" si="77"/>
        <v>7.8690005516608235</v>
      </c>
      <c r="O231" s="72">
        <f t="shared" si="78"/>
        <v>9.715975800313764</v>
      </c>
      <c r="P231" s="72">
        <f t="shared" si="79"/>
        <v>22.731664521687893</v>
      </c>
      <c r="Q231" s="155">
        <f t="shared" si="80"/>
        <v>100</v>
      </c>
    </row>
    <row r="232" spans="1:17" x14ac:dyDescent="0.3">
      <c r="A232" s="49" t="s">
        <v>143</v>
      </c>
      <c r="B232" s="149">
        <v>1.0062001343749999E-3</v>
      </c>
      <c r="C232" s="149">
        <v>7.7777567817129633E-4</v>
      </c>
      <c r="D232" s="149">
        <v>7.8618669689814805E-4</v>
      </c>
      <c r="E232" s="149">
        <v>2.1317187369212961E-4</v>
      </c>
      <c r="F232" s="149">
        <v>3.2968211975694441E-4</v>
      </c>
      <c r="G232" s="149">
        <v>1.0668682287731481E-3</v>
      </c>
      <c r="H232" s="149">
        <f t="shared" si="73"/>
        <v>4.1798847316666665E-3</v>
      </c>
      <c r="I232" s="154"/>
      <c r="J232" s="49" t="s">
        <v>143</v>
      </c>
      <c r="K232" s="72">
        <f t="shared" si="74"/>
        <v>24.072437374936719</v>
      </c>
      <c r="L232" s="72">
        <f t="shared" si="75"/>
        <v>18.607586766182663</v>
      </c>
      <c r="M232" s="72">
        <f t="shared" si="76"/>
        <v>18.808812858929432</v>
      </c>
      <c r="N232" s="72">
        <f t="shared" si="77"/>
        <v>5.0999462276350984</v>
      </c>
      <c r="O232" s="72">
        <f t="shared" si="78"/>
        <v>7.8873495543856444</v>
      </c>
      <c r="P232" s="72">
        <f t="shared" si="79"/>
        <v>25.523867217930441</v>
      </c>
      <c r="Q232" s="155">
        <f t="shared" si="80"/>
        <v>100.00000000000001</v>
      </c>
    </row>
    <row r="233" spans="1:17" x14ac:dyDescent="0.3">
      <c r="A233" s="49" t="s">
        <v>144</v>
      </c>
      <c r="B233" s="149">
        <v>1.0369294322685185E-3</v>
      </c>
      <c r="C233" s="149">
        <v>6.4218106995370366E-4</v>
      </c>
      <c r="D233" s="149">
        <v>7.5925296043981489E-4</v>
      </c>
      <c r="E233" s="149">
        <v>1.9576378390046296E-4</v>
      </c>
      <c r="F233" s="149">
        <v>3.2283530696759256E-4</v>
      </c>
      <c r="G233" s="149">
        <v>9.3020912069444455E-4</v>
      </c>
      <c r="H233" s="149">
        <f t="shared" si="73"/>
        <v>3.8871716742245369E-3</v>
      </c>
      <c r="I233" s="154"/>
      <c r="J233" s="49" t="s">
        <v>144</v>
      </c>
      <c r="K233" s="72">
        <f t="shared" si="74"/>
        <v>26.675678852680939</v>
      </c>
      <c r="L233" s="72">
        <f t="shared" si="75"/>
        <v>16.520522471696964</v>
      </c>
      <c r="M233" s="72">
        <f t="shared" si="76"/>
        <v>19.532272409637798</v>
      </c>
      <c r="N233" s="72">
        <f t="shared" si="77"/>
        <v>5.0361496817481433</v>
      </c>
      <c r="O233" s="72">
        <f t="shared" si="78"/>
        <v>8.3051466213412333</v>
      </c>
      <c r="P233" s="72">
        <f t="shared" si="79"/>
        <v>23.930229962894927</v>
      </c>
      <c r="Q233" s="155">
        <f t="shared" si="80"/>
        <v>100.00000000000001</v>
      </c>
    </row>
    <row r="234" spans="1:17" x14ac:dyDescent="0.3">
      <c r="A234" s="49" t="s">
        <v>145</v>
      </c>
      <c r="B234" s="149">
        <v>1.0765432098726851E-3</v>
      </c>
      <c r="C234" s="149">
        <v>7.4442029898148137E-4</v>
      </c>
      <c r="D234" s="149">
        <v>6.3231397497685187E-4</v>
      </c>
      <c r="E234" s="149">
        <v>2.1026864449074072E-4</v>
      </c>
      <c r="F234" s="149">
        <v>3.669438145601852E-4</v>
      </c>
      <c r="G234" s="149">
        <v>1.1381663622337963E-3</v>
      </c>
      <c r="H234" s="149">
        <f t="shared" si="73"/>
        <v>4.1686563051157397E-3</v>
      </c>
      <c r="I234" s="154"/>
      <c r="J234" s="49" t="s">
        <v>145</v>
      </c>
      <c r="K234" s="72">
        <f t="shared" si="74"/>
        <v>25.824705398513192</v>
      </c>
      <c r="L234" s="72">
        <f t="shared" si="75"/>
        <v>17.857559954461465</v>
      </c>
      <c r="M234" s="72">
        <f t="shared" si="76"/>
        <v>15.168292339209676</v>
      </c>
      <c r="N234" s="72">
        <f t="shared" si="77"/>
        <v>5.0440388724947365</v>
      </c>
      <c r="O234" s="72">
        <f t="shared" si="78"/>
        <v>8.8024482639615762</v>
      </c>
      <c r="P234" s="72">
        <f t="shared" si="79"/>
        <v>27.302955171359365</v>
      </c>
      <c r="Q234" s="155">
        <f t="shared" si="80"/>
        <v>100</v>
      </c>
    </row>
    <row r="235" spans="1:17" x14ac:dyDescent="0.3">
      <c r="A235" s="49" t="s">
        <v>146</v>
      </c>
      <c r="B235" s="149">
        <v>7.8990089863425941E-4</v>
      </c>
      <c r="C235" s="149">
        <v>5.2265369109953707E-4</v>
      </c>
      <c r="D235" s="149">
        <v>6.6167091836805559E-4</v>
      </c>
      <c r="E235" s="149">
        <v>2.3514424288194444E-4</v>
      </c>
      <c r="F235" s="149">
        <v>2.8253705803240741E-4</v>
      </c>
      <c r="G235" s="149">
        <v>6.1359520660879624E-4</v>
      </c>
      <c r="H235" s="149">
        <f t="shared" si="73"/>
        <v>3.1055020156250004E-3</v>
      </c>
      <c r="I235" s="154"/>
      <c r="J235" s="49" t="s">
        <v>146</v>
      </c>
      <c r="K235" s="72">
        <f t="shared" si="74"/>
        <v>25.435530057940962</v>
      </c>
      <c r="L235" s="72">
        <f t="shared" si="75"/>
        <v>16.829925998111129</v>
      </c>
      <c r="M235" s="72">
        <f t="shared" si="76"/>
        <v>21.306407628748243</v>
      </c>
      <c r="N235" s="72">
        <f t="shared" si="77"/>
        <v>7.5718592903447304</v>
      </c>
      <c r="O235" s="72">
        <f t="shared" si="78"/>
        <v>9.0979512043738016</v>
      </c>
      <c r="P235" s="72">
        <f t="shared" si="79"/>
        <v>19.758325820481126</v>
      </c>
      <c r="Q235" s="155">
        <f t="shared" si="80"/>
        <v>100</v>
      </c>
    </row>
    <row r="236" spans="1:17" x14ac:dyDescent="0.3">
      <c r="A236" s="49" t="s">
        <v>147</v>
      </c>
      <c r="B236" s="149">
        <v>9.144589317129629E-4</v>
      </c>
      <c r="C236" s="149">
        <v>5.1131267321759255E-4</v>
      </c>
      <c r="D236" s="149">
        <v>8.6044973545138892E-4</v>
      </c>
      <c r="E236" s="149">
        <v>2.0643424035879628E-4</v>
      </c>
      <c r="F236" s="149">
        <v>2.087968212037037E-4</v>
      </c>
      <c r="G236" s="149">
        <v>9.9537037037037042E-4</v>
      </c>
      <c r="H236" s="149">
        <f t="shared" si="73"/>
        <v>3.6968227723148152E-3</v>
      </c>
      <c r="I236" s="154"/>
      <c r="J236" s="49" t="s">
        <v>147</v>
      </c>
      <c r="K236" s="72">
        <f t="shared" si="74"/>
        <v>24.736347616154784</v>
      </c>
      <c r="L236" s="72">
        <f t="shared" si="75"/>
        <v>13.831138377710959</v>
      </c>
      <c r="M236" s="72">
        <f t="shared" si="76"/>
        <v>23.275385065662935</v>
      </c>
      <c r="N236" s="72">
        <f t="shared" si="77"/>
        <v>5.5840989160953125</v>
      </c>
      <c r="O236" s="72">
        <f t="shared" si="78"/>
        <v>5.6480073312511747</v>
      </c>
      <c r="P236" s="72">
        <f t="shared" si="79"/>
        <v>26.925022693124827</v>
      </c>
      <c r="Q236" s="155">
        <f t="shared" si="80"/>
        <v>100</v>
      </c>
    </row>
    <row r="237" spans="1:17" x14ac:dyDescent="0.3">
      <c r="A237" s="49" t="s">
        <v>148</v>
      </c>
      <c r="B237" s="149">
        <v>9.5262266943287033E-4</v>
      </c>
      <c r="C237" s="149">
        <v>7.2481733434027779E-4</v>
      </c>
      <c r="D237" s="149">
        <v>7.7236709498842591E-4</v>
      </c>
      <c r="E237" s="149">
        <v>2.4357520785879631E-4</v>
      </c>
      <c r="F237" s="149">
        <v>3.655517762615741E-4</v>
      </c>
      <c r="G237" s="149">
        <v>1.2048563869907407E-3</v>
      </c>
      <c r="H237" s="149">
        <f t="shared" si="73"/>
        <v>4.263790469872685E-3</v>
      </c>
      <c r="I237" s="154"/>
      <c r="J237" s="49" t="s">
        <v>148</v>
      </c>
      <c r="K237" s="72">
        <f t="shared" si="74"/>
        <v>22.34215485408961</v>
      </c>
      <c r="L237" s="72">
        <f t="shared" si="75"/>
        <v>16.999365692609199</v>
      </c>
      <c r="M237" s="72">
        <f t="shared" si="76"/>
        <v>18.114564973252271</v>
      </c>
      <c r="N237" s="72">
        <f t="shared" si="77"/>
        <v>5.7126448773658751</v>
      </c>
      <c r="O237" s="72">
        <f t="shared" si="78"/>
        <v>8.5733991584368194</v>
      </c>
      <c r="P237" s="72">
        <f t="shared" si="79"/>
        <v>28.257870444246226</v>
      </c>
      <c r="Q237" s="155">
        <f t="shared" si="80"/>
        <v>100</v>
      </c>
    </row>
    <row r="238" spans="1:17" x14ac:dyDescent="0.3">
      <c r="A238" s="49" t="s">
        <v>149</v>
      </c>
      <c r="B238" s="149">
        <v>9.6460905349537041E-4</v>
      </c>
      <c r="C238" s="149">
        <v>5.671285798263888E-4</v>
      </c>
      <c r="D238" s="149">
        <v>6.7180650038194437E-4</v>
      </c>
      <c r="E238" s="149">
        <v>2.7791871377314816E-4</v>
      </c>
      <c r="F238" s="149">
        <v>3.7393340052083331E-4</v>
      </c>
      <c r="G238" s="149">
        <v>9.778872197106481E-4</v>
      </c>
      <c r="H238" s="149">
        <f t="shared" si="73"/>
        <v>3.8332834677083328E-3</v>
      </c>
      <c r="I238" s="154"/>
      <c r="J238" s="49" t="s">
        <v>149</v>
      </c>
      <c r="K238" s="72">
        <f t="shared" si="74"/>
        <v>25.164041783532554</v>
      </c>
      <c r="L238" s="72">
        <f t="shared" si="75"/>
        <v>14.794851061861008</v>
      </c>
      <c r="M238" s="72">
        <f t="shared" si="76"/>
        <v>17.525614947114075</v>
      </c>
      <c r="N238" s="72">
        <f t="shared" si="77"/>
        <v>7.2501477157726981</v>
      </c>
      <c r="O238" s="72">
        <f t="shared" si="78"/>
        <v>9.7549112574339158</v>
      </c>
      <c r="P238" s="72">
        <f t="shared" si="79"/>
        <v>25.510433234285756</v>
      </c>
      <c r="Q238" s="155">
        <f t="shared" si="80"/>
        <v>100.00000000000001</v>
      </c>
    </row>
    <row r="239" spans="1:17" x14ac:dyDescent="0.3">
      <c r="A239" s="49" t="s">
        <v>150</v>
      </c>
      <c r="B239" s="149">
        <v>9.7287729907407413E-4</v>
      </c>
      <c r="C239" s="149">
        <v>7.1299235743055561E-4</v>
      </c>
      <c r="D239" s="149">
        <v>7.986006130787038E-4</v>
      </c>
      <c r="E239" s="149">
        <v>2.9722799613425929E-4</v>
      </c>
      <c r="F239" s="149">
        <v>3.2461577223379627E-4</v>
      </c>
      <c r="G239" s="149">
        <v>1.0605358192708333E-3</v>
      </c>
      <c r="H239" s="149">
        <f t="shared" si="73"/>
        <v>4.1668498572222223E-3</v>
      </c>
      <c r="I239" s="154"/>
      <c r="J239" s="49" t="s">
        <v>150</v>
      </c>
      <c r="K239" s="72">
        <f t="shared" si="74"/>
        <v>23.348028664575654</v>
      </c>
      <c r="L239" s="72">
        <f t="shared" si="75"/>
        <v>17.111064277844246</v>
      </c>
      <c r="M239" s="72">
        <f t="shared" si="76"/>
        <v>19.165572085457399</v>
      </c>
      <c r="N239" s="72">
        <f t="shared" si="77"/>
        <v>7.1331582926869013</v>
      </c>
      <c r="O239" s="72">
        <f t="shared" si="78"/>
        <v>7.7904360213784436</v>
      </c>
      <c r="P239" s="72">
        <f t="shared" si="79"/>
        <v>25.451740658057361</v>
      </c>
      <c r="Q239" s="155">
        <f t="shared" si="80"/>
        <v>100</v>
      </c>
    </row>
    <row r="240" spans="1:17" x14ac:dyDescent="0.3">
      <c r="A240" s="49" t="s">
        <v>151</v>
      </c>
      <c r="B240" s="149">
        <v>8.7962962962962962E-4</v>
      </c>
      <c r="C240" s="149">
        <v>7.8703703703703705E-4</v>
      </c>
      <c r="D240" s="149">
        <v>7.9861111111111105E-4</v>
      </c>
      <c r="E240" s="149">
        <v>2.4305555555555552E-4</v>
      </c>
      <c r="F240" s="149">
        <v>3.2407407407407406E-4</v>
      </c>
      <c r="G240" s="149">
        <v>8.7962962962962962E-4</v>
      </c>
      <c r="H240" s="149">
        <v>3.9120370370370368E-3</v>
      </c>
      <c r="I240" s="154"/>
      <c r="J240" s="49" t="s">
        <v>151</v>
      </c>
      <c r="K240" s="72">
        <f t="shared" si="74"/>
        <v>22.485207100591715</v>
      </c>
      <c r="L240" s="72">
        <f t="shared" si="75"/>
        <v>20.118343195266274</v>
      </c>
      <c r="M240" s="72">
        <f t="shared" si="76"/>
        <v>20.414201183431953</v>
      </c>
      <c r="N240" s="72">
        <f t="shared" si="77"/>
        <v>6.2130177514792901</v>
      </c>
      <c r="O240" s="72">
        <f t="shared" si="78"/>
        <v>8.2840236686390547</v>
      </c>
      <c r="P240" s="72">
        <f t="shared" si="79"/>
        <v>22.485207100591715</v>
      </c>
      <c r="Q240" s="155">
        <f t="shared" si="80"/>
        <v>100</v>
      </c>
    </row>
    <row r="241" spans="1:17" x14ac:dyDescent="0.3">
      <c r="A241" s="49" t="s">
        <v>152</v>
      </c>
      <c r="B241" s="149">
        <v>8.0650982614583334E-4</v>
      </c>
      <c r="C241" s="149">
        <v>7.5359452422453705E-4</v>
      </c>
      <c r="D241" s="149">
        <v>7.0513143530092596E-4</v>
      </c>
      <c r="E241" s="149">
        <v>2.5456034265046294E-4</v>
      </c>
      <c r="F241" s="149">
        <v>3.604657449421296E-4</v>
      </c>
      <c r="G241" s="149">
        <v>9.5719954648148143E-4</v>
      </c>
      <c r="H241" s="149">
        <f t="shared" si="73"/>
        <v>3.8374614197453699E-3</v>
      </c>
      <c r="I241" s="154"/>
      <c r="J241" s="49" t="s">
        <v>152</v>
      </c>
      <c r="K241" s="72">
        <f t="shared" si="74"/>
        <v>21.01675399252218</v>
      </c>
      <c r="L241" s="72">
        <f t="shared" si="75"/>
        <v>19.637839753827176</v>
      </c>
      <c r="M241" s="72">
        <f t="shared" si="76"/>
        <v>18.374945261279372</v>
      </c>
      <c r="N241" s="72">
        <f t="shared" si="77"/>
        <v>6.6335609614377304</v>
      </c>
      <c r="O241" s="72">
        <f t="shared" si="78"/>
        <v>9.3933386036763817</v>
      </c>
      <c r="P241" s="72">
        <f t="shared" si="79"/>
        <v>24.943561427257169</v>
      </c>
      <c r="Q241" s="155">
        <f t="shared" si="80"/>
        <v>100</v>
      </c>
    </row>
    <row r="242" spans="1:17" x14ac:dyDescent="0.3">
      <c r="A242" s="49" t="s">
        <v>156</v>
      </c>
      <c r="B242" s="149">
        <v>9.6523316116898139E-4</v>
      </c>
      <c r="C242" s="149">
        <v>9.8295120517361109E-4</v>
      </c>
      <c r="D242" s="149">
        <v>8.7243953137731479E-4</v>
      </c>
      <c r="E242" s="149">
        <v>2.7338435373842586E-4</v>
      </c>
      <c r="F242" s="149">
        <v>4.261148904050926E-4</v>
      </c>
      <c r="G242" s="149">
        <v>1.1361090115162037E-3</v>
      </c>
      <c r="H242" s="149">
        <f t="shared" si="73"/>
        <v>4.6562321533796299E-3</v>
      </c>
      <c r="I242" s="154"/>
      <c r="J242" s="49" t="s">
        <v>156</v>
      </c>
      <c r="K242" s="72">
        <f t="shared" si="74"/>
        <v>20.729919157239333</v>
      </c>
      <c r="L242" s="72">
        <f t="shared" si="75"/>
        <v>21.110442366155567</v>
      </c>
      <c r="M242" s="72">
        <f t="shared" si="76"/>
        <v>18.737028194439844</v>
      </c>
      <c r="N242" s="72">
        <f t="shared" si="77"/>
        <v>5.8713643292032911</v>
      </c>
      <c r="O242" s="72">
        <f t="shared" si="78"/>
        <v>9.1514958096710419</v>
      </c>
      <c r="P242" s="72">
        <f t="shared" si="79"/>
        <v>24.399750143290909</v>
      </c>
      <c r="Q242" s="155">
        <f t="shared" si="80"/>
        <v>100</v>
      </c>
    </row>
    <row r="243" spans="1:17" x14ac:dyDescent="0.3">
      <c r="A243" s="49" t="s">
        <v>157</v>
      </c>
      <c r="B243" s="149">
        <v>9.3306878306712948E-4</v>
      </c>
      <c r="C243" s="149">
        <v>8.3302259174768503E-4</v>
      </c>
      <c r="D243" s="149">
        <v>9.1421852692129637E-4</v>
      </c>
      <c r="E243" s="149">
        <v>2.5805828504629627E-4</v>
      </c>
      <c r="F243" s="149">
        <v>5.3595364071759263E-4</v>
      </c>
      <c r="G243" s="149">
        <v>1.6431678844328703E-3</v>
      </c>
      <c r="H243" s="149">
        <f t="shared" si="73"/>
        <v>5.1174897119328697E-3</v>
      </c>
      <c r="I243" s="154"/>
      <c r="J243" s="49" t="s">
        <v>157</v>
      </c>
      <c r="K243" s="72">
        <f t="shared" si="74"/>
        <v>18.232939108630088</v>
      </c>
      <c r="L243" s="72">
        <f t="shared" si="75"/>
        <v>16.277953423243002</v>
      </c>
      <c r="M243" s="72">
        <f t="shared" si="76"/>
        <v>17.864589444890104</v>
      </c>
      <c r="N243" s="72">
        <f t="shared" si="77"/>
        <v>5.0426732552986024</v>
      </c>
      <c r="O243" s="72">
        <f t="shared" si="78"/>
        <v>10.472979348993427</v>
      </c>
      <c r="P243" s="72">
        <f t="shared" si="79"/>
        <v>32.108865418944788</v>
      </c>
      <c r="Q243" s="155">
        <f t="shared" si="80"/>
        <v>100.00000000000001</v>
      </c>
    </row>
    <row r="244" spans="1:17" x14ac:dyDescent="0.3">
      <c r="A244" s="49" t="s">
        <v>158</v>
      </c>
      <c r="B244" s="149">
        <v>7.7388930880787049E-4</v>
      </c>
      <c r="C244" s="149">
        <v>6.4006046862268517E-4</v>
      </c>
      <c r="D244" s="149">
        <v>7.0472831107638888E-4</v>
      </c>
      <c r="E244" s="149">
        <v>1.9095070127314817E-4</v>
      </c>
      <c r="F244" s="149">
        <v>3.4410850760416669E-4</v>
      </c>
      <c r="G244" s="149">
        <v>8.4252960443287046E-4</v>
      </c>
      <c r="H244" s="149">
        <f t="shared" si="73"/>
        <v>3.4962669018171297E-3</v>
      </c>
      <c r="I244" s="154"/>
      <c r="J244" s="49" t="s">
        <v>158</v>
      </c>
      <c r="K244" s="72">
        <f t="shared" si="74"/>
        <v>22.134732002458215</v>
      </c>
      <c r="L244" s="72">
        <f t="shared" si="75"/>
        <v>18.306968163386607</v>
      </c>
      <c r="M244" s="72">
        <f t="shared" si="76"/>
        <v>20.156593614466832</v>
      </c>
      <c r="N244" s="72">
        <f t="shared" si="77"/>
        <v>5.4615596187437676</v>
      </c>
      <c r="O244" s="72">
        <f t="shared" si="78"/>
        <v>9.8421692984972537</v>
      </c>
      <c r="P244" s="72">
        <f t="shared" si="79"/>
        <v>24.097977302447333</v>
      </c>
      <c r="Q244" s="155">
        <f t="shared" si="80"/>
        <v>100</v>
      </c>
    </row>
    <row r="245" spans="1:17" x14ac:dyDescent="0.3">
      <c r="A245" s="49" t="s">
        <v>159</v>
      </c>
      <c r="B245" s="149">
        <v>9.752246577662036E-4</v>
      </c>
      <c r="C245" s="149">
        <v>4.5863147728009254E-4</v>
      </c>
      <c r="D245" s="149">
        <v>6.2692533804398155E-4</v>
      </c>
      <c r="E245" s="149">
        <v>2.9567481313657408E-4</v>
      </c>
      <c r="F245" s="149">
        <v>3.6389098849537032E-4</v>
      </c>
      <c r="G245" s="149">
        <v>6.2078189300925925E-4</v>
      </c>
      <c r="H245" s="149">
        <f t="shared" si="73"/>
        <v>3.3411291677314815E-3</v>
      </c>
      <c r="I245" s="154"/>
      <c r="J245" s="49" t="s">
        <v>159</v>
      </c>
      <c r="K245" s="72">
        <f t="shared" si="74"/>
        <v>29.188475177341004</v>
      </c>
      <c r="L245" s="72">
        <f t="shared" si="75"/>
        <v>13.726840665411583</v>
      </c>
      <c r="M245" s="72">
        <f t="shared" si="76"/>
        <v>18.763876120049662</v>
      </c>
      <c r="N245" s="72">
        <f t="shared" si="77"/>
        <v>8.8495475120265308</v>
      </c>
      <c r="O245" s="72">
        <f t="shared" si="78"/>
        <v>10.891257722383733</v>
      </c>
      <c r="P245" s="72">
        <f t="shared" si="79"/>
        <v>18.58000280278748</v>
      </c>
      <c r="Q245" s="155">
        <f t="shared" si="80"/>
        <v>99.999999999999986</v>
      </c>
    </row>
    <row r="246" spans="1:17" x14ac:dyDescent="0.3">
      <c r="A246" s="49" t="s">
        <v>160</v>
      </c>
      <c r="B246" s="149">
        <v>8.864029562384259E-4</v>
      </c>
      <c r="C246" s="149">
        <v>8.0531934996527787E-4</v>
      </c>
      <c r="D246" s="149">
        <v>7.3311497438657413E-4</v>
      </c>
      <c r="E246" s="149">
        <v>2.3477366254629631E-4</v>
      </c>
      <c r="F246" s="149">
        <v>2.681111950925926E-4</v>
      </c>
      <c r="G246" s="149">
        <v>9.7108738557870377E-4</v>
      </c>
      <c r="H246" s="149">
        <f t="shared" si="73"/>
        <v>3.8988095238078704E-3</v>
      </c>
      <c r="I246" s="154"/>
      <c r="J246" s="49" t="s">
        <v>160</v>
      </c>
      <c r="K246" s="72">
        <f t="shared" si="74"/>
        <v>22.7352208623082</v>
      </c>
      <c r="L246" s="72">
        <f t="shared" si="75"/>
        <v>20.655519205225048</v>
      </c>
      <c r="M246" s="72">
        <f t="shared" si="76"/>
        <v>18.80355964839644</v>
      </c>
      <c r="N246" s="72">
        <f t="shared" si="77"/>
        <v>6.0216756195106118</v>
      </c>
      <c r="O246" s="72">
        <f t="shared" si="78"/>
        <v>6.8767451565762832</v>
      </c>
      <c r="P246" s="72">
        <f t="shared" si="79"/>
        <v>24.907279507983425</v>
      </c>
      <c r="Q246" s="155">
        <f t="shared" si="80"/>
        <v>100</v>
      </c>
    </row>
    <row r="247" spans="1:17" x14ac:dyDescent="0.3">
      <c r="A247" s="49" t="s">
        <v>161</v>
      </c>
      <c r="B247" s="149">
        <v>8.7753081171296297E-4</v>
      </c>
      <c r="C247" s="149">
        <v>7.1539798018518518E-4</v>
      </c>
      <c r="D247" s="149">
        <v>7.6554993910879629E-4</v>
      </c>
      <c r="E247" s="149">
        <v>2.7385676491898151E-4</v>
      </c>
      <c r="F247" s="149">
        <v>2.3388762913194446E-4</v>
      </c>
      <c r="G247" s="149">
        <v>7.0439578609953705E-4</v>
      </c>
      <c r="H247" s="149">
        <f t="shared" si="73"/>
        <v>3.5706189111574071E-3</v>
      </c>
      <c r="I247" s="154"/>
      <c r="J247" s="49" t="s">
        <v>161</v>
      </c>
      <c r="K247" s="72">
        <f t="shared" si="74"/>
        <v>24.57643432545742</v>
      </c>
      <c r="L247" s="72">
        <f t="shared" si="75"/>
        <v>20.035685632810662</v>
      </c>
      <c r="M247" s="72">
        <f t="shared" si="76"/>
        <v>21.440258906281464</v>
      </c>
      <c r="N247" s="72">
        <f t="shared" si="77"/>
        <v>7.669728182507483</v>
      </c>
      <c r="O247" s="72">
        <f t="shared" si="78"/>
        <v>6.5503386093961611</v>
      </c>
      <c r="P247" s="72">
        <f t="shared" si="79"/>
        <v>19.727554343546817</v>
      </c>
      <c r="Q247" s="155">
        <f t="shared" si="80"/>
        <v>100.00000000000001</v>
      </c>
    </row>
    <row r="248" spans="1:17" x14ac:dyDescent="0.3">
      <c r="A248" s="49" t="s">
        <v>162</v>
      </c>
      <c r="B248" s="149">
        <v>9.7438271605324066E-4</v>
      </c>
      <c r="C248" s="149">
        <v>5.574074074074075E-4</v>
      </c>
      <c r="D248" s="149">
        <v>6.3929301697916664E-4</v>
      </c>
      <c r="E248" s="149">
        <v>2.4682098766203703E-4</v>
      </c>
      <c r="F248" s="149">
        <v>3.2825520833333334E-4</v>
      </c>
      <c r="G248" s="149">
        <v>1.127618152002315E-3</v>
      </c>
      <c r="H248" s="149">
        <f t="shared" si="73"/>
        <v>3.8737774884375006E-3</v>
      </c>
      <c r="I248" s="154"/>
      <c r="J248" s="49" t="s">
        <v>162</v>
      </c>
      <c r="K248" s="72">
        <f t="shared" si="74"/>
        <v>25.153295948504795</v>
      </c>
      <c r="L248" s="72">
        <f t="shared" si="75"/>
        <v>14.389246906183024</v>
      </c>
      <c r="M248" s="72">
        <f t="shared" si="76"/>
        <v>16.503090817356867</v>
      </c>
      <c r="N248" s="72">
        <f t="shared" si="77"/>
        <v>6.3715840261540935</v>
      </c>
      <c r="O248" s="72">
        <f t="shared" si="78"/>
        <v>8.4737755153235721</v>
      </c>
      <c r="P248" s="72">
        <f t="shared" si="79"/>
        <v>29.109006786477636</v>
      </c>
      <c r="Q248" s="155">
        <f t="shared" si="80"/>
        <v>99.999999999999986</v>
      </c>
    </row>
    <row r="249" spans="1:17" x14ac:dyDescent="0.3">
      <c r="A249" s="49" t="s">
        <v>163</v>
      </c>
      <c r="B249" s="149">
        <v>8.6507936508101863E-4</v>
      </c>
      <c r="C249" s="149">
        <v>5.6811644410879631E-4</v>
      </c>
      <c r="D249" s="149">
        <v>7.036890064583334E-4</v>
      </c>
      <c r="E249" s="149">
        <v>2.3760078105324072E-4</v>
      </c>
      <c r="F249" s="149">
        <v>2.5586682203703701E-4</v>
      </c>
      <c r="G249" s="149">
        <v>7.5351263961805548E-4</v>
      </c>
      <c r="H249" s="149">
        <f t="shared" si="73"/>
        <v>3.3838650583564818E-3</v>
      </c>
      <c r="I249" s="154"/>
      <c r="J249" s="49" t="s">
        <v>163</v>
      </c>
      <c r="K249" s="72">
        <f t="shared" si="74"/>
        <v>25.564830457547298</v>
      </c>
      <c r="L249" s="72">
        <f t="shared" si="75"/>
        <v>16.78898047975726</v>
      </c>
      <c r="M249" s="72">
        <f t="shared" si="76"/>
        <v>20.795421635403805</v>
      </c>
      <c r="N249" s="72">
        <f t="shared" si="77"/>
        <v>7.0215796716386096</v>
      </c>
      <c r="O249" s="72">
        <f t="shared" si="78"/>
        <v>7.5613778216472278</v>
      </c>
      <c r="P249" s="72">
        <f t="shared" si="79"/>
        <v>22.267809934005793</v>
      </c>
      <c r="Q249" s="155">
        <f t="shared" si="80"/>
        <v>100</v>
      </c>
    </row>
    <row r="250" spans="1:17" x14ac:dyDescent="0.3">
      <c r="A250" s="49" t="s">
        <v>164</v>
      </c>
      <c r="B250" s="149">
        <v>8.0790509259259259E-4</v>
      </c>
      <c r="C250" s="149">
        <v>5.2354938271990741E-4</v>
      </c>
      <c r="D250" s="149">
        <v>5.0314814814814818E-4</v>
      </c>
      <c r="E250" s="149">
        <v>2.8445987653935183E-4</v>
      </c>
      <c r="F250" s="149">
        <v>4.416808931365741E-4</v>
      </c>
      <c r="G250" s="149">
        <v>7.5477237653935191E-4</v>
      </c>
      <c r="H250" s="149">
        <f t="shared" si="73"/>
        <v>3.3155157696759261E-3</v>
      </c>
      <c r="I250" s="154"/>
      <c r="J250" s="49" t="s">
        <v>164</v>
      </c>
      <c r="K250" s="72">
        <f t="shared" si="74"/>
        <v>24.367403104572201</v>
      </c>
      <c r="L250" s="72">
        <f t="shared" si="75"/>
        <v>15.790888027387714</v>
      </c>
      <c r="M250" s="72">
        <f t="shared" si="76"/>
        <v>15.175561906536435</v>
      </c>
      <c r="N250" s="72">
        <f t="shared" si="77"/>
        <v>8.5796568709174394</v>
      </c>
      <c r="O250" s="72">
        <f t="shared" si="78"/>
        <v>13.321634515396862</v>
      </c>
      <c r="P250" s="72">
        <f t="shared" si="79"/>
        <v>22.764855575189344</v>
      </c>
      <c r="Q250" s="155">
        <f t="shared" si="80"/>
        <v>100</v>
      </c>
    </row>
    <row r="251" spans="1:17" x14ac:dyDescent="0.3">
      <c r="A251" s="49" t="s">
        <v>175</v>
      </c>
      <c r="B251" s="150">
        <f t="shared" ref="B251:H251" si="81">AVERAGE(B211:B250)</f>
        <v>8.8699906469097227E-4</v>
      </c>
      <c r="C251" s="150">
        <f t="shared" si="81"/>
        <v>6.312271224215855E-4</v>
      </c>
      <c r="D251" s="150">
        <f t="shared" si="81"/>
        <v>6.8992525553009262E-4</v>
      </c>
      <c r="E251" s="150">
        <f t="shared" si="81"/>
        <v>2.4328597460416667E-4</v>
      </c>
      <c r="F251" s="150">
        <f t="shared" si="81"/>
        <v>3.3009247535185189E-4</v>
      </c>
      <c r="G251" s="150">
        <f t="shared" si="81"/>
        <v>8.5657861274884286E-4</v>
      </c>
      <c r="H251" s="150">
        <f t="shared" si="81"/>
        <v>3.6381085053475105E-3</v>
      </c>
      <c r="J251" s="49" t="s">
        <v>175</v>
      </c>
      <c r="K251" s="60">
        <f t="shared" ref="K251:P251" si="82">AVERAGE(K211:K250)</f>
        <v>24.545286046594814</v>
      </c>
      <c r="L251" s="60">
        <f t="shared" si="82"/>
        <v>17.327657732141091</v>
      </c>
      <c r="M251" s="60">
        <f t="shared" si="82"/>
        <v>18.987391448065804</v>
      </c>
      <c r="N251" s="60">
        <f t="shared" si="82"/>
        <v>6.771747602886971</v>
      </c>
      <c r="O251" s="60">
        <f t="shared" si="82"/>
        <v>9.1040764215954031</v>
      </c>
      <c r="P251" s="60">
        <f t="shared" si="82"/>
        <v>23.263840748715914</v>
      </c>
      <c r="Q251" s="155"/>
    </row>
    <row r="252" spans="1:17" x14ac:dyDescent="0.3">
      <c r="A252" s="49" t="s">
        <v>176</v>
      </c>
      <c r="B252" s="149">
        <f t="shared" ref="B252:H252" si="83">MAX(B211:B250)</f>
        <v>1.1199798437847223E-3</v>
      </c>
      <c r="C252" s="149">
        <f t="shared" si="83"/>
        <v>9.8295120517361109E-4</v>
      </c>
      <c r="D252" s="149">
        <f t="shared" si="83"/>
        <v>9.8379629629629642E-4</v>
      </c>
      <c r="E252" s="149">
        <f t="shared" si="83"/>
        <v>3.6810909548611113E-4</v>
      </c>
      <c r="F252" s="149">
        <f t="shared" si="83"/>
        <v>5.6112370875000006E-4</v>
      </c>
      <c r="G252" s="149">
        <f t="shared" si="83"/>
        <v>1.6431678844328703E-3</v>
      </c>
      <c r="H252" s="149">
        <f t="shared" si="83"/>
        <v>5.1174897119328697E-3</v>
      </c>
      <c r="J252" s="49" t="s">
        <v>176</v>
      </c>
      <c r="K252" s="72">
        <f t="shared" ref="K252:P252" si="84">MAX(K211:K250)</f>
        <v>31.821270091361299</v>
      </c>
      <c r="L252" s="72">
        <f t="shared" si="84"/>
        <v>21.110442366155567</v>
      </c>
      <c r="M252" s="72">
        <f t="shared" si="84"/>
        <v>25.000000000000007</v>
      </c>
      <c r="N252" s="72">
        <f t="shared" si="84"/>
        <v>10.215016682708034</v>
      </c>
      <c r="O252" s="72">
        <f t="shared" si="84"/>
        <v>15.571166581404183</v>
      </c>
      <c r="P252" s="72">
        <f t="shared" si="84"/>
        <v>32.108865418944788</v>
      </c>
    </row>
    <row r="253" spans="1:17" x14ac:dyDescent="0.3">
      <c r="A253" s="49" t="s">
        <v>195</v>
      </c>
      <c r="B253" s="149">
        <f t="shared" ref="B253:H253" si="85">MIN(B211:B250)</f>
        <v>6.3199850928240741E-4</v>
      </c>
      <c r="C253" s="149">
        <f t="shared" si="85"/>
        <v>3.361363063773148E-4</v>
      </c>
      <c r="D253" s="149">
        <f t="shared" si="85"/>
        <v>4.8065318719907405E-4</v>
      </c>
      <c r="E253" s="149">
        <f t="shared" si="85"/>
        <v>1.7361111111111112E-4</v>
      </c>
      <c r="F253" s="149">
        <f t="shared" si="85"/>
        <v>1.9596140925925924E-4</v>
      </c>
      <c r="G253" s="149">
        <f t="shared" si="85"/>
        <v>5.4653433903935193E-4</v>
      </c>
      <c r="H253" s="149">
        <f t="shared" si="85"/>
        <v>2.7568111195138889E-3</v>
      </c>
      <c r="J253" s="49" t="s">
        <v>195</v>
      </c>
      <c r="K253" s="72">
        <f t="shared" ref="K253:P253" si="86">MIN(K211:K250)</f>
        <v>18.232939108630088</v>
      </c>
      <c r="L253" s="72">
        <f t="shared" si="86"/>
        <v>9.9642069343346815</v>
      </c>
      <c r="M253" s="72">
        <f t="shared" si="86"/>
        <v>14.613429360523902</v>
      </c>
      <c r="N253" s="72">
        <f t="shared" si="86"/>
        <v>4.4117647058823533</v>
      </c>
      <c r="O253" s="72">
        <f t="shared" si="86"/>
        <v>5.6480073312511747</v>
      </c>
      <c r="P253" s="72">
        <f t="shared" si="86"/>
        <v>16.281135090060044</v>
      </c>
    </row>
    <row r="254" spans="1:17" x14ac:dyDescent="0.3">
      <c r="A254" s="49" t="s">
        <v>178</v>
      </c>
      <c r="B254" s="72">
        <f t="shared" ref="B254:H254" si="87">STDEV(B211:B250)/B251*100</f>
        <v>13.193200283175916</v>
      </c>
      <c r="C254" s="72">
        <f t="shared" si="87"/>
        <v>21.003511509139649</v>
      </c>
      <c r="D254" s="72">
        <f t="shared" si="87"/>
        <v>17.479471276120869</v>
      </c>
      <c r="E254" s="72">
        <f t="shared" si="87"/>
        <v>17.088517076284543</v>
      </c>
      <c r="F254" s="72">
        <f t="shared" si="87"/>
        <v>22.910610075900127</v>
      </c>
      <c r="G254" s="72">
        <f t="shared" si="87"/>
        <v>25.716162243138722</v>
      </c>
      <c r="H254" s="72">
        <f t="shared" si="87"/>
        <v>13.621682139563596</v>
      </c>
      <c r="J254" s="49" t="s">
        <v>178</v>
      </c>
      <c r="K254" s="72">
        <f t="shared" ref="K254:P254" si="88">STDEV(K211:K250)/K251*100</f>
        <v>11.721702746921125</v>
      </c>
      <c r="L254" s="72">
        <f t="shared" si="88"/>
        <v>14.882540046470991</v>
      </c>
      <c r="M254" s="72">
        <f t="shared" si="88"/>
        <v>12.138295693541735</v>
      </c>
      <c r="N254" s="72">
        <f t="shared" si="88"/>
        <v>18.992317521516387</v>
      </c>
      <c r="O254" s="72">
        <f t="shared" si="88"/>
        <v>20.587679030112803</v>
      </c>
      <c r="P254" s="72">
        <f t="shared" si="88"/>
        <v>13.727121296604439</v>
      </c>
    </row>
    <row r="257" spans="1:16382" x14ac:dyDescent="0.3">
      <c r="A257" s="163"/>
      <c r="B257" s="114"/>
      <c r="C257" s="114"/>
      <c r="D257" s="114"/>
      <c r="E257" s="114"/>
      <c r="F257" s="114"/>
      <c r="G257" s="114"/>
      <c r="H257" s="114"/>
      <c r="I257" s="151"/>
      <c r="J257" s="157"/>
      <c r="K257" s="114"/>
      <c r="L257" s="114"/>
      <c r="M257" s="114"/>
      <c r="N257" s="114"/>
      <c r="O257" s="114"/>
      <c r="P257" s="114"/>
    </row>
    <row r="258" spans="1:16382" x14ac:dyDescent="0.3">
      <c r="A258" s="49"/>
      <c r="B258" s="149"/>
      <c r="C258" s="149"/>
      <c r="D258" s="149"/>
      <c r="E258" s="149"/>
      <c r="F258" s="149"/>
      <c r="G258" s="149"/>
      <c r="H258" s="150"/>
      <c r="I258" s="154"/>
      <c r="J258" s="49"/>
      <c r="K258" s="72"/>
      <c r="L258" s="72"/>
      <c r="M258" s="72"/>
      <c r="N258" s="72"/>
      <c r="O258" s="72"/>
      <c r="P258" s="72"/>
    </row>
    <row r="259" spans="1:16382" x14ac:dyDescent="0.3">
      <c r="A259" s="49"/>
      <c r="B259" s="149"/>
      <c r="C259" s="149"/>
      <c r="D259" s="149"/>
      <c r="E259" s="149"/>
      <c r="F259" s="149"/>
      <c r="G259" s="149"/>
      <c r="H259" s="150"/>
      <c r="I259" s="154"/>
      <c r="J259" s="49"/>
      <c r="K259" s="72"/>
      <c r="L259" s="72"/>
      <c r="M259" s="72"/>
      <c r="N259" s="72"/>
      <c r="O259" s="72"/>
      <c r="P259" s="72"/>
    </row>
    <row r="260" spans="1:16382" x14ac:dyDescent="0.3">
      <c r="A260" s="49"/>
      <c r="B260" s="149"/>
      <c r="C260" s="149"/>
      <c r="D260" s="149"/>
      <c r="E260" s="149"/>
      <c r="F260" s="149"/>
      <c r="G260" s="149"/>
      <c r="H260" s="150"/>
      <c r="I260" s="154"/>
      <c r="J260" s="49"/>
      <c r="K260" s="72"/>
      <c r="L260" s="72"/>
      <c r="M260" s="72"/>
      <c r="N260" s="72"/>
      <c r="O260" s="72"/>
      <c r="P260" s="72"/>
      <c r="Q260" s="49"/>
      <c r="R260" s="149"/>
      <c r="S260" s="149"/>
      <c r="U260" s="149"/>
      <c r="V260" s="150"/>
      <c r="W260" s="154"/>
      <c r="X260" s="49"/>
      <c r="Y260" s="72"/>
      <c r="Z260" s="72"/>
      <c r="AA260" s="72"/>
      <c r="AB260" s="72"/>
      <c r="AC260" s="72"/>
      <c r="AD260" s="72"/>
      <c r="AE260" s="49"/>
      <c r="AF260" s="149"/>
      <c r="AG260" s="149"/>
      <c r="AH260" s="149"/>
      <c r="AI260" s="149"/>
      <c r="AJ260" s="149"/>
      <c r="AK260" s="149"/>
      <c r="AL260" s="150"/>
      <c r="AM260" s="154"/>
      <c r="AN260" s="49"/>
      <c r="AO260" s="72"/>
      <c r="AP260" s="72"/>
      <c r="AQ260" s="72"/>
      <c r="AR260" s="72"/>
      <c r="AS260" s="72"/>
      <c r="AT260" s="72"/>
      <c r="AU260" s="49"/>
      <c r="AV260" s="149"/>
      <c r="AW260" s="149"/>
      <c r="AX260" s="149"/>
      <c r="AY260" s="149"/>
      <c r="AZ260" s="149"/>
      <c r="BA260" s="149"/>
      <c r="BB260" s="150"/>
      <c r="BC260" s="154"/>
      <c r="BD260" s="49"/>
      <c r="BE260" s="72"/>
      <c r="BF260" s="72"/>
      <c r="BG260" s="72"/>
      <c r="BH260" s="72"/>
      <c r="BI260" s="72"/>
      <c r="BJ260" s="72"/>
      <c r="BK260" s="49"/>
      <c r="BL260" s="149"/>
      <c r="BM260" s="149"/>
      <c r="BN260" s="149"/>
      <c r="BO260" s="149"/>
      <c r="BP260" s="149"/>
      <c r="BQ260" s="149"/>
      <c r="BR260" s="150"/>
      <c r="BS260" s="154"/>
      <c r="BT260" s="49"/>
      <c r="BU260" s="72"/>
      <c r="BV260" s="72"/>
      <c r="BW260" s="72"/>
      <c r="BX260" s="72"/>
      <c r="BY260" s="72"/>
      <c r="BZ260" s="72"/>
      <c r="CA260" s="49"/>
      <c r="CB260" s="149"/>
      <c r="CC260" s="149"/>
      <c r="CD260" s="149"/>
      <c r="CE260" s="149"/>
      <c r="CF260" s="149"/>
      <c r="CG260" s="149"/>
      <c r="CH260" s="150"/>
      <c r="CI260" s="154"/>
      <c r="CJ260" s="49"/>
      <c r="CK260" s="72"/>
      <c r="CL260" s="72"/>
      <c r="CM260" s="72"/>
      <c r="CN260" s="72"/>
      <c r="CO260" s="72"/>
      <c r="CP260" s="72"/>
      <c r="CQ260" s="49"/>
      <c r="CR260" s="149"/>
      <c r="CS260" s="149"/>
      <c r="CT260" s="149"/>
      <c r="CU260" s="149"/>
      <c r="CV260" s="149"/>
      <c r="CW260" s="149"/>
      <c r="CX260" s="150"/>
      <c r="CY260" s="154"/>
      <c r="CZ260" s="49"/>
      <c r="DA260" s="72"/>
      <c r="DB260" s="72"/>
      <c r="DC260" s="72"/>
      <c r="DD260" s="72"/>
      <c r="DE260" s="72"/>
      <c r="DF260" s="72"/>
      <c r="DG260" s="49"/>
      <c r="DH260" s="149"/>
      <c r="DI260" s="149"/>
      <c r="DJ260" s="149"/>
      <c r="DK260" s="149"/>
      <c r="DL260" s="149"/>
      <c r="DM260" s="149"/>
      <c r="DN260" s="150"/>
      <c r="DO260" s="154"/>
      <c r="DP260" s="49"/>
      <c r="DQ260" s="72"/>
      <c r="DR260" s="72"/>
      <c r="DS260" s="72"/>
      <c r="DT260" s="72"/>
      <c r="DU260" s="72"/>
      <c r="DV260" s="72"/>
      <c r="DW260" s="49"/>
      <c r="DX260" s="149"/>
      <c r="DY260" s="149"/>
      <c r="DZ260" s="149"/>
      <c r="EA260" s="149"/>
      <c r="EB260" s="149"/>
      <c r="EC260" s="149"/>
      <c r="ED260" s="150"/>
      <c r="EE260" s="154"/>
      <c r="EF260" s="49"/>
      <c r="EG260" s="72"/>
      <c r="EH260" s="72"/>
      <c r="EI260" s="72"/>
      <c r="EJ260" s="72"/>
      <c r="EK260" s="72"/>
      <c r="EL260" s="72"/>
      <c r="EM260" s="49"/>
      <c r="EN260" s="149"/>
      <c r="EO260" s="149"/>
      <c r="EP260" s="149"/>
      <c r="EQ260" s="149"/>
      <c r="ER260" s="149"/>
      <c r="ES260" s="149"/>
      <c r="ET260" s="150"/>
      <c r="EU260" s="154"/>
      <c r="EV260" s="49"/>
      <c r="EW260" s="72"/>
      <c r="EX260" s="72"/>
      <c r="EY260" s="72"/>
      <c r="EZ260" s="72"/>
      <c r="FA260" s="72"/>
      <c r="FB260" s="72"/>
      <c r="FC260" s="49"/>
      <c r="FD260" s="149"/>
      <c r="FE260" s="149"/>
      <c r="FF260" s="149"/>
      <c r="FG260" s="149"/>
      <c r="FH260" s="149"/>
      <c r="FI260" s="149"/>
      <c r="FJ260" s="150"/>
      <c r="FK260" s="154"/>
      <c r="FL260" s="49"/>
      <c r="FM260" s="72"/>
      <c r="FN260" s="72"/>
      <c r="FO260" s="72"/>
      <c r="FP260" s="72"/>
      <c r="FQ260" s="72"/>
      <c r="FR260" s="72"/>
      <c r="FS260" s="49"/>
      <c r="FT260" s="149"/>
      <c r="FU260" s="149"/>
      <c r="FV260" s="149"/>
      <c r="FW260" s="149"/>
      <c r="FX260" s="149"/>
      <c r="FY260" s="149"/>
      <c r="FZ260" s="150"/>
      <c r="GA260" s="154"/>
      <c r="GB260" s="49"/>
      <c r="GC260" s="72"/>
      <c r="GD260" s="72"/>
      <c r="GE260" s="72"/>
      <c r="GF260" s="72"/>
      <c r="GG260" s="72"/>
      <c r="GH260" s="72"/>
      <c r="GI260" s="49"/>
      <c r="GJ260" s="149"/>
      <c r="GK260" s="149"/>
      <c r="GL260" s="149"/>
      <c r="GM260" s="149"/>
      <c r="GN260" s="149"/>
      <c r="GO260" s="149"/>
      <c r="GP260" s="150"/>
      <c r="GQ260" s="154"/>
      <c r="GR260" s="49"/>
      <c r="GS260" s="72"/>
      <c r="GT260" s="72"/>
      <c r="GU260" s="72"/>
      <c r="GV260" s="72"/>
      <c r="GW260" s="72"/>
      <c r="GX260" s="72"/>
      <c r="GY260" s="49"/>
      <c r="GZ260" s="149"/>
      <c r="HA260" s="149"/>
      <c r="HB260" s="149"/>
      <c r="HC260" s="149"/>
      <c r="HD260" s="149"/>
      <c r="HE260" s="149"/>
      <c r="HF260" s="150"/>
      <c r="HG260" s="154"/>
      <c r="HH260" s="49"/>
      <c r="HI260" s="72"/>
      <c r="HJ260" s="72"/>
      <c r="HK260" s="72"/>
      <c r="HL260" s="72"/>
      <c r="HM260" s="72"/>
      <c r="HN260" s="72"/>
      <c r="HO260" s="49"/>
      <c r="HP260" s="149"/>
      <c r="HQ260" s="149"/>
      <c r="HR260" s="149"/>
      <c r="HS260" s="149"/>
      <c r="HT260" s="149"/>
      <c r="HU260" s="149"/>
      <c r="HV260" s="150"/>
      <c r="HW260" s="154"/>
      <c r="HX260" s="49"/>
      <c r="HY260" s="72"/>
      <c r="HZ260" s="72"/>
      <c r="IA260" s="72"/>
      <c r="IB260" s="72"/>
      <c r="IC260" s="72"/>
      <c r="ID260" s="72"/>
      <c r="IE260" s="49"/>
      <c r="IF260" s="149"/>
      <c r="IG260" s="149"/>
      <c r="IH260" s="149"/>
      <c r="II260" s="149"/>
      <c r="IJ260" s="149"/>
      <c r="IK260" s="149"/>
      <c r="IL260" s="150"/>
      <c r="IM260" s="154"/>
      <c r="IN260" s="49"/>
      <c r="IO260" s="72"/>
      <c r="IP260" s="72"/>
      <c r="IQ260" s="72"/>
      <c r="IR260" s="72"/>
      <c r="IS260" s="72"/>
      <c r="IT260" s="72"/>
      <c r="IU260" s="49"/>
      <c r="IV260" s="149"/>
      <c r="IW260" s="149"/>
      <c r="IX260" s="149"/>
      <c r="IY260" s="149"/>
      <c r="IZ260" s="149"/>
      <c r="JA260" s="149"/>
      <c r="JB260" s="150"/>
      <c r="JC260" s="154"/>
      <c r="JD260" s="49"/>
      <c r="JE260" s="72"/>
      <c r="JF260" s="72"/>
      <c r="JG260" s="72"/>
      <c r="JH260" s="72"/>
      <c r="JI260" s="72"/>
      <c r="JJ260" s="72"/>
      <c r="JK260" s="49"/>
      <c r="JL260" s="149"/>
      <c r="JM260" s="149"/>
      <c r="JN260" s="149"/>
      <c r="JO260" s="149"/>
      <c r="JP260" s="149"/>
      <c r="JQ260" s="149"/>
      <c r="JR260" s="150"/>
      <c r="JS260" s="154"/>
      <c r="JT260" s="49"/>
      <c r="JU260" s="72"/>
      <c r="JV260" s="72"/>
      <c r="JW260" s="72"/>
      <c r="JX260" s="72"/>
      <c r="JY260" s="72"/>
      <c r="JZ260" s="72"/>
      <c r="KA260" s="49"/>
      <c r="KB260" s="149"/>
      <c r="KC260" s="149"/>
      <c r="KD260" s="149"/>
      <c r="KE260" s="149"/>
      <c r="KF260" s="149"/>
      <c r="KG260" s="149"/>
      <c r="KH260" s="150"/>
      <c r="KI260" s="154"/>
      <c r="KJ260" s="49"/>
      <c r="KK260" s="72"/>
      <c r="KL260" s="72"/>
      <c r="KM260" s="72"/>
      <c r="KN260" s="72"/>
      <c r="KO260" s="72"/>
      <c r="KP260" s="72"/>
      <c r="KQ260" s="49"/>
      <c r="KR260" s="149"/>
      <c r="KS260" s="149"/>
      <c r="KT260" s="149"/>
      <c r="KU260" s="149"/>
      <c r="KV260" s="149"/>
      <c r="KW260" s="149"/>
      <c r="KX260" s="150"/>
      <c r="KY260" s="154"/>
      <c r="KZ260" s="49"/>
      <c r="LA260" s="72"/>
      <c r="LB260" s="72"/>
      <c r="LC260" s="72"/>
      <c r="LD260" s="72"/>
      <c r="LE260" s="72"/>
      <c r="LF260" s="72"/>
      <c r="LG260" s="49"/>
      <c r="LH260" s="149"/>
      <c r="LI260" s="149"/>
      <c r="LJ260" s="149"/>
      <c r="LK260" s="149"/>
      <c r="LL260" s="149"/>
      <c r="LM260" s="149"/>
      <c r="LN260" s="150"/>
      <c r="LO260" s="154"/>
      <c r="LP260" s="49"/>
      <c r="LQ260" s="72"/>
      <c r="LR260" s="72"/>
      <c r="LS260" s="72"/>
      <c r="LT260" s="72"/>
      <c r="LU260" s="72"/>
      <c r="LV260" s="72"/>
      <c r="LW260" s="49"/>
      <c r="LX260" s="149"/>
      <c r="LY260" s="149"/>
      <c r="LZ260" s="149"/>
      <c r="MA260" s="149"/>
      <c r="MB260" s="149"/>
      <c r="MC260" s="149"/>
      <c r="MD260" s="150"/>
      <c r="ME260" s="154"/>
      <c r="MF260" s="49"/>
      <c r="MG260" s="72"/>
      <c r="MH260" s="72"/>
      <c r="MI260" s="72"/>
      <c r="MJ260" s="72"/>
      <c r="MK260" s="72"/>
      <c r="ML260" s="72"/>
      <c r="MM260" s="49"/>
      <c r="MN260" s="149"/>
      <c r="MO260" s="149"/>
      <c r="MP260" s="149"/>
      <c r="MQ260" s="149"/>
      <c r="MR260" s="149"/>
      <c r="MS260" s="149"/>
      <c r="MT260" s="150"/>
      <c r="MU260" s="154"/>
      <c r="MV260" s="49"/>
      <c r="MW260" s="72"/>
      <c r="MX260" s="72"/>
      <c r="MY260" s="72"/>
      <c r="MZ260" s="72"/>
      <c r="NA260" s="72"/>
      <c r="NB260" s="72"/>
      <c r="NC260" s="49"/>
      <c r="ND260" s="149"/>
      <c r="NE260" s="149"/>
      <c r="NF260" s="149"/>
      <c r="NG260" s="149"/>
      <c r="NH260" s="149"/>
      <c r="NI260" s="149"/>
      <c r="NJ260" s="150"/>
      <c r="NK260" s="154"/>
      <c r="NL260" s="49"/>
      <c r="NM260" s="72"/>
      <c r="NN260" s="72"/>
      <c r="NO260" s="72"/>
      <c r="NP260" s="72"/>
      <c r="NQ260" s="72"/>
      <c r="NR260" s="72"/>
      <c r="NS260" s="49"/>
      <c r="NT260" s="149"/>
      <c r="NU260" s="149"/>
      <c r="NV260" s="149"/>
      <c r="NW260" s="149"/>
      <c r="NX260" s="149"/>
      <c r="NY260" s="149"/>
      <c r="NZ260" s="150"/>
      <c r="OA260" s="154"/>
      <c r="OB260" s="49"/>
      <c r="OC260" s="72"/>
      <c r="OD260" s="72"/>
      <c r="OE260" s="72"/>
      <c r="OF260" s="72"/>
      <c r="OG260" s="72"/>
      <c r="OH260" s="72"/>
      <c r="OI260" s="49"/>
      <c r="OJ260" s="149"/>
      <c r="OK260" s="149"/>
      <c r="OL260" s="149"/>
      <c r="OM260" s="149"/>
      <c r="ON260" s="149"/>
      <c r="OO260" s="149"/>
      <c r="OP260" s="150"/>
      <c r="OQ260" s="154"/>
      <c r="OR260" s="49"/>
      <c r="OS260" s="72"/>
      <c r="OT260" s="72"/>
      <c r="OU260" s="72"/>
      <c r="OV260" s="72"/>
      <c r="OW260" s="72"/>
      <c r="OX260" s="72"/>
      <c r="OY260" s="49"/>
      <c r="OZ260" s="149"/>
      <c r="PA260" s="149"/>
      <c r="PB260" s="149"/>
      <c r="PC260" s="149"/>
      <c r="PD260" s="149"/>
      <c r="PE260" s="149"/>
      <c r="PF260" s="150"/>
      <c r="PG260" s="154"/>
      <c r="PH260" s="49"/>
      <c r="PI260" s="72"/>
      <c r="PJ260" s="72"/>
      <c r="PK260" s="72"/>
      <c r="PL260" s="72"/>
      <c r="PM260" s="72"/>
      <c r="PN260" s="72"/>
      <c r="PO260" s="49"/>
      <c r="PP260" s="149"/>
      <c r="PQ260" s="149"/>
      <c r="PR260" s="149"/>
      <c r="PS260" s="149"/>
      <c r="PT260" s="149"/>
      <c r="PU260" s="149"/>
      <c r="PV260" s="150"/>
      <c r="PW260" s="154"/>
      <c r="PX260" s="49"/>
      <c r="PY260" s="72"/>
      <c r="PZ260" s="72"/>
      <c r="QA260" s="72"/>
      <c r="QB260" s="72"/>
      <c r="QC260" s="72"/>
      <c r="QD260" s="72"/>
      <c r="QE260" s="49"/>
      <c r="QF260" s="149"/>
      <c r="QG260" s="149"/>
      <c r="QH260" s="149"/>
      <c r="QI260" s="149"/>
      <c r="QJ260" s="149"/>
      <c r="QK260" s="149"/>
      <c r="QL260" s="150"/>
      <c r="QM260" s="154"/>
      <c r="QN260" s="49"/>
      <c r="QO260" s="72"/>
      <c r="QP260" s="72"/>
      <c r="QQ260" s="72"/>
      <c r="QR260" s="72"/>
      <c r="QS260" s="72"/>
      <c r="QT260" s="72"/>
      <c r="QU260" s="49"/>
      <c r="QV260" s="149"/>
      <c r="QW260" s="149"/>
      <c r="QX260" s="149"/>
      <c r="QY260" s="149"/>
      <c r="QZ260" s="149"/>
      <c r="RA260" s="149"/>
      <c r="RB260" s="150"/>
      <c r="RC260" s="154"/>
      <c r="RD260" s="49"/>
      <c r="RE260" s="72"/>
      <c r="RF260" s="72"/>
      <c r="RG260" s="72"/>
      <c r="RH260" s="72"/>
      <c r="RI260" s="72"/>
      <c r="RJ260" s="72"/>
      <c r="RK260" s="49"/>
      <c r="RL260" s="149"/>
      <c r="RM260" s="149"/>
      <c r="RN260" s="149"/>
      <c r="RO260" s="149"/>
      <c r="RP260" s="149"/>
      <c r="RQ260" s="149"/>
      <c r="RR260" s="150"/>
      <c r="RS260" s="154"/>
      <c r="RT260" s="49"/>
      <c r="RU260" s="72"/>
      <c r="RV260" s="72"/>
      <c r="RW260" s="72"/>
      <c r="RX260" s="72"/>
      <c r="RY260" s="72"/>
      <c r="RZ260" s="72"/>
      <c r="SA260" s="49"/>
      <c r="SB260" s="149"/>
      <c r="SC260" s="149"/>
      <c r="SD260" s="149"/>
      <c r="SE260" s="149"/>
      <c r="SF260" s="149"/>
      <c r="SG260" s="149"/>
      <c r="SH260" s="150"/>
      <c r="SI260" s="154"/>
      <c r="SJ260" s="49"/>
      <c r="SK260" s="72"/>
      <c r="SL260" s="72"/>
      <c r="SM260" s="72"/>
      <c r="SN260" s="72"/>
      <c r="SO260" s="72"/>
      <c r="SP260" s="72"/>
      <c r="SQ260" s="49"/>
      <c r="SR260" s="149"/>
      <c r="SS260" s="149"/>
      <c r="ST260" s="149"/>
      <c r="SU260" s="149"/>
      <c r="SV260" s="149"/>
      <c r="SW260" s="149"/>
      <c r="SX260" s="150"/>
      <c r="SY260" s="154"/>
      <c r="SZ260" s="49"/>
      <c r="TA260" s="72"/>
      <c r="TB260" s="72"/>
      <c r="TC260" s="72"/>
      <c r="TD260" s="72"/>
      <c r="TE260" s="72"/>
      <c r="TF260" s="72"/>
      <c r="TG260" s="49"/>
      <c r="TH260" s="149"/>
      <c r="TI260" s="149"/>
      <c r="TJ260" s="149"/>
      <c r="TK260" s="149"/>
      <c r="TL260" s="149"/>
      <c r="TM260" s="149"/>
      <c r="TN260" s="150"/>
      <c r="TO260" s="154"/>
      <c r="TP260" s="49"/>
      <c r="TQ260" s="72"/>
      <c r="TR260" s="72"/>
      <c r="TS260" s="72"/>
      <c r="TT260" s="72"/>
      <c r="TU260" s="72"/>
      <c r="TV260" s="72"/>
      <c r="TW260" s="49"/>
      <c r="TX260" s="149"/>
      <c r="TY260" s="149"/>
      <c r="TZ260" s="149"/>
      <c r="UA260" s="149"/>
      <c r="UB260" s="149"/>
      <c r="UC260" s="149"/>
      <c r="UD260" s="150"/>
      <c r="UE260" s="154"/>
      <c r="UF260" s="49"/>
      <c r="UG260" s="72"/>
      <c r="UH260" s="72"/>
      <c r="UI260" s="72"/>
      <c r="UJ260" s="72"/>
      <c r="UK260" s="72"/>
      <c r="UL260" s="72"/>
      <c r="UM260" s="49"/>
      <c r="UN260" s="149"/>
      <c r="UO260" s="149"/>
      <c r="UP260" s="149"/>
      <c r="UQ260" s="149"/>
      <c r="UR260" s="149"/>
      <c r="US260" s="149"/>
      <c r="UT260" s="150"/>
      <c r="UU260" s="154"/>
      <c r="UV260" s="49"/>
      <c r="UW260" s="72"/>
      <c r="UX260" s="72"/>
      <c r="UY260" s="72"/>
      <c r="UZ260" s="72"/>
      <c r="VA260" s="72"/>
      <c r="VB260" s="72"/>
      <c r="VC260" s="49"/>
      <c r="VD260" s="149"/>
      <c r="VE260" s="149"/>
      <c r="VF260" s="149"/>
      <c r="VG260" s="149"/>
      <c r="VH260" s="149"/>
      <c r="VI260" s="149"/>
      <c r="VJ260" s="150"/>
      <c r="VK260" s="154"/>
      <c r="VL260" s="49"/>
      <c r="VM260" s="72"/>
      <c r="VN260" s="72"/>
      <c r="VO260" s="72"/>
      <c r="VP260" s="72"/>
      <c r="VQ260" s="72"/>
      <c r="VR260" s="72"/>
      <c r="VS260" s="49"/>
      <c r="VT260" s="149"/>
      <c r="VU260" s="149"/>
      <c r="VV260" s="149"/>
      <c r="VW260" s="149"/>
      <c r="VX260" s="149"/>
      <c r="VY260" s="149"/>
      <c r="VZ260" s="150"/>
      <c r="WA260" s="154"/>
      <c r="WB260" s="49"/>
      <c r="WC260" s="72"/>
      <c r="WD260" s="72"/>
      <c r="WE260" s="72"/>
      <c r="WF260" s="72"/>
      <c r="WG260" s="72"/>
      <c r="WH260" s="72"/>
      <c r="WI260" s="49"/>
      <c r="WJ260" s="149"/>
      <c r="WK260" s="149"/>
      <c r="WL260" s="149"/>
      <c r="WM260" s="149"/>
      <c r="WN260" s="149"/>
      <c r="WO260" s="149"/>
      <c r="WP260" s="150"/>
      <c r="WQ260" s="154"/>
      <c r="WR260" s="49"/>
      <c r="WS260" s="72"/>
      <c r="WT260" s="72"/>
      <c r="WU260" s="72"/>
      <c r="WV260" s="72"/>
      <c r="WW260" s="72"/>
      <c r="WX260" s="72"/>
      <c r="WY260" s="49"/>
      <c r="WZ260" s="149"/>
      <c r="XA260" s="149"/>
      <c r="XB260" s="149"/>
      <c r="XC260" s="149"/>
      <c r="XD260" s="149"/>
      <c r="XE260" s="149"/>
      <c r="XF260" s="150"/>
      <c r="XG260" s="154"/>
      <c r="XH260" s="49"/>
      <c r="XI260" s="72"/>
      <c r="XJ260" s="72"/>
      <c r="XK260" s="72"/>
      <c r="XL260" s="72"/>
      <c r="XM260" s="72"/>
      <c r="XN260" s="72"/>
      <c r="XO260" s="49"/>
      <c r="XP260" s="149"/>
      <c r="XQ260" s="149"/>
      <c r="XR260" s="149"/>
      <c r="XS260" s="149"/>
      <c r="XT260" s="149"/>
      <c r="XU260" s="149"/>
      <c r="XV260" s="150"/>
      <c r="XW260" s="154"/>
      <c r="XX260" s="49"/>
      <c r="XY260" s="72"/>
      <c r="XZ260" s="72"/>
      <c r="YA260" s="72"/>
      <c r="YB260" s="72"/>
      <c r="YC260" s="72"/>
      <c r="YD260" s="72"/>
      <c r="YE260" s="49"/>
      <c r="YF260" s="149"/>
      <c r="YG260" s="149"/>
      <c r="YH260" s="149"/>
      <c r="YI260" s="149"/>
      <c r="YJ260" s="149"/>
      <c r="YK260" s="149"/>
      <c r="YL260" s="150"/>
      <c r="YM260" s="154"/>
      <c r="YN260" s="49"/>
      <c r="YO260" s="72"/>
      <c r="YP260" s="72"/>
      <c r="YQ260" s="72"/>
      <c r="YR260" s="72"/>
      <c r="YS260" s="72"/>
      <c r="YT260" s="72"/>
      <c r="YU260" s="49"/>
      <c r="YV260" s="149"/>
      <c r="YW260" s="149"/>
      <c r="YX260" s="149"/>
      <c r="YY260" s="149"/>
      <c r="YZ260" s="149"/>
      <c r="ZA260" s="149"/>
      <c r="ZB260" s="150"/>
      <c r="ZC260" s="154"/>
      <c r="ZD260" s="49"/>
      <c r="ZE260" s="72"/>
      <c r="ZF260" s="72"/>
      <c r="ZG260" s="72"/>
      <c r="ZH260" s="72"/>
      <c r="ZI260" s="72"/>
      <c r="ZJ260" s="72"/>
      <c r="ZK260" s="49"/>
      <c r="ZL260" s="149"/>
      <c r="ZM260" s="149"/>
      <c r="ZN260" s="149"/>
      <c r="ZO260" s="149"/>
      <c r="ZP260" s="149"/>
      <c r="ZQ260" s="149"/>
      <c r="ZR260" s="150"/>
      <c r="ZS260" s="154"/>
      <c r="ZT260" s="49"/>
      <c r="ZU260" s="72"/>
      <c r="ZV260" s="72"/>
      <c r="ZW260" s="72"/>
      <c r="ZX260" s="72"/>
      <c r="ZY260" s="72"/>
      <c r="ZZ260" s="72"/>
      <c r="AAA260" s="49"/>
      <c r="AAB260" s="149"/>
      <c r="AAC260" s="149"/>
      <c r="AAD260" s="149"/>
      <c r="AAE260" s="149"/>
      <c r="AAF260" s="149"/>
      <c r="AAG260" s="149"/>
      <c r="AAH260" s="150"/>
      <c r="AAI260" s="154"/>
      <c r="AAJ260" s="49"/>
      <c r="AAK260" s="72"/>
      <c r="AAL260" s="72"/>
      <c r="AAM260" s="72"/>
      <c r="AAN260" s="72"/>
      <c r="AAO260" s="72"/>
      <c r="AAP260" s="72"/>
      <c r="AAQ260" s="49"/>
      <c r="AAR260" s="149"/>
      <c r="AAS260" s="149"/>
      <c r="AAT260" s="149"/>
      <c r="AAU260" s="149"/>
      <c r="AAV260" s="149"/>
      <c r="AAW260" s="149"/>
      <c r="AAX260" s="150"/>
      <c r="AAY260" s="154"/>
      <c r="AAZ260" s="49"/>
      <c r="ABA260" s="72"/>
      <c r="ABB260" s="72"/>
      <c r="ABC260" s="72"/>
      <c r="ABD260" s="72"/>
      <c r="ABE260" s="72"/>
      <c r="ABF260" s="72"/>
      <c r="ABG260" s="49"/>
      <c r="ABH260" s="149"/>
      <c r="ABI260" s="149"/>
      <c r="ABJ260" s="149"/>
      <c r="ABK260" s="149"/>
      <c r="ABL260" s="149"/>
      <c r="ABM260" s="149"/>
      <c r="ABN260" s="150"/>
      <c r="ABO260" s="154"/>
      <c r="ABP260" s="49"/>
      <c r="ABQ260" s="72"/>
      <c r="ABR260" s="72"/>
      <c r="ABS260" s="72"/>
      <c r="ABT260" s="72"/>
      <c r="ABU260" s="72"/>
      <c r="ABV260" s="72"/>
      <c r="ABW260" s="49"/>
      <c r="ABX260" s="149"/>
      <c r="ABY260" s="149"/>
      <c r="ABZ260" s="149"/>
      <c r="ACA260" s="149"/>
      <c r="ACB260" s="149"/>
      <c r="ACC260" s="149"/>
      <c r="ACD260" s="150"/>
      <c r="ACE260" s="154"/>
      <c r="ACF260" s="49"/>
      <c r="ACG260" s="72"/>
      <c r="ACH260" s="72"/>
      <c r="ACI260" s="72"/>
      <c r="ACJ260" s="72"/>
      <c r="ACK260" s="72"/>
      <c r="ACL260" s="72"/>
      <c r="ACM260" s="49"/>
      <c r="ACN260" s="149"/>
      <c r="ACO260" s="149"/>
      <c r="ACP260" s="149"/>
      <c r="ACQ260" s="149"/>
      <c r="ACR260" s="149"/>
      <c r="ACS260" s="149"/>
      <c r="ACT260" s="150"/>
      <c r="ACU260" s="154"/>
      <c r="ACV260" s="49"/>
      <c r="ACW260" s="72"/>
      <c r="ACX260" s="72"/>
      <c r="ACY260" s="72"/>
      <c r="ACZ260" s="72"/>
      <c r="ADA260" s="72"/>
      <c r="ADB260" s="72"/>
      <c r="ADC260" s="49"/>
      <c r="ADD260" s="149"/>
      <c r="ADE260" s="149"/>
      <c r="ADF260" s="149"/>
      <c r="ADG260" s="149"/>
      <c r="ADH260" s="149"/>
      <c r="ADI260" s="149"/>
      <c r="ADJ260" s="150"/>
      <c r="ADK260" s="154"/>
      <c r="ADL260" s="49"/>
      <c r="ADM260" s="72"/>
      <c r="ADN260" s="72"/>
      <c r="ADO260" s="72"/>
      <c r="ADP260" s="72"/>
      <c r="ADQ260" s="72"/>
      <c r="ADR260" s="72"/>
      <c r="ADS260" s="49"/>
      <c r="ADT260" s="149"/>
      <c r="ADU260" s="149"/>
      <c r="ADV260" s="149"/>
      <c r="ADW260" s="149"/>
      <c r="ADX260" s="149"/>
      <c r="ADY260" s="149"/>
      <c r="ADZ260" s="150"/>
      <c r="AEA260" s="154"/>
      <c r="AEB260" s="49"/>
      <c r="AEC260" s="72"/>
      <c r="AED260" s="72"/>
      <c r="AEE260" s="72"/>
      <c r="AEF260" s="72"/>
      <c r="AEG260" s="72"/>
      <c r="AEH260" s="72"/>
      <c r="AEI260" s="49"/>
      <c r="AEJ260" s="149"/>
      <c r="AEK260" s="149"/>
      <c r="AEL260" s="149"/>
      <c r="AEM260" s="149"/>
      <c r="AEN260" s="149"/>
      <c r="AEO260" s="149"/>
      <c r="AEP260" s="150"/>
      <c r="AEQ260" s="154"/>
      <c r="AER260" s="49"/>
      <c r="AES260" s="72"/>
      <c r="AET260" s="72"/>
      <c r="AEU260" s="72"/>
      <c r="AEV260" s="72"/>
      <c r="AEW260" s="72"/>
      <c r="AEX260" s="72"/>
      <c r="AEY260" s="49"/>
      <c r="AEZ260" s="149"/>
      <c r="AFA260" s="149"/>
      <c r="AFB260" s="149"/>
      <c r="AFC260" s="149"/>
      <c r="AFD260" s="149"/>
      <c r="AFE260" s="149"/>
      <c r="AFF260" s="150"/>
      <c r="AFG260" s="154"/>
      <c r="AFH260" s="49"/>
      <c r="AFI260" s="72"/>
      <c r="AFJ260" s="72"/>
      <c r="AFK260" s="72"/>
      <c r="AFL260" s="72"/>
      <c r="AFM260" s="72"/>
      <c r="AFN260" s="72"/>
      <c r="AFO260" s="49"/>
      <c r="AFP260" s="149"/>
      <c r="AFQ260" s="149"/>
      <c r="AFR260" s="149"/>
      <c r="AFS260" s="149"/>
      <c r="AFT260" s="149"/>
      <c r="AFU260" s="149"/>
      <c r="AFV260" s="150"/>
      <c r="AFW260" s="154"/>
      <c r="AFX260" s="49"/>
      <c r="AFY260" s="72"/>
      <c r="AFZ260" s="72"/>
      <c r="AGA260" s="72"/>
      <c r="AGB260" s="72"/>
      <c r="AGC260" s="72"/>
      <c r="AGD260" s="72"/>
      <c r="AGE260" s="49"/>
      <c r="AGF260" s="149"/>
      <c r="AGG260" s="149"/>
      <c r="AGH260" s="149"/>
      <c r="AGI260" s="149"/>
      <c r="AGJ260" s="149"/>
      <c r="AGK260" s="149"/>
      <c r="AGL260" s="150"/>
      <c r="AGM260" s="154"/>
      <c r="AGN260" s="49"/>
      <c r="AGO260" s="72"/>
      <c r="AGP260" s="72"/>
      <c r="AGQ260" s="72"/>
      <c r="AGR260" s="72"/>
      <c r="AGS260" s="72"/>
      <c r="AGT260" s="72"/>
      <c r="AGU260" s="49"/>
      <c r="AGV260" s="149"/>
      <c r="AGW260" s="149"/>
      <c r="AGX260" s="149"/>
      <c r="AGY260" s="149"/>
      <c r="AGZ260" s="149"/>
      <c r="AHA260" s="149"/>
      <c r="AHB260" s="150"/>
      <c r="AHC260" s="154"/>
      <c r="AHD260" s="49"/>
      <c r="AHE260" s="72"/>
      <c r="AHF260" s="72"/>
      <c r="AHG260" s="72"/>
      <c r="AHH260" s="72"/>
      <c r="AHI260" s="72"/>
      <c r="AHJ260" s="72"/>
      <c r="AHK260" s="49"/>
      <c r="AHL260" s="149"/>
      <c r="AHM260" s="149"/>
      <c r="AHN260" s="149"/>
      <c r="AHO260" s="149"/>
      <c r="AHP260" s="149"/>
      <c r="AHQ260" s="149"/>
      <c r="AHR260" s="150"/>
      <c r="AHS260" s="154"/>
      <c r="AHT260" s="49"/>
      <c r="AHU260" s="72"/>
      <c r="AHV260" s="72"/>
      <c r="AHW260" s="72"/>
      <c r="AHX260" s="72"/>
      <c r="AHY260" s="72"/>
      <c r="AHZ260" s="72"/>
      <c r="AIA260" s="49"/>
      <c r="AIB260" s="149"/>
      <c r="AIC260" s="149"/>
      <c r="AID260" s="149"/>
      <c r="AIE260" s="149"/>
      <c r="AIF260" s="149"/>
      <c r="AIG260" s="149"/>
      <c r="AIH260" s="150"/>
      <c r="AII260" s="154"/>
      <c r="AIJ260" s="49"/>
      <c r="AIK260" s="72"/>
      <c r="AIL260" s="72"/>
      <c r="AIM260" s="72"/>
      <c r="AIN260" s="72"/>
      <c r="AIO260" s="72"/>
      <c r="AIP260" s="72"/>
      <c r="AIQ260" s="49"/>
      <c r="AIR260" s="149"/>
      <c r="AIS260" s="149"/>
      <c r="AIT260" s="149"/>
      <c r="AIU260" s="149"/>
      <c r="AIV260" s="149"/>
      <c r="AIW260" s="149"/>
      <c r="AIX260" s="150"/>
      <c r="AIY260" s="154"/>
      <c r="AIZ260" s="49"/>
      <c r="AJA260" s="72"/>
      <c r="AJB260" s="72"/>
      <c r="AJC260" s="72"/>
      <c r="AJD260" s="72"/>
      <c r="AJE260" s="72"/>
      <c r="AJF260" s="72"/>
      <c r="AJG260" s="49"/>
      <c r="AJH260" s="149"/>
      <c r="AJI260" s="149"/>
      <c r="AJJ260" s="149"/>
      <c r="AJK260" s="149"/>
      <c r="AJL260" s="149"/>
      <c r="AJM260" s="149"/>
      <c r="AJN260" s="150"/>
      <c r="AJO260" s="154"/>
      <c r="AJP260" s="49"/>
      <c r="AJQ260" s="72"/>
      <c r="AJR260" s="72"/>
      <c r="AJS260" s="72"/>
      <c r="AJT260" s="72"/>
      <c r="AJU260" s="72"/>
      <c r="AJV260" s="72"/>
      <c r="AJW260" s="49"/>
      <c r="AJX260" s="149"/>
      <c r="AJY260" s="149"/>
      <c r="AJZ260" s="149"/>
      <c r="AKA260" s="149"/>
      <c r="AKB260" s="149"/>
      <c r="AKC260" s="149"/>
      <c r="AKD260" s="150"/>
      <c r="AKE260" s="154"/>
      <c r="AKF260" s="49"/>
      <c r="AKG260" s="72"/>
      <c r="AKH260" s="72"/>
      <c r="AKI260" s="72"/>
      <c r="AKJ260" s="72"/>
      <c r="AKK260" s="72"/>
      <c r="AKL260" s="72"/>
      <c r="AKM260" s="49"/>
      <c r="AKN260" s="149"/>
      <c r="AKO260" s="149"/>
      <c r="AKP260" s="149"/>
      <c r="AKQ260" s="149"/>
      <c r="AKR260" s="149"/>
      <c r="AKS260" s="149"/>
      <c r="AKT260" s="150"/>
      <c r="AKU260" s="154"/>
      <c r="AKV260" s="49"/>
      <c r="AKW260" s="72"/>
      <c r="AKX260" s="72"/>
      <c r="AKY260" s="72"/>
      <c r="AKZ260" s="72"/>
      <c r="ALA260" s="72"/>
      <c r="ALB260" s="72"/>
      <c r="ALC260" s="49"/>
      <c r="ALD260" s="149"/>
      <c r="ALE260" s="149"/>
      <c r="ALF260" s="149"/>
      <c r="ALG260" s="149"/>
      <c r="ALH260" s="149"/>
      <c r="ALI260" s="149"/>
      <c r="ALJ260" s="150"/>
      <c r="ALK260" s="154"/>
      <c r="ALL260" s="49"/>
      <c r="ALM260" s="72"/>
      <c r="ALN260" s="72"/>
      <c r="ALO260" s="72"/>
      <c r="ALP260" s="72"/>
      <c r="ALQ260" s="72"/>
      <c r="ALR260" s="72"/>
      <c r="ALS260" s="49"/>
      <c r="ALT260" s="149"/>
      <c r="ALU260" s="149"/>
      <c r="ALV260" s="149"/>
      <c r="ALW260" s="149"/>
      <c r="ALX260" s="149"/>
      <c r="ALY260" s="149"/>
      <c r="ALZ260" s="150"/>
      <c r="AMA260" s="154"/>
      <c r="AMB260" s="49"/>
      <c r="AMC260" s="72"/>
      <c r="AMD260" s="72"/>
      <c r="AME260" s="72"/>
      <c r="AMF260" s="72"/>
      <c r="AMG260" s="72"/>
      <c r="AMH260" s="72"/>
      <c r="AMI260" s="49"/>
      <c r="AMJ260" s="149"/>
      <c r="AMK260" s="149"/>
      <c r="AML260" s="149"/>
      <c r="AMM260" s="149"/>
      <c r="AMN260" s="149"/>
      <c r="AMO260" s="149"/>
      <c r="AMP260" s="150"/>
      <c r="AMQ260" s="154"/>
      <c r="AMR260" s="49"/>
      <c r="AMS260" s="72"/>
      <c r="AMT260" s="72"/>
      <c r="AMU260" s="72"/>
      <c r="AMV260" s="72"/>
      <c r="AMW260" s="72"/>
      <c r="AMX260" s="72"/>
      <c r="AMY260" s="49"/>
      <c r="AMZ260" s="149"/>
      <c r="ANA260" s="149"/>
      <c r="ANB260" s="149"/>
      <c r="ANC260" s="149"/>
      <c r="AND260" s="149"/>
      <c r="ANE260" s="149"/>
      <c r="ANF260" s="150"/>
      <c r="ANG260" s="154"/>
      <c r="ANH260" s="49"/>
      <c r="ANI260" s="72"/>
      <c r="ANJ260" s="72"/>
      <c r="ANK260" s="72"/>
      <c r="ANL260" s="72"/>
      <c r="ANM260" s="72"/>
      <c r="ANN260" s="72"/>
      <c r="ANO260" s="49"/>
      <c r="ANP260" s="149"/>
      <c r="ANQ260" s="149"/>
      <c r="ANR260" s="149"/>
      <c r="ANS260" s="149"/>
      <c r="ANT260" s="149"/>
      <c r="ANU260" s="149"/>
      <c r="ANV260" s="150"/>
      <c r="ANW260" s="154"/>
      <c r="ANX260" s="49"/>
      <c r="ANY260" s="72"/>
      <c r="ANZ260" s="72"/>
      <c r="AOA260" s="72"/>
      <c r="AOB260" s="72"/>
      <c r="AOC260" s="72"/>
      <c r="AOD260" s="72"/>
      <c r="AOE260" s="49"/>
      <c r="AOF260" s="149"/>
      <c r="AOG260" s="149"/>
      <c r="AOH260" s="149"/>
      <c r="AOI260" s="149"/>
      <c r="AOJ260" s="149"/>
      <c r="AOK260" s="149"/>
      <c r="AOL260" s="150"/>
      <c r="AOM260" s="154"/>
      <c r="AON260" s="49"/>
      <c r="AOO260" s="72"/>
      <c r="AOP260" s="72"/>
      <c r="AOQ260" s="72"/>
      <c r="AOR260" s="72"/>
      <c r="AOS260" s="72"/>
      <c r="AOT260" s="72"/>
      <c r="AOU260" s="49"/>
      <c r="AOV260" s="149"/>
      <c r="AOW260" s="149"/>
      <c r="AOX260" s="149"/>
      <c r="AOY260" s="149"/>
      <c r="AOZ260" s="149"/>
      <c r="APA260" s="149"/>
      <c r="APB260" s="150"/>
      <c r="APC260" s="154"/>
      <c r="APD260" s="49"/>
      <c r="APE260" s="72"/>
      <c r="APF260" s="72"/>
      <c r="APG260" s="72"/>
      <c r="APH260" s="72"/>
      <c r="API260" s="72"/>
      <c r="APJ260" s="72"/>
      <c r="APK260" s="49"/>
      <c r="APL260" s="149"/>
      <c r="APM260" s="149"/>
      <c r="APN260" s="149"/>
      <c r="APO260" s="149"/>
      <c r="APP260" s="149"/>
      <c r="APQ260" s="149"/>
      <c r="APR260" s="150"/>
      <c r="APS260" s="154"/>
      <c r="APT260" s="49"/>
      <c r="APU260" s="72"/>
      <c r="APV260" s="72"/>
      <c r="APW260" s="72"/>
      <c r="APX260" s="72"/>
      <c r="APY260" s="72"/>
      <c r="APZ260" s="72"/>
      <c r="AQA260" s="49"/>
      <c r="AQB260" s="149"/>
      <c r="AQC260" s="149"/>
      <c r="AQD260" s="149"/>
      <c r="AQE260" s="149"/>
      <c r="AQF260" s="149"/>
      <c r="AQG260" s="149"/>
      <c r="AQH260" s="150"/>
      <c r="AQI260" s="154"/>
      <c r="AQJ260" s="49"/>
      <c r="AQK260" s="72"/>
      <c r="AQL260" s="72"/>
      <c r="AQM260" s="72"/>
      <c r="AQN260" s="72"/>
      <c r="AQO260" s="72"/>
      <c r="AQP260" s="72"/>
      <c r="AQQ260" s="49"/>
      <c r="AQR260" s="149"/>
      <c r="AQS260" s="149"/>
      <c r="AQT260" s="149"/>
      <c r="AQU260" s="149"/>
      <c r="AQV260" s="149"/>
      <c r="AQW260" s="149"/>
      <c r="AQX260" s="150"/>
      <c r="AQY260" s="154"/>
      <c r="AQZ260" s="49"/>
      <c r="ARA260" s="72"/>
      <c r="ARB260" s="72"/>
      <c r="ARC260" s="72"/>
      <c r="ARD260" s="72"/>
      <c r="ARE260" s="72"/>
      <c r="ARF260" s="72"/>
      <c r="ARG260" s="49"/>
      <c r="ARH260" s="149"/>
      <c r="ARI260" s="149"/>
      <c r="ARJ260" s="149"/>
      <c r="ARK260" s="149"/>
      <c r="ARL260" s="149"/>
      <c r="ARM260" s="149"/>
      <c r="ARN260" s="150"/>
      <c r="ARO260" s="154"/>
      <c r="ARP260" s="49"/>
      <c r="ARQ260" s="72"/>
      <c r="ARR260" s="72"/>
      <c r="ARS260" s="72"/>
      <c r="ART260" s="72"/>
      <c r="ARU260" s="72"/>
      <c r="ARV260" s="72"/>
      <c r="ARW260" s="49"/>
      <c r="ARX260" s="149"/>
      <c r="ARY260" s="149"/>
      <c r="ARZ260" s="149"/>
      <c r="ASA260" s="149"/>
      <c r="ASB260" s="149"/>
      <c r="ASC260" s="149"/>
      <c r="ASD260" s="150"/>
      <c r="ASE260" s="154"/>
      <c r="ASF260" s="49"/>
      <c r="ASG260" s="72"/>
      <c r="ASH260" s="72"/>
      <c r="ASI260" s="72"/>
      <c r="ASJ260" s="72"/>
      <c r="ASK260" s="72"/>
      <c r="ASL260" s="72"/>
      <c r="ASM260" s="49"/>
      <c r="ASN260" s="149"/>
      <c r="ASO260" s="149"/>
      <c r="ASP260" s="149"/>
      <c r="ASQ260" s="149"/>
      <c r="ASR260" s="149"/>
      <c r="ASS260" s="149"/>
      <c r="AST260" s="150"/>
      <c r="ASU260" s="154"/>
      <c r="ASV260" s="49"/>
      <c r="ASW260" s="72"/>
      <c r="ASX260" s="72"/>
      <c r="ASY260" s="72"/>
      <c r="ASZ260" s="72"/>
      <c r="ATA260" s="72"/>
      <c r="ATB260" s="72"/>
      <c r="ATC260" s="49"/>
      <c r="ATD260" s="149"/>
      <c r="ATE260" s="149"/>
      <c r="ATF260" s="149"/>
      <c r="ATG260" s="149"/>
      <c r="ATH260" s="149"/>
      <c r="ATI260" s="149"/>
      <c r="ATJ260" s="150"/>
      <c r="ATK260" s="154"/>
      <c r="ATL260" s="49"/>
      <c r="ATM260" s="72"/>
      <c r="ATN260" s="72"/>
      <c r="ATO260" s="72"/>
      <c r="ATP260" s="72"/>
      <c r="ATQ260" s="72"/>
      <c r="ATR260" s="72"/>
      <c r="ATS260" s="49"/>
      <c r="ATT260" s="149"/>
      <c r="ATU260" s="149"/>
      <c r="ATV260" s="149"/>
      <c r="ATW260" s="149"/>
      <c r="ATX260" s="149"/>
      <c r="ATY260" s="149"/>
      <c r="ATZ260" s="150"/>
      <c r="AUA260" s="154"/>
      <c r="AUB260" s="49"/>
      <c r="AUC260" s="72"/>
      <c r="AUD260" s="72"/>
      <c r="AUE260" s="72"/>
      <c r="AUF260" s="72"/>
      <c r="AUG260" s="72"/>
      <c r="AUH260" s="72"/>
      <c r="AUI260" s="49"/>
      <c r="AUJ260" s="149"/>
      <c r="AUK260" s="149"/>
      <c r="AUL260" s="149"/>
      <c r="AUM260" s="149"/>
      <c r="AUN260" s="149"/>
      <c r="AUO260" s="149"/>
      <c r="AUP260" s="150"/>
      <c r="AUQ260" s="154"/>
      <c r="AUR260" s="49"/>
      <c r="AUS260" s="72"/>
      <c r="AUT260" s="72"/>
      <c r="AUU260" s="72"/>
      <c r="AUV260" s="72"/>
      <c r="AUW260" s="72"/>
      <c r="AUX260" s="72"/>
      <c r="AUY260" s="49"/>
      <c r="AUZ260" s="149"/>
      <c r="AVA260" s="149"/>
      <c r="AVB260" s="149"/>
      <c r="AVC260" s="149"/>
      <c r="AVD260" s="149"/>
      <c r="AVE260" s="149"/>
      <c r="AVF260" s="150"/>
      <c r="AVG260" s="154"/>
      <c r="AVH260" s="49"/>
      <c r="AVI260" s="72"/>
      <c r="AVJ260" s="72"/>
      <c r="AVK260" s="72"/>
      <c r="AVL260" s="72"/>
      <c r="AVM260" s="72"/>
      <c r="AVN260" s="72"/>
      <c r="AVO260" s="49"/>
      <c r="AVP260" s="149"/>
      <c r="AVQ260" s="149"/>
      <c r="AVR260" s="149"/>
      <c r="AVS260" s="149"/>
      <c r="AVT260" s="149"/>
      <c r="AVU260" s="149"/>
      <c r="AVV260" s="150"/>
      <c r="AVW260" s="154"/>
      <c r="AVX260" s="49"/>
      <c r="AVY260" s="72"/>
      <c r="AVZ260" s="72"/>
      <c r="AWA260" s="72"/>
      <c r="AWB260" s="72"/>
      <c r="AWC260" s="72"/>
      <c r="AWD260" s="72"/>
      <c r="AWE260" s="49"/>
      <c r="AWF260" s="149"/>
      <c r="AWG260" s="149"/>
      <c r="AWH260" s="149"/>
      <c r="AWI260" s="149"/>
      <c r="AWJ260" s="149"/>
      <c r="AWK260" s="149"/>
      <c r="AWL260" s="150"/>
      <c r="AWM260" s="154"/>
      <c r="AWN260" s="49"/>
      <c r="AWO260" s="72"/>
      <c r="AWP260" s="72"/>
      <c r="AWQ260" s="72"/>
      <c r="AWR260" s="72"/>
      <c r="AWS260" s="72"/>
      <c r="AWT260" s="72"/>
      <c r="AWU260" s="49"/>
      <c r="AWV260" s="149"/>
      <c r="AWW260" s="149"/>
      <c r="AWX260" s="149"/>
      <c r="AWY260" s="149"/>
      <c r="AWZ260" s="149"/>
      <c r="AXA260" s="149"/>
      <c r="AXB260" s="150"/>
      <c r="AXC260" s="154"/>
      <c r="AXD260" s="49"/>
      <c r="AXE260" s="72"/>
      <c r="AXF260" s="72"/>
      <c r="AXG260" s="72"/>
      <c r="AXH260" s="72"/>
      <c r="AXI260" s="72"/>
      <c r="AXJ260" s="72"/>
      <c r="AXK260" s="49"/>
      <c r="AXL260" s="149"/>
      <c r="AXM260" s="149"/>
      <c r="AXN260" s="149"/>
      <c r="AXO260" s="149"/>
      <c r="AXP260" s="149"/>
      <c r="AXQ260" s="149"/>
      <c r="AXR260" s="150"/>
      <c r="AXS260" s="154"/>
      <c r="AXT260" s="49"/>
      <c r="AXU260" s="72"/>
      <c r="AXV260" s="72"/>
      <c r="AXW260" s="72"/>
      <c r="AXX260" s="72"/>
      <c r="AXY260" s="72"/>
      <c r="AXZ260" s="72"/>
      <c r="AYA260" s="49"/>
      <c r="AYB260" s="149"/>
      <c r="AYC260" s="149"/>
      <c r="AYD260" s="149"/>
      <c r="AYE260" s="149"/>
      <c r="AYF260" s="149"/>
      <c r="AYG260" s="149"/>
      <c r="AYH260" s="150"/>
      <c r="AYI260" s="154"/>
      <c r="AYJ260" s="49"/>
      <c r="AYK260" s="72"/>
      <c r="AYL260" s="72"/>
      <c r="AYM260" s="72"/>
      <c r="AYN260" s="72"/>
      <c r="AYO260" s="72"/>
      <c r="AYP260" s="72"/>
      <c r="AYQ260" s="49"/>
      <c r="AYR260" s="149"/>
      <c r="AYS260" s="149"/>
      <c r="AYT260" s="149"/>
      <c r="AYU260" s="149"/>
      <c r="AYV260" s="149"/>
      <c r="AYW260" s="149"/>
      <c r="AYX260" s="150"/>
      <c r="AYY260" s="154"/>
      <c r="AYZ260" s="49"/>
      <c r="AZA260" s="72"/>
      <c r="AZB260" s="72"/>
      <c r="AZC260" s="72"/>
      <c r="AZD260" s="72"/>
      <c r="AZE260" s="72"/>
      <c r="AZF260" s="72"/>
      <c r="AZG260" s="49"/>
      <c r="AZH260" s="149"/>
      <c r="AZI260" s="149"/>
      <c r="AZJ260" s="149"/>
      <c r="AZK260" s="149"/>
      <c r="AZL260" s="149"/>
      <c r="AZM260" s="149"/>
      <c r="AZN260" s="150"/>
      <c r="AZO260" s="154"/>
      <c r="AZP260" s="49"/>
      <c r="AZQ260" s="72"/>
      <c r="AZR260" s="72"/>
      <c r="AZS260" s="72"/>
      <c r="AZT260" s="72"/>
      <c r="AZU260" s="72"/>
      <c r="AZV260" s="72"/>
      <c r="AZW260" s="49"/>
      <c r="AZX260" s="149"/>
      <c r="AZY260" s="149"/>
      <c r="AZZ260" s="149"/>
      <c r="BAA260" s="149"/>
      <c r="BAB260" s="149"/>
      <c r="BAC260" s="149"/>
      <c r="BAD260" s="150"/>
      <c r="BAE260" s="154"/>
      <c r="BAF260" s="49"/>
      <c r="BAG260" s="72"/>
      <c r="BAH260" s="72"/>
      <c r="BAI260" s="72"/>
      <c r="BAJ260" s="72"/>
      <c r="BAK260" s="72"/>
      <c r="BAL260" s="72"/>
      <c r="BAM260" s="49"/>
      <c r="BAN260" s="149"/>
      <c r="BAO260" s="149"/>
      <c r="BAP260" s="149"/>
      <c r="BAQ260" s="149"/>
      <c r="BAR260" s="149"/>
      <c r="BAS260" s="149"/>
      <c r="BAT260" s="150"/>
      <c r="BAU260" s="154"/>
      <c r="BAV260" s="49"/>
      <c r="BAW260" s="72"/>
      <c r="BAX260" s="72"/>
      <c r="BAY260" s="72"/>
      <c r="BAZ260" s="72"/>
      <c r="BBA260" s="72"/>
      <c r="BBB260" s="72"/>
      <c r="BBC260" s="49"/>
      <c r="BBD260" s="149"/>
      <c r="BBE260" s="149"/>
      <c r="BBF260" s="149"/>
      <c r="BBG260" s="149"/>
      <c r="BBH260" s="149"/>
      <c r="BBI260" s="149"/>
      <c r="BBJ260" s="150"/>
      <c r="BBK260" s="154"/>
      <c r="BBL260" s="49"/>
      <c r="BBM260" s="72"/>
      <c r="BBN260" s="72"/>
      <c r="BBO260" s="72"/>
      <c r="BBP260" s="72"/>
      <c r="BBQ260" s="72"/>
      <c r="BBR260" s="72"/>
      <c r="BBS260" s="49"/>
      <c r="BBT260" s="149"/>
      <c r="BBU260" s="149"/>
      <c r="BBV260" s="149"/>
      <c r="BBW260" s="149"/>
      <c r="BBX260" s="149"/>
      <c r="BBY260" s="149"/>
      <c r="BBZ260" s="150"/>
      <c r="BCA260" s="154"/>
      <c r="BCB260" s="49"/>
      <c r="BCC260" s="72"/>
      <c r="BCD260" s="72"/>
      <c r="BCE260" s="72"/>
      <c r="BCF260" s="72"/>
      <c r="BCG260" s="72"/>
      <c r="BCH260" s="72"/>
      <c r="BCI260" s="49"/>
      <c r="BCJ260" s="149"/>
      <c r="BCK260" s="149"/>
      <c r="BCL260" s="149"/>
      <c r="BCM260" s="149"/>
      <c r="BCN260" s="149"/>
      <c r="BCO260" s="149"/>
      <c r="BCP260" s="150"/>
      <c r="BCQ260" s="154"/>
      <c r="BCR260" s="49"/>
      <c r="BCS260" s="72"/>
      <c r="BCT260" s="72"/>
      <c r="BCU260" s="72"/>
      <c r="BCV260" s="72"/>
      <c r="BCW260" s="72"/>
      <c r="BCX260" s="72"/>
      <c r="BCY260" s="49"/>
      <c r="BCZ260" s="149"/>
      <c r="BDA260" s="149"/>
      <c r="BDB260" s="149"/>
      <c r="BDC260" s="149"/>
      <c r="BDD260" s="149"/>
      <c r="BDE260" s="149"/>
      <c r="BDF260" s="150"/>
      <c r="BDG260" s="154"/>
      <c r="BDH260" s="49"/>
      <c r="BDI260" s="72"/>
      <c r="BDJ260" s="72"/>
      <c r="BDK260" s="72"/>
      <c r="BDL260" s="72"/>
      <c r="BDM260" s="72"/>
      <c r="BDN260" s="72"/>
      <c r="BDO260" s="49"/>
      <c r="BDP260" s="149"/>
      <c r="BDQ260" s="149"/>
      <c r="BDR260" s="149"/>
      <c r="BDS260" s="149"/>
      <c r="BDT260" s="149"/>
      <c r="BDU260" s="149"/>
      <c r="BDV260" s="150"/>
      <c r="BDW260" s="154"/>
      <c r="BDX260" s="49"/>
      <c r="BDY260" s="72"/>
      <c r="BDZ260" s="72"/>
      <c r="BEA260" s="72"/>
      <c r="BEB260" s="72"/>
      <c r="BEC260" s="72"/>
      <c r="BED260" s="72"/>
      <c r="BEE260" s="49"/>
      <c r="BEF260" s="149"/>
      <c r="BEG260" s="149"/>
      <c r="BEH260" s="149"/>
      <c r="BEI260" s="149"/>
      <c r="BEJ260" s="149"/>
      <c r="BEK260" s="149"/>
      <c r="BEL260" s="150"/>
      <c r="BEM260" s="154"/>
      <c r="BEN260" s="49"/>
      <c r="BEO260" s="72"/>
      <c r="BEP260" s="72"/>
      <c r="BEQ260" s="72"/>
      <c r="BER260" s="72"/>
      <c r="BES260" s="72"/>
      <c r="BET260" s="72"/>
      <c r="BEU260" s="49"/>
      <c r="BEV260" s="149"/>
      <c r="BEW260" s="149"/>
      <c r="BEX260" s="149"/>
      <c r="BEY260" s="149"/>
      <c r="BEZ260" s="149"/>
      <c r="BFA260" s="149"/>
      <c r="BFB260" s="150"/>
      <c r="BFC260" s="154"/>
      <c r="BFD260" s="49"/>
      <c r="BFE260" s="72"/>
      <c r="BFF260" s="72"/>
      <c r="BFG260" s="72"/>
      <c r="BFH260" s="72"/>
      <c r="BFI260" s="72"/>
      <c r="BFJ260" s="72"/>
      <c r="BFK260" s="49"/>
      <c r="BFL260" s="149"/>
      <c r="BFM260" s="149"/>
      <c r="BFN260" s="149"/>
      <c r="BFO260" s="149"/>
      <c r="BFP260" s="149"/>
      <c r="BFQ260" s="149"/>
      <c r="BFR260" s="150"/>
      <c r="BFS260" s="154"/>
      <c r="BFT260" s="49"/>
      <c r="BFU260" s="72"/>
      <c r="BFV260" s="72"/>
      <c r="BFW260" s="72"/>
      <c r="BFX260" s="72"/>
      <c r="BFY260" s="72"/>
      <c r="BFZ260" s="72"/>
      <c r="BGA260" s="49"/>
      <c r="BGB260" s="149"/>
      <c r="BGC260" s="149"/>
      <c r="BGD260" s="149"/>
      <c r="BGE260" s="149"/>
      <c r="BGF260" s="149"/>
      <c r="BGG260" s="149"/>
      <c r="BGH260" s="150"/>
      <c r="BGI260" s="154"/>
      <c r="BGJ260" s="49"/>
      <c r="BGK260" s="72"/>
      <c r="BGL260" s="72"/>
      <c r="BGM260" s="72"/>
      <c r="BGN260" s="72"/>
      <c r="BGO260" s="72"/>
      <c r="BGP260" s="72"/>
      <c r="BGQ260" s="49"/>
      <c r="BGR260" s="149"/>
      <c r="BGS260" s="149"/>
      <c r="BGT260" s="149"/>
      <c r="BGU260" s="149"/>
      <c r="BGV260" s="149"/>
      <c r="BGW260" s="149"/>
      <c r="BGX260" s="150"/>
      <c r="BGY260" s="154"/>
      <c r="BGZ260" s="49"/>
      <c r="BHA260" s="72"/>
      <c r="BHB260" s="72"/>
      <c r="BHC260" s="72"/>
      <c r="BHD260" s="72"/>
      <c r="BHE260" s="72"/>
      <c r="BHF260" s="72"/>
      <c r="BHG260" s="49"/>
      <c r="BHH260" s="149"/>
      <c r="BHI260" s="149"/>
      <c r="BHJ260" s="149"/>
      <c r="BHK260" s="149"/>
      <c r="BHL260" s="149"/>
      <c r="BHM260" s="149"/>
      <c r="BHN260" s="150"/>
      <c r="BHO260" s="154"/>
      <c r="BHP260" s="49"/>
      <c r="BHQ260" s="72"/>
      <c r="BHR260" s="72"/>
      <c r="BHS260" s="72"/>
      <c r="BHT260" s="72"/>
      <c r="BHU260" s="72"/>
      <c r="BHV260" s="72"/>
      <c r="BHW260" s="49"/>
      <c r="BHX260" s="149"/>
      <c r="BHY260" s="149"/>
      <c r="BHZ260" s="149"/>
      <c r="BIA260" s="149"/>
      <c r="BIB260" s="149"/>
      <c r="BIC260" s="149"/>
      <c r="BID260" s="150"/>
      <c r="BIE260" s="154"/>
      <c r="BIF260" s="49"/>
      <c r="BIG260" s="72"/>
      <c r="BIH260" s="72"/>
      <c r="BII260" s="72"/>
      <c r="BIJ260" s="72"/>
      <c r="BIK260" s="72"/>
      <c r="BIL260" s="72"/>
      <c r="BIM260" s="49"/>
      <c r="BIN260" s="149"/>
      <c r="BIO260" s="149"/>
      <c r="BIP260" s="149"/>
      <c r="BIQ260" s="149"/>
      <c r="BIR260" s="149"/>
      <c r="BIS260" s="149"/>
      <c r="BIT260" s="150"/>
      <c r="BIU260" s="154"/>
      <c r="BIV260" s="49"/>
      <c r="BIW260" s="72"/>
      <c r="BIX260" s="72"/>
      <c r="BIY260" s="72"/>
      <c r="BIZ260" s="72"/>
      <c r="BJA260" s="72"/>
      <c r="BJB260" s="72"/>
      <c r="BJC260" s="49"/>
      <c r="BJD260" s="149"/>
      <c r="BJE260" s="149"/>
      <c r="BJF260" s="149"/>
      <c r="BJG260" s="149"/>
      <c r="BJH260" s="149"/>
      <c r="BJI260" s="149"/>
      <c r="BJJ260" s="150"/>
      <c r="BJK260" s="154"/>
      <c r="BJL260" s="49"/>
      <c r="BJM260" s="72"/>
      <c r="BJN260" s="72"/>
      <c r="BJO260" s="72"/>
      <c r="BJP260" s="72"/>
      <c r="BJQ260" s="72"/>
      <c r="BJR260" s="72"/>
      <c r="BJS260" s="49"/>
      <c r="BJT260" s="149"/>
      <c r="BJU260" s="149"/>
      <c r="BJV260" s="149"/>
      <c r="BJW260" s="149"/>
      <c r="BJX260" s="149"/>
      <c r="BJY260" s="149"/>
      <c r="BJZ260" s="150"/>
      <c r="BKA260" s="154"/>
      <c r="BKB260" s="49"/>
      <c r="BKC260" s="72"/>
      <c r="BKD260" s="72"/>
      <c r="BKE260" s="72"/>
      <c r="BKF260" s="72"/>
      <c r="BKG260" s="72"/>
      <c r="BKH260" s="72"/>
      <c r="BKI260" s="49"/>
      <c r="BKJ260" s="149"/>
      <c r="BKK260" s="149"/>
      <c r="BKL260" s="149"/>
      <c r="BKM260" s="149"/>
      <c r="BKN260" s="149"/>
      <c r="BKO260" s="149"/>
      <c r="BKP260" s="150"/>
      <c r="BKQ260" s="154"/>
      <c r="BKR260" s="49"/>
      <c r="BKS260" s="72"/>
      <c r="BKT260" s="72"/>
      <c r="BKU260" s="72"/>
      <c r="BKV260" s="72"/>
      <c r="BKW260" s="72"/>
      <c r="BKX260" s="72"/>
      <c r="BKY260" s="49"/>
      <c r="BKZ260" s="149"/>
      <c r="BLA260" s="149"/>
      <c r="BLB260" s="149"/>
      <c r="BLC260" s="149"/>
      <c r="BLD260" s="149"/>
      <c r="BLE260" s="149"/>
      <c r="BLF260" s="150"/>
      <c r="BLG260" s="154"/>
      <c r="BLH260" s="49"/>
      <c r="BLI260" s="72"/>
      <c r="BLJ260" s="72"/>
      <c r="BLK260" s="72"/>
      <c r="BLL260" s="72"/>
      <c r="BLM260" s="72"/>
      <c r="BLN260" s="72"/>
      <c r="BLO260" s="49"/>
      <c r="BLP260" s="149"/>
      <c r="BLQ260" s="149"/>
      <c r="BLR260" s="149"/>
      <c r="BLS260" s="149"/>
      <c r="BLT260" s="149"/>
      <c r="BLU260" s="149"/>
      <c r="BLV260" s="150"/>
      <c r="BLW260" s="154"/>
      <c r="BLX260" s="49"/>
      <c r="BLY260" s="72"/>
      <c r="BLZ260" s="72"/>
      <c r="BMA260" s="72"/>
      <c r="BMB260" s="72"/>
      <c r="BMC260" s="72"/>
      <c r="BMD260" s="72"/>
      <c r="BME260" s="49"/>
      <c r="BMF260" s="149"/>
      <c r="BMG260" s="149"/>
      <c r="BMH260" s="149"/>
      <c r="BMI260" s="149"/>
      <c r="BMJ260" s="149"/>
      <c r="BMK260" s="149"/>
      <c r="BML260" s="150"/>
      <c r="BMM260" s="154"/>
      <c r="BMN260" s="49"/>
      <c r="BMO260" s="72"/>
      <c r="BMP260" s="72"/>
      <c r="BMQ260" s="72"/>
      <c r="BMR260" s="72"/>
      <c r="BMS260" s="72"/>
      <c r="BMT260" s="72"/>
      <c r="BMU260" s="49"/>
      <c r="BMV260" s="149"/>
      <c r="BMW260" s="149"/>
      <c r="BMX260" s="149"/>
      <c r="BMY260" s="149"/>
      <c r="BMZ260" s="149"/>
      <c r="BNA260" s="149"/>
      <c r="BNB260" s="150"/>
      <c r="BNC260" s="154"/>
      <c r="BND260" s="49"/>
      <c r="BNE260" s="72"/>
      <c r="BNF260" s="72"/>
      <c r="BNG260" s="72"/>
      <c r="BNH260" s="72"/>
      <c r="BNI260" s="72"/>
      <c r="BNJ260" s="72"/>
      <c r="BNK260" s="49"/>
      <c r="BNL260" s="149"/>
      <c r="BNM260" s="149"/>
      <c r="BNN260" s="149"/>
      <c r="BNO260" s="149"/>
      <c r="BNP260" s="149"/>
      <c r="BNQ260" s="149"/>
      <c r="BNR260" s="150"/>
      <c r="BNS260" s="154"/>
      <c r="BNT260" s="49"/>
      <c r="BNU260" s="72"/>
      <c r="BNV260" s="72"/>
      <c r="BNW260" s="72"/>
      <c r="BNX260" s="72"/>
      <c r="BNY260" s="72"/>
      <c r="BNZ260" s="72"/>
      <c r="BOA260" s="49"/>
      <c r="BOB260" s="149"/>
      <c r="BOC260" s="149"/>
      <c r="BOD260" s="149"/>
      <c r="BOE260" s="149"/>
      <c r="BOF260" s="149"/>
      <c r="BOG260" s="149"/>
      <c r="BOH260" s="150"/>
      <c r="BOI260" s="154"/>
      <c r="BOJ260" s="49"/>
      <c r="BOK260" s="72"/>
      <c r="BOL260" s="72"/>
      <c r="BOM260" s="72"/>
      <c r="BON260" s="72"/>
      <c r="BOO260" s="72"/>
      <c r="BOP260" s="72"/>
      <c r="BOQ260" s="49"/>
      <c r="BOR260" s="149"/>
      <c r="BOS260" s="149"/>
      <c r="BOT260" s="149"/>
      <c r="BOU260" s="149"/>
      <c r="BOV260" s="149"/>
      <c r="BOW260" s="149"/>
      <c r="BOX260" s="150"/>
      <c r="BOY260" s="154"/>
      <c r="BOZ260" s="49"/>
      <c r="BPA260" s="72"/>
      <c r="BPB260" s="72"/>
      <c r="BPC260" s="72"/>
      <c r="BPD260" s="72"/>
      <c r="BPE260" s="72"/>
      <c r="BPF260" s="72"/>
      <c r="BPG260" s="49"/>
      <c r="BPH260" s="149"/>
      <c r="BPI260" s="149"/>
      <c r="BPJ260" s="149"/>
      <c r="BPK260" s="149"/>
      <c r="BPL260" s="149"/>
      <c r="BPM260" s="149"/>
      <c r="BPN260" s="150"/>
      <c r="BPO260" s="154"/>
      <c r="BPP260" s="49"/>
      <c r="BPQ260" s="72"/>
      <c r="BPR260" s="72"/>
      <c r="BPS260" s="72"/>
      <c r="BPT260" s="72"/>
      <c r="BPU260" s="72"/>
      <c r="BPV260" s="72"/>
      <c r="BPW260" s="49"/>
      <c r="BPX260" s="149"/>
      <c r="BPY260" s="149"/>
      <c r="BPZ260" s="149"/>
      <c r="BQA260" s="149"/>
      <c r="BQB260" s="149"/>
      <c r="BQC260" s="149"/>
      <c r="BQD260" s="150"/>
      <c r="BQE260" s="154"/>
      <c r="BQF260" s="49"/>
      <c r="BQG260" s="72"/>
      <c r="BQH260" s="72"/>
      <c r="BQI260" s="72"/>
      <c r="BQJ260" s="72"/>
      <c r="BQK260" s="72"/>
      <c r="BQL260" s="72"/>
      <c r="BQM260" s="49"/>
      <c r="BQN260" s="149"/>
      <c r="BQO260" s="149"/>
      <c r="BQP260" s="149"/>
      <c r="BQQ260" s="149"/>
      <c r="BQR260" s="149"/>
      <c r="BQS260" s="149"/>
      <c r="BQT260" s="150"/>
      <c r="BQU260" s="154"/>
      <c r="BQV260" s="49"/>
      <c r="BQW260" s="72"/>
      <c r="BQX260" s="72"/>
      <c r="BQY260" s="72"/>
      <c r="BQZ260" s="72"/>
      <c r="BRA260" s="72"/>
      <c r="BRB260" s="72"/>
      <c r="BRC260" s="49"/>
      <c r="BRD260" s="149"/>
      <c r="BRE260" s="149"/>
      <c r="BRF260" s="149"/>
      <c r="BRG260" s="149"/>
      <c r="BRH260" s="149"/>
      <c r="BRI260" s="149"/>
      <c r="BRJ260" s="150"/>
      <c r="BRK260" s="154"/>
      <c r="BRL260" s="49"/>
      <c r="BRM260" s="72"/>
      <c r="BRN260" s="72"/>
      <c r="BRO260" s="72"/>
      <c r="BRP260" s="72"/>
      <c r="BRQ260" s="72"/>
      <c r="BRR260" s="72"/>
      <c r="BRS260" s="49"/>
      <c r="BRT260" s="149"/>
      <c r="BRU260" s="149"/>
      <c r="BRV260" s="149"/>
      <c r="BRW260" s="149"/>
      <c r="BRX260" s="149"/>
      <c r="BRY260" s="149"/>
      <c r="BRZ260" s="150"/>
      <c r="BSA260" s="154"/>
      <c r="BSB260" s="49"/>
      <c r="BSC260" s="72"/>
      <c r="BSD260" s="72"/>
      <c r="BSE260" s="72"/>
      <c r="BSF260" s="72"/>
      <c r="BSG260" s="72"/>
      <c r="BSH260" s="72"/>
      <c r="BSI260" s="49"/>
      <c r="BSJ260" s="149"/>
      <c r="BSK260" s="149"/>
      <c r="BSL260" s="149"/>
      <c r="BSM260" s="149"/>
      <c r="BSN260" s="149"/>
      <c r="BSO260" s="149"/>
      <c r="BSP260" s="150"/>
      <c r="BSQ260" s="154"/>
      <c r="BSR260" s="49"/>
      <c r="BSS260" s="72"/>
      <c r="BST260" s="72"/>
      <c r="BSU260" s="72"/>
      <c r="BSV260" s="72"/>
      <c r="BSW260" s="72"/>
      <c r="BSX260" s="72"/>
      <c r="BSY260" s="49"/>
      <c r="BSZ260" s="149"/>
      <c r="BTA260" s="149"/>
      <c r="BTB260" s="149"/>
      <c r="BTC260" s="149"/>
      <c r="BTD260" s="149"/>
      <c r="BTE260" s="149"/>
      <c r="BTF260" s="150"/>
      <c r="BTG260" s="154"/>
      <c r="BTH260" s="49"/>
      <c r="BTI260" s="72"/>
      <c r="BTJ260" s="72"/>
      <c r="BTK260" s="72"/>
      <c r="BTL260" s="72"/>
      <c r="BTM260" s="72"/>
      <c r="BTN260" s="72"/>
      <c r="BTO260" s="49"/>
      <c r="BTP260" s="149"/>
      <c r="BTQ260" s="149"/>
      <c r="BTR260" s="149"/>
      <c r="BTS260" s="149"/>
      <c r="BTT260" s="149"/>
      <c r="BTU260" s="149"/>
      <c r="BTV260" s="150"/>
      <c r="BTW260" s="154"/>
      <c r="BTX260" s="49"/>
      <c r="BTY260" s="72"/>
      <c r="BTZ260" s="72"/>
      <c r="BUA260" s="72"/>
      <c r="BUB260" s="72"/>
      <c r="BUC260" s="72"/>
      <c r="BUD260" s="72"/>
      <c r="BUE260" s="49"/>
      <c r="BUF260" s="149"/>
      <c r="BUG260" s="149"/>
      <c r="BUH260" s="149"/>
      <c r="BUI260" s="149"/>
      <c r="BUJ260" s="149"/>
      <c r="BUK260" s="149"/>
      <c r="BUL260" s="150"/>
      <c r="BUM260" s="154"/>
      <c r="BUN260" s="49"/>
      <c r="BUO260" s="72"/>
      <c r="BUP260" s="72"/>
      <c r="BUQ260" s="72"/>
      <c r="BUR260" s="72"/>
      <c r="BUS260" s="72"/>
      <c r="BUT260" s="72"/>
      <c r="BUU260" s="49"/>
      <c r="BUV260" s="149"/>
      <c r="BUW260" s="149"/>
      <c r="BUX260" s="149"/>
      <c r="BUY260" s="149"/>
      <c r="BUZ260" s="149"/>
      <c r="BVA260" s="149"/>
      <c r="BVB260" s="150"/>
      <c r="BVC260" s="154"/>
      <c r="BVD260" s="49"/>
      <c r="BVE260" s="72"/>
      <c r="BVF260" s="72"/>
      <c r="BVG260" s="72"/>
      <c r="BVH260" s="72"/>
      <c r="BVI260" s="72"/>
      <c r="BVJ260" s="72"/>
      <c r="BVK260" s="49"/>
      <c r="BVL260" s="149"/>
      <c r="BVM260" s="149"/>
      <c r="BVN260" s="149"/>
      <c r="BVO260" s="149"/>
      <c r="BVP260" s="149"/>
      <c r="BVQ260" s="149"/>
      <c r="BVR260" s="150"/>
      <c r="BVS260" s="154"/>
      <c r="BVT260" s="49"/>
      <c r="BVU260" s="72"/>
      <c r="BVV260" s="72"/>
      <c r="BVW260" s="72"/>
      <c r="BVX260" s="72"/>
      <c r="BVY260" s="72"/>
      <c r="BVZ260" s="72"/>
      <c r="BWA260" s="49"/>
      <c r="BWB260" s="149"/>
      <c r="BWC260" s="149"/>
      <c r="BWD260" s="149"/>
      <c r="BWE260" s="149"/>
      <c r="BWF260" s="149"/>
      <c r="BWG260" s="149"/>
      <c r="BWH260" s="150"/>
      <c r="BWI260" s="154"/>
      <c r="BWJ260" s="49"/>
      <c r="BWK260" s="72"/>
      <c r="BWL260" s="72"/>
      <c r="BWM260" s="72"/>
      <c r="BWN260" s="72"/>
      <c r="BWO260" s="72"/>
      <c r="BWP260" s="72"/>
      <c r="BWQ260" s="49"/>
      <c r="BWR260" s="149"/>
      <c r="BWS260" s="149"/>
      <c r="BWT260" s="149"/>
      <c r="BWU260" s="149"/>
      <c r="BWV260" s="149"/>
      <c r="BWW260" s="149"/>
      <c r="BWX260" s="150"/>
      <c r="BWY260" s="154"/>
      <c r="BWZ260" s="49"/>
      <c r="BXA260" s="72"/>
      <c r="BXB260" s="72"/>
      <c r="BXC260" s="72"/>
      <c r="BXD260" s="72"/>
      <c r="BXE260" s="72"/>
      <c r="BXF260" s="72"/>
      <c r="BXG260" s="49"/>
      <c r="BXH260" s="149"/>
      <c r="BXI260" s="149"/>
      <c r="BXJ260" s="149"/>
      <c r="BXK260" s="149"/>
      <c r="BXL260" s="149"/>
      <c r="BXM260" s="149"/>
      <c r="BXN260" s="150"/>
      <c r="BXO260" s="154"/>
      <c r="BXP260" s="49"/>
      <c r="BXQ260" s="72"/>
      <c r="BXR260" s="72"/>
      <c r="BXS260" s="72"/>
      <c r="BXT260" s="72"/>
      <c r="BXU260" s="72"/>
      <c r="BXV260" s="72"/>
      <c r="BXW260" s="49"/>
      <c r="BXX260" s="149"/>
      <c r="BXY260" s="149"/>
      <c r="BXZ260" s="149"/>
      <c r="BYA260" s="149"/>
      <c r="BYB260" s="149"/>
      <c r="BYC260" s="149"/>
      <c r="BYD260" s="150"/>
      <c r="BYE260" s="154"/>
      <c r="BYF260" s="49"/>
      <c r="BYG260" s="72"/>
      <c r="BYH260" s="72"/>
      <c r="BYI260" s="72"/>
      <c r="BYJ260" s="72"/>
      <c r="BYK260" s="72"/>
      <c r="BYL260" s="72"/>
      <c r="BYM260" s="49"/>
      <c r="BYN260" s="149"/>
      <c r="BYO260" s="149"/>
      <c r="BYP260" s="149"/>
      <c r="BYQ260" s="149"/>
      <c r="BYR260" s="149"/>
      <c r="BYS260" s="149"/>
      <c r="BYT260" s="150"/>
      <c r="BYU260" s="154"/>
      <c r="BYV260" s="49"/>
      <c r="BYW260" s="72"/>
      <c r="BYX260" s="72"/>
      <c r="BYY260" s="72"/>
      <c r="BYZ260" s="72"/>
      <c r="BZA260" s="72"/>
      <c r="BZB260" s="72"/>
      <c r="BZC260" s="49"/>
      <c r="BZD260" s="149"/>
      <c r="BZE260" s="149"/>
      <c r="BZF260" s="149"/>
      <c r="BZG260" s="149"/>
      <c r="BZH260" s="149"/>
      <c r="BZI260" s="149"/>
      <c r="BZJ260" s="150"/>
      <c r="BZK260" s="154"/>
      <c r="BZL260" s="49"/>
      <c r="BZM260" s="72"/>
      <c r="BZN260" s="72"/>
      <c r="BZO260" s="72"/>
      <c r="BZP260" s="72"/>
      <c r="BZQ260" s="72"/>
      <c r="BZR260" s="72"/>
      <c r="BZS260" s="49"/>
      <c r="BZT260" s="149"/>
      <c r="BZU260" s="149"/>
      <c r="BZV260" s="149"/>
      <c r="BZW260" s="149"/>
      <c r="BZX260" s="149"/>
      <c r="BZY260" s="149"/>
      <c r="BZZ260" s="150"/>
      <c r="CAA260" s="154"/>
      <c r="CAB260" s="49"/>
      <c r="CAC260" s="72"/>
      <c r="CAD260" s="72"/>
      <c r="CAE260" s="72"/>
      <c r="CAF260" s="72"/>
      <c r="CAG260" s="72"/>
      <c r="CAH260" s="72"/>
      <c r="CAI260" s="49"/>
      <c r="CAJ260" s="149"/>
      <c r="CAK260" s="149"/>
      <c r="CAL260" s="149"/>
      <c r="CAM260" s="149"/>
      <c r="CAN260" s="149"/>
      <c r="CAO260" s="149"/>
      <c r="CAP260" s="150"/>
      <c r="CAQ260" s="154"/>
      <c r="CAR260" s="49"/>
      <c r="CAS260" s="72"/>
      <c r="CAT260" s="72"/>
      <c r="CAU260" s="72"/>
      <c r="CAV260" s="72"/>
      <c r="CAW260" s="72"/>
      <c r="CAX260" s="72"/>
      <c r="CAY260" s="49"/>
      <c r="CAZ260" s="149"/>
      <c r="CBA260" s="149"/>
      <c r="CBB260" s="149"/>
      <c r="CBC260" s="149"/>
      <c r="CBD260" s="149"/>
      <c r="CBE260" s="149"/>
      <c r="CBF260" s="150"/>
      <c r="CBG260" s="154"/>
      <c r="CBH260" s="49"/>
      <c r="CBI260" s="72"/>
      <c r="CBJ260" s="72"/>
      <c r="CBK260" s="72"/>
      <c r="CBL260" s="72"/>
      <c r="CBM260" s="72"/>
      <c r="CBN260" s="72"/>
      <c r="CBO260" s="49"/>
      <c r="CBP260" s="149"/>
      <c r="CBQ260" s="149"/>
      <c r="CBR260" s="149"/>
      <c r="CBS260" s="149"/>
      <c r="CBT260" s="149"/>
      <c r="CBU260" s="149"/>
      <c r="CBV260" s="150"/>
      <c r="CBW260" s="154"/>
      <c r="CBX260" s="49"/>
      <c r="CBY260" s="72"/>
      <c r="CBZ260" s="72"/>
      <c r="CCA260" s="72"/>
      <c r="CCB260" s="72"/>
      <c r="CCC260" s="72"/>
      <c r="CCD260" s="72"/>
      <c r="CCE260" s="49"/>
      <c r="CCF260" s="149"/>
      <c r="CCG260" s="149"/>
      <c r="CCH260" s="149"/>
      <c r="CCI260" s="149"/>
      <c r="CCJ260" s="149"/>
      <c r="CCK260" s="149"/>
      <c r="CCL260" s="150"/>
      <c r="CCM260" s="154"/>
      <c r="CCN260" s="49"/>
      <c r="CCO260" s="72"/>
      <c r="CCP260" s="72"/>
      <c r="CCQ260" s="72"/>
      <c r="CCR260" s="72"/>
      <c r="CCS260" s="72"/>
      <c r="CCT260" s="72"/>
      <c r="CCU260" s="49"/>
      <c r="CCV260" s="149"/>
      <c r="CCW260" s="149"/>
      <c r="CCX260" s="149"/>
      <c r="CCY260" s="149"/>
      <c r="CCZ260" s="149"/>
      <c r="CDA260" s="149"/>
      <c r="CDB260" s="150"/>
      <c r="CDC260" s="154"/>
      <c r="CDD260" s="49"/>
      <c r="CDE260" s="72"/>
      <c r="CDF260" s="72"/>
      <c r="CDG260" s="72"/>
      <c r="CDH260" s="72"/>
      <c r="CDI260" s="72"/>
      <c r="CDJ260" s="72"/>
      <c r="CDK260" s="49"/>
      <c r="CDL260" s="149"/>
      <c r="CDM260" s="149"/>
      <c r="CDN260" s="149"/>
      <c r="CDO260" s="149"/>
      <c r="CDP260" s="149"/>
      <c r="CDQ260" s="149"/>
      <c r="CDR260" s="150"/>
      <c r="CDS260" s="154"/>
      <c r="CDT260" s="49"/>
      <c r="CDU260" s="72"/>
      <c r="CDV260" s="72"/>
      <c r="CDW260" s="72"/>
      <c r="CDX260" s="72"/>
      <c r="CDY260" s="72"/>
      <c r="CDZ260" s="72"/>
      <c r="CEA260" s="49"/>
      <c r="CEB260" s="149"/>
      <c r="CEC260" s="149"/>
      <c r="CED260" s="149"/>
      <c r="CEE260" s="149"/>
      <c r="CEF260" s="149"/>
      <c r="CEG260" s="149"/>
      <c r="CEH260" s="150"/>
      <c r="CEI260" s="154"/>
      <c r="CEJ260" s="49"/>
      <c r="CEK260" s="72"/>
      <c r="CEL260" s="72"/>
      <c r="CEM260" s="72"/>
      <c r="CEN260" s="72"/>
      <c r="CEO260" s="72"/>
      <c r="CEP260" s="72"/>
      <c r="CEQ260" s="49"/>
      <c r="CER260" s="149"/>
      <c r="CES260" s="149"/>
      <c r="CET260" s="149"/>
      <c r="CEU260" s="149"/>
      <c r="CEV260" s="149"/>
      <c r="CEW260" s="149"/>
      <c r="CEX260" s="150"/>
      <c r="CEY260" s="154"/>
      <c r="CEZ260" s="49"/>
      <c r="CFA260" s="72"/>
      <c r="CFB260" s="72"/>
      <c r="CFC260" s="72"/>
      <c r="CFD260" s="72"/>
      <c r="CFE260" s="72"/>
      <c r="CFF260" s="72"/>
      <c r="CFG260" s="49"/>
      <c r="CFH260" s="149"/>
      <c r="CFI260" s="149"/>
      <c r="CFJ260" s="149"/>
      <c r="CFK260" s="149"/>
      <c r="CFL260" s="149"/>
      <c r="CFM260" s="149"/>
      <c r="CFN260" s="150"/>
      <c r="CFO260" s="154"/>
      <c r="CFP260" s="49"/>
      <c r="CFQ260" s="72"/>
      <c r="CFR260" s="72"/>
      <c r="CFS260" s="72"/>
      <c r="CFT260" s="72"/>
      <c r="CFU260" s="72"/>
      <c r="CFV260" s="72"/>
      <c r="CFW260" s="49"/>
      <c r="CFX260" s="149"/>
      <c r="CFY260" s="149"/>
      <c r="CFZ260" s="149"/>
      <c r="CGA260" s="149"/>
      <c r="CGB260" s="149"/>
      <c r="CGC260" s="149"/>
      <c r="CGD260" s="150"/>
      <c r="CGE260" s="154"/>
      <c r="CGF260" s="49"/>
      <c r="CGG260" s="72"/>
      <c r="CGH260" s="72"/>
      <c r="CGI260" s="72"/>
      <c r="CGJ260" s="72"/>
      <c r="CGK260" s="72"/>
      <c r="CGL260" s="72"/>
      <c r="CGM260" s="49"/>
      <c r="CGN260" s="149"/>
      <c r="CGO260" s="149"/>
      <c r="CGP260" s="149"/>
      <c r="CGQ260" s="149"/>
      <c r="CGR260" s="149"/>
      <c r="CGS260" s="149"/>
      <c r="CGT260" s="150"/>
      <c r="CGU260" s="154"/>
      <c r="CGV260" s="49"/>
      <c r="CGW260" s="72"/>
      <c r="CGX260" s="72"/>
      <c r="CGY260" s="72"/>
      <c r="CGZ260" s="72"/>
      <c r="CHA260" s="72"/>
      <c r="CHB260" s="72"/>
      <c r="CHC260" s="49"/>
      <c r="CHD260" s="149"/>
      <c r="CHE260" s="149"/>
      <c r="CHF260" s="149"/>
      <c r="CHG260" s="149"/>
      <c r="CHH260" s="149"/>
      <c r="CHI260" s="149"/>
      <c r="CHJ260" s="150"/>
      <c r="CHK260" s="154"/>
      <c r="CHL260" s="49"/>
      <c r="CHM260" s="72"/>
      <c r="CHN260" s="72"/>
      <c r="CHO260" s="72"/>
      <c r="CHP260" s="72"/>
      <c r="CHQ260" s="72"/>
      <c r="CHR260" s="72"/>
      <c r="CHS260" s="49"/>
      <c r="CHT260" s="149"/>
      <c r="CHU260" s="149"/>
      <c r="CHV260" s="149"/>
      <c r="CHW260" s="149"/>
      <c r="CHX260" s="149"/>
      <c r="CHY260" s="149"/>
      <c r="CHZ260" s="150"/>
      <c r="CIA260" s="154"/>
      <c r="CIB260" s="49"/>
      <c r="CIC260" s="72"/>
      <c r="CID260" s="72"/>
      <c r="CIE260" s="72"/>
      <c r="CIF260" s="72"/>
      <c r="CIG260" s="72"/>
      <c r="CIH260" s="72"/>
      <c r="CII260" s="49"/>
      <c r="CIJ260" s="149"/>
      <c r="CIK260" s="149"/>
      <c r="CIL260" s="149"/>
      <c r="CIM260" s="149"/>
      <c r="CIN260" s="149"/>
      <c r="CIO260" s="149"/>
      <c r="CIP260" s="150"/>
      <c r="CIQ260" s="154"/>
      <c r="CIR260" s="49"/>
      <c r="CIS260" s="72"/>
      <c r="CIT260" s="72"/>
      <c r="CIU260" s="72"/>
      <c r="CIV260" s="72"/>
      <c r="CIW260" s="72"/>
      <c r="CIX260" s="72"/>
      <c r="CIY260" s="49"/>
      <c r="CIZ260" s="149"/>
      <c r="CJA260" s="149"/>
      <c r="CJB260" s="149"/>
      <c r="CJC260" s="149"/>
      <c r="CJD260" s="149"/>
      <c r="CJE260" s="149"/>
      <c r="CJF260" s="150"/>
      <c r="CJG260" s="154"/>
      <c r="CJH260" s="49"/>
      <c r="CJI260" s="72"/>
      <c r="CJJ260" s="72"/>
      <c r="CJK260" s="72"/>
      <c r="CJL260" s="72"/>
      <c r="CJM260" s="72"/>
      <c r="CJN260" s="72"/>
      <c r="CJO260" s="49"/>
      <c r="CJP260" s="149"/>
      <c r="CJQ260" s="149"/>
      <c r="CJR260" s="149"/>
      <c r="CJS260" s="149"/>
      <c r="CJT260" s="149"/>
      <c r="CJU260" s="149"/>
      <c r="CJV260" s="150"/>
      <c r="CJW260" s="154"/>
      <c r="CJX260" s="49"/>
      <c r="CJY260" s="72"/>
      <c r="CJZ260" s="72"/>
      <c r="CKA260" s="72"/>
      <c r="CKB260" s="72"/>
      <c r="CKC260" s="72"/>
      <c r="CKD260" s="72"/>
      <c r="CKE260" s="49"/>
      <c r="CKF260" s="149"/>
      <c r="CKG260" s="149"/>
      <c r="CKH260" s="149"/>
      <c r="CKI260" s="149"/>
      <c r="CKJ260" s="149"/>
      <c r="CKK260" s="149"/>
      <c r="CKL260" s="150"/>
      <c r="CKM260" s="154"/>
      <c r="CKN260" s="49"/>
      <c r="CKO260" s="72"/>
      <c r="CKP260" s="72"/>
      <c r="CKQ260" s="72"/>
      <c r="CKR260" s="72"/>
      <c r="CKS260" s="72"/>
      <c r="CKT260" s="72"/>
      <c r="CKU260" s="49"/>
      <c r="CKV260" s="149"/>
      <c r="CKW260" s="149"/>
      <c r="CKX260" s="149"/>
      <c r="CKY260" s="149"/>
      <c r="CKZ260" s="149"/>
      <c r="CLA260" s="149"/>
      <c r="CLB260" s="150"/>
      <c r="CLC260" s="154"/>
      <c r="CLD260" s="49"/>
      <c r="CLE260" s="72"/>
      <c r="CLF260" s="72"/>
      <c r="CLG260" s="72"/>
      <c r="CLH260" s="72"/>
      <c r="CLI260" s="72"/>
      <c r="CLJ260" s="72"/>
      <c r="CLK260" s="49"/>
      <c r="CLL260" s="149"/>
      <c r="CLM260" s="149"/>
      <c r="CLN260" s="149"/>
      <c r="CLO260" s="149"/>
      <c r="CLP260" s="149"/>
      <c r="CLQ260" s="149"/>
      <c r="CLR260" s="150"/>
      <c r="CLS260" s="154"/>
      <c r="CLT260" s="49"/>
      <c r="CLU260" s="72"/>
      <c r="CLV260" s="72"/>
      <c r="CLW260" s="72"/>
      <c r="CLX260" s="72"/>
      <c r="CLY260" s="72"/>
      <c r="CLZ260" s="72"/>
      <c r="CMA260" s="49"/>
      <c r="CMB260" s="149"/>
      <c r="CMC260" s="149"/>
      <c r="CMD260" s="149"/>
      <c r="CME260" s="149"/>
      <c r="CMF260" s="149"/>
      <c r="CMG260" s="149"/>
      <c r="CMH260" s="150"/>
      <c r="CMI260" s="154"/>
      <c r="CMJ260" s="49"/>
      <c r="CMK260" s="72"/>
      <c r="CML260" s="72"/>
      <c r="CMM260" s="72"/>
      <c r="CMN260" s="72"/>
      <c r="CMO260" s="72"/>
      <c r="CMP260" s="72"/>
      <c r="CMQ260" s="49"/>
      <c r="CMR260" s="149"/>
      <c r="CMS260" s="149"/>
      <c r="CMT260" s="149"/>
      <c r="CMU260" s="149"/>
      <c r="CMV260" s="149"/>
      <c r="CMW260" s="149"/>
      <c r="CMX260" s="150"/>
      <c r="CMY260" s="154"/>
      <c r="CMZ260" s="49"/>
      <c r="CNA260" s="72"/>
      <c r="CNB260" s="72"/>
      <c r="CNC260" s="72"/>
      <c r="CND260" s="72"/>
      <c r="CNE260" s="72"/>
      <c r="CNF260" s="72"/>
      <c r="CNG260" s="49"/>
      <c r="CNH260" s="149"/>
      <c r="CNI260" s="149"/>
      <c r="CNJ260" s="149"/>
      <c r="CNK260" s="149"/>
      <c r="CNL260" s="149"/>
      <c r="CNM260" s="149"/>
      <c r="CNN260" s="150"/>
      <c r="CNO260" s="154"/>
      <c r="CNP260" s="49"/>
      <c r="CNQ260" s="72"/>
      <c r="CNR260" s="72"/>
      <c r="CNS260" s="72"/>
      <c r="CNT260" s="72"/>
      <c r="CNU260" s="72"/>
      <c r="CNV260" s="72"/>
      <c r="CNW260" s="49"/>
      <c r="CNX260" s="149"/>
      <c r="CNY260" s="149"/>
      <c r="CNZ260" s="149"/>
      <c r="COA260" s="149"/>
      <c r="COB260" s="149"/>
      <c r="COC260" s="149"/>
      <c r="COD260" s="150"/>
      <c r="COE260" s="154"/>
      <c r="COF260" s="49"/>
      <c r="COG260" s="72"/>
      <c r="COH260" s="72"/>
      <c r="COI260" s="72"/>
      <c r="COJ260" s="72"/>
      <c r="COK260" s="72"/>
      <c r="COL260" s="72"/>
      <c r="COM260" s="49"/>
      <c r="CON260" s="149"/>
      <c r="COO260" s="149"/>
      <c r="COP260" s="149"/>
      <c r="COQ260" s="149"/>
      <c r="COR260" s="149"/>
      <c r="COS260" s="149"/>
      <c r="COT260" s="150"/>
      <c r="COU260" s="154"/>
      <c r="COV260" s="49"/>
      <c r="COW260" s="72"/>
      <c r="COX260" s="72"/>
      <c r="COY260" s="72"/>
      <c r="COZ260" s="72"/>
      <c r="CPA260" s="72"/>
      <c r="CPB260" s="72"/>
      <c r="CPC260" s="49"/>
      <c r="CPD260" s="149"/>
      <c r="CPE260" s="149"/>
      <c r="CPF260" s="149"/>
      <c r="CPG260" s="149"/>
      <c r="CPH260" s="149"/>
      <c r="CPI260" s="149"/>
      <c r="CPJ260" s="150"/>
      <c r="CPK260" s="154"/>
      <c r="CPL260" s="49"/>
      <c r="CPM260" s="72"/>
      <c r="CPN260" s="72"/>
      <c r="CPO260" s="72"/>
      <c r="CPP260" s="72"/>
      <c r="CPQ260" s="72"/>
      <c r="CPR260" s="72"/>
      <c r="CPS260" s="49"/>
      <c r="CPT260" s="149"/>
      <c r="CPU260" s="149"/>
      <c r="CPV260" s="149"/>
      <c r="CPW260" s="149"/>
      <c r="CPX260" s="149"/>
      <c r="CPY260" s="149"/>
      <c r="CPZ260" s="150"/>
      <c r="CQA260" s="154"/>
      <c r="CQB260" s="49"/>
      <c r="CQC260" s="72"/>
      <c r="CQD260" s="72"/>
      <c r="CQE260" s="72"/>
      <c r="CQF260" s="72"/>
      <c r="CQG260" s="72"/>
      <c r="CQH260" s="72"/>
      <c r="CQI260" s="49"/>
      <c r="CQJ260" s="149"/>
      <c r="CQK260" s="149"/>
      <c r="CQL260" s="149"/>
      <c r="CQM260" s="149"/>
      <c r="CQN260" s="149"/>
      <c r="CQO260" s="149"/>
      <c r="CQP260" s="150"/>
      <c r="CQQ260" s="154"/>
      <c r="CQR260" s="49"/>
      <c r="CQS260" s="72"/>
      <c r="CQT260" s="72"/>
      <c r="CQU260" s="72"/>
      <c r="CQV260" s="72"/>
      <c r="CQW260" s="72"/>
      <c r="CQX260" s="72"/>
      <c r="CQY260" s="49"/>
      <c r="CQZ260" s="149"/>
      <c r="CRA260" s="149"/>
      <c r="CRB260" s="149"/>
      <c r="CRC260" s="149"/>
      <c r="CRD260" s="149"/>
      <c r="CRE260" s="149"/>
      <c r="CRF260" s="150"/>
      <c r="CRG260" s="154"/>
      <c r="CRH260" s="49"/>
      <c r="CRI260" s="72"/>
      <c r="CRJ260" s="72"/>
      <c r="CRK260" s="72"/>
      <c r="CRL260" s="72"/>
      <c r="CRM260" s="72"/>
      <c r="CRN260" s="72"/>
      <c r="CRO260" s="49"/>
      <c r="CRP260" s="149"/>
      <c r="CRQ260" s="149"/>
      <c r="CRR260" s="149"/>
      <c r="CRS260" s="149"/>
      <c r="CRT260" s="149"/>
      <c r="CRU260" s="149"/>
      <c r="CRV260" s="150"/>
      <c r="CRW260" s="154"/>
      <c r="CRX260" s="49"/>
      <c r="CRY260" s="72"/>
      <c r="CRZ260" s="72"/>
      <c r="CSA260" s="72"/>
      <c r="CSB260" s="72"/>
      <c r="CSC260" s="72"/>
      <c r="CSD260" s="72"/>
      <c r="CSE260" s="49"/>
      <c r="CSF260" s="149"/>
      <c r="CSG260" s="149"/>
      <c r="CSH260" s="149"/>
      <c r="CSI260" s="149"/>
      <c r="CSJ260" s="149"/>
      <c r="CSK260" s="149"/>
      <c r="CSL260" s="150"/>
      <c r="CSM260" s="154"/>
      <c r="CSN260" s="49"/>
      <c r="CSO260" s="72"/>
      <c r="CSP260" s="72"/>
      <c r="CSQ260" s="72"/>
      <c r="CSR260" s="72"/>
      <c r="CSS260" s="72"/>
      <c r="CST260" s="72"/>
      <c r="CSU260" s="49"/>
      <c r="CSV260" s="149"/>
      <c r="CSW260" s="149"/>
      <c r="CSX260" s="149"/>
      <c r="CSY260" s="149"/>
      <c r="CSZ260" s="149"/>
      <c r="CTA260" s="149"/>
      <c r="CTB260" s="150"/>
      <c r="CTC260" s="154"/>
      <c r="CTD260" s="49"/>
      <c r="CTE260" s="72"/>
      <c r="CTF260" s="72"/>
      <c r="CTG260" s="72"/>
      <c r="CTH260" s="72"/>
      <c r="CTI260" s="72"/>
      <c r="CTJ260" s="72"/>
      <c r="CTK260" s="49"/>
      <c r="CTL260" s="149"/>
      <c r="CTM260" s="149"/>
      <c r="CTN260" s="149"/>
      <c r="CTO260" s="149"/>
      <c r="CTP260" s="149"/>
      <c r="CTQ260" s="149"/>
      <c r="CTR260" s="150"/>
      <c r="CTS260" s="154"/>
      <c r="CTT260" s="49"/>
      <c r="CTU260" s="72"/>
      <c r="CTV260" s="72"/>
      <c r="CTW260" s="72"/>
      <c r="CTX260" s="72"/>
      <c r="CTY260" s="72"/>
      <c r="CTZ260" s="72"/>
      <c r="CUA260" s="49"/>
      <c r="CUB260" s="149"/>
      <c r="CUC260" s="149"/>
      <c r="CUD260" s="149"/>
      <c r="CUE260" s="149"/>
      <c r="CUF260" s="149"/>
      <c r="CUG260" s="149"/>
      <c r="CUH260" s="150"/>
      <c r="CUI260" s="154"/>
      <c r="CUJ260" s="49"/>
      <c r="CUK260" s="72"/>
      <c r="CUL260" s="72"/>
      <c r="CUM260" s="72"/>
      <c r="CUN260" s="72"/>
      <c r="CUO260" s="72"/>
      <c r="CUP260" s="72"/>
      <c r="CUQ260" s="49"/>
      <c r="CUR260" s="149"/>
      <c r="CUS260" s="149"/>
      <c r="CUT260" s="149"/>
      <c r="CUU260" s="149"/>
      <c r="CUV260" s="149"/>
      <c r="CUW260" s="149"/>
      <c r="CUX260" s="150"/>
      <c r="CUY260" s="154"/>
      <c r="CUZ260" s="49"/>
      <c r="CVA260" s="72"/>
      <c r="CVB260" s="72"/>
      <c r="CVC260" s="72"/>
      <c r="CVD260" s="72"/>
      <c r="CVE260" s="72"/>
      <c r="CVF260" s="72"/>
      <c r="CVG260" s="49"/>
      <c r="CVH260" s="149"/>
      <c r="CVI260" s="149"/>
      <c r="CVJ260" s="149"/>
      <c r="CVK260" s="149"/>
      <c r="CVL260" s="149"/>
      <c r="CVM260" s="149"/>
      <c r="CVN260" s="150"/>
      <c r="CVO260" s="154"/>
      <c r="CVP260" s="49"/>
      <c r="CVQ260" s="72"/>
      <c r="CVR260" s="72"/>
      <c r="CVS260" s="72"/>
      <c r="CVT260" s="72"/>
      <c r="CVU260" s="72"/>
      <c r="CVV260" s="72"/>
      <c r="CVW260" s="49"/>
      <c r="CVX260" s="149"/>
      <c r="CVY260" s="149"/>
      <c r="CVZ260" s="149"/>
      <c r="CWA260" s="149"/>
      <c r="CWB260" s="149"/>
      <c r="CWC260" s="149"/>
      <c r="CWD260" s="150"/>
      <c r="CWE260" s="154"/>
      <c r="CWF260" s="49"/>
      <c r="CWG260" s="72"/>
      <c r="CWH260" s="72"/>
      <c r="CWI260" s="72"/>
      <c r="CWJ260" s="72"/>
      <c r="CWK260" s="72"/>
      <c r="CWL260" s="72"/>
      <c r="CWM260" s="49"/>
      <c r="CWN260" s="149"/>
      <c r="CWO260" s="149"/>
      <c r="CWP260" s="149"/>
      <c r="CWQ260" s="149"/>
      <c r="CWR260" s="149"/>
      <c r="CWS260" s="149"/>
      <c r="CWT260" s="150"/>
      <c r="CWU260" s="154"/>
      <c r="CWV260" s="49"/>
      <c r="CWW260" s="72"/>
      <c r="CWX260" s="72"/>
      <c r="CWY260" s="72"/>
      <c r="CWZ260" s="72"/>
      <c r="CXA260" s="72"/>
      <c r="CXB260" s="72"/>
      <c r="CXC260" s="49"/>
      <c r="CXD260" s="149"/>
      <c r="CXE260" s="149"/>
      <c r="CXF260" s="149"/>
      <c r="CXG260" s="149"/>
      <c r="CXH260" s="149"/>
      <c r="CXI260" s="149"/>
      <c r="CXJ260" s="150"/>
      <c r="CXK260" s="154"/>
      <c r="CXL260" s="49"/>
      <c r="CXM260" s="72"/>
      <c r="CXN260" s="72"/>
      <c r="CXO260" s="72"/>
      <c r="CXP260" s="72"/>
      <c r="CXQ260" s="72"/>
      <c r="CXR260" s="72"/>
      <c r="CXS260" s="49"/>
      <c r="CXT260" s="149"/>
      <c r="CXU260" s="149"/>
      <c r="CXV260" s="149"/>
      <c r="CXW260" s="149"/>
      <c r="CXX260" s="149"/>
      <c r="CXY260" s="149"/>
      <c r="CXZ260" s="150"/>
      <c r="CYA260" s="154"/>
      <c r="CYB260" s="49"/>
      <c r="CYC260" s="72"/>
      <c r="CYD260" s="72"/>
      <c r="CYE260" s="72"/>
      <c r="CYF260" s="72"/>
      <c r="CYG260" s="72"/>
      <c r="CYH260" s="72"/>
      <c r="CYI260" s="49"/>
      <c r="CYJ260" s="149"/>
      <c r="CYK260" s="149"/>
      <c r="CYL260" s="149"/>
      <c r="CYM260" s="149"/>
      <c r="CYN260" s="149"/>
      <c r="CYO260" s="149"/>
      <c r="CYP260" s="150"/>
      <c r="CYQ260" s="154"/>
      <c r="CYR260" s="49"/>
      <c r="CYS260" s="72"/>
      <c r="CYT260" s="72"/>
      <c r="CYU260" s="72"/>
      <c r="CYV260" s="72"/>
      <c r="CYW260" s="72"/>
      <c r="CYX260" s="72"/>
      <c r="CYY260" s="49"/>
      <c r="CYZ260" s="149"/>
      <c r="CZA260" s="149"/>
      <c r="CZB260" s="149"/>
      <c r="CZC260" s="149"/>
      <c r="CZD260" s="149"/>
      <c r="CZE260" s="149"/>
      <c r="CZF260" s="150"/>
      <c r="CZG260" s="154"/>
      <c r="CZH260" s="49"/>
      <c r="CZI260" s="72"/>
      <c r="CZJ260" s="72"/>
      <c r="CZK260" s="72"/>
      <c r="CZL260" s="72"/>
      <c r="CZM260" s="72"/>
      <c r="CZN260" s="72"/>
      <c r="CZO260" s="49"/>
      <c r="CZP260" s="149"/>
      <c r="CZQ260" s="149"/>
      <c r="CZR260" s="149"/>
      <c r="CZS260" s="149"/>
      <c r="CZT260" s="149"/>
      <c r="CZU260" s="149"/>
      <c r="CZV260" s="150"/>
      <c r="CZW260" s="154"/>
      <c r="CZX260" s="49"/>
      <c r="CZY260" s="72"/>
      <c r="CZZ260" s="72"/>
      <c r="DAA260" s="72"/>
      <c r="DAB260" s="72"/>
      <c r="DAC260" s="72"/>
      <c r="DAD260" s="72"/>
      <c r="DAE260" s="49"/>
      <c r="DAF260" s="149"/>
      <c r="DAG260" s="149"/>
      <c r="DAH260" s="149"/>
      <c r="DAI260" s="149"/>
      <c r="DAJ260" s="149"/>
      <c r="DAK260" s="149"/>
      <c r="DAL260" s="150"/>
      <c r="DAM260" s="154"/>
      <c r="DAN260" s="49"/>
      <c r="DAO260" s="72"/>
      <c r="DAP260" s="72"/>
      <c r="DAQ260" s="72"/>
      <c r="DAR260" s="72"/>
      <c r="DAS260" s="72"/>
      <c r="DAT260" s="72"/>
      <c r="DAU260" s="49"/>
      <c r="DAV260" s="149"/>
      <c r="DAW260" s="149"/>
      <c r="DAX260" s="149"/>
      <c r="DAY260" s="149"/>
      <c r="DAZ260" s="149"/>
      <c r="DBA260" s="149"/>
      <c r="DBB260" s="150"/>
      <c r="DBC260" s="154"/>
      <c r="DBD260" s="49"/>
      <c r="DBE260" s="72"/>
      <c r="DBF260" s="72"/>
      <c r="DBG260" s="72"/>
      <c r="DBH260" s="72"/>
      <c r="DBI260" s="72"/>
      <c r="DBJ260" s="72"/>
      <c r="DBK260" s="49"/>
      <c r="DBL260" s="149"/>
      <c r="DBM260" s="149"/>
      <c r="DBN260" s="149"/>
      <c r="DBO260" s="149"/>
      <c r="DBP260" s="149"/>
      <c r="DBQ260" s="149"/>
      <c r="DBR260" s="150"/>
      <c r="DBS260" s="154"/>
      <c r="DBT260" s="49"/>
      <c r="DBU260" s="72"/>
      <c r="DBV260" s="72"/>
      <c r="DBW260" s="72"/>
      <c r="DBX260" s="72"/>
      <c r="DBY260" s="72"/>
      <c r="DBZ260" s="72"/>
      <c r="DCA260" s="49"/>
      <c r="DCB260" s="149"/>
      <c r="DCC260" s="149"/>
      <c r="DCD260" s="149"/>
      <c r="DCE260" s="149"/>
      <c r="DCF260" s="149"/>
      <c r="DCG260" s="149"/>
      <c r="DCH260" s="150"/>
      <c r="DCI260" s="154"/>
      <c r="DCJ260" s="49"/>
      <c r="DCK260" s="72"/>
      <c r="DCL260" s="72"/>
      <c r="DCM260" s="72"/>
      <c r="DCN260" s="72"/>
      <c r="DCO260" s="72"/>
      <c r="DCP260" s="72"/>
      <c r="DCQ260" s="49"/>
      <c r="DCR260" s="149"/>
      <c r="DCS260" s="149"/>
      <c r="DCT260" s="149"/>
      <c r="DCU260" s="149"/>
      <c r="DCV260" s="149"/>
      <c r="DCW260" s="149"/>
      <c r="DCX260" s="150"/>
      <c r="DCY260" s="154"/>
      <c r="DCZ260" s="49"/>
      <c r="DDA260" s="72"/>
      <c r="DDB260" s="72"/>
      <c r="DDC260" s="72"/>
      <c r="DDD260" s="72"/>
      <c r="DDE260" s="72"/>
      <c r="DDF260" s="72"/>
      <c r="DDG260" s="49"/>
      <c r="DDH260" s="149"/>
      <c r="DDI260" s="149"/>
      <c r="DDJ260" s="149"/>
      <c r="DDK260" s="149"/>
      <c r="DDL260" s="149"/>
      <c r="DDM260" s="149"/>
      <c r="DDN260" s="150"/>
      <c r="DDO260" s="154"/>
      <c r="DDP260" s="49"/>
      <c r="DDQ260" s="72"/>
      <c r="DDR260" s="72"/>
      <c r="DDS260" s="72"/>
      <c r="DDT260" s="72"/>
      <c r="DDU260" s="72"/>
      <c r="DDV260" s="72"/>
      <c r="DDW260" s="49"/>
      <c r="DDX260" s="149"/>
      <c r="DDY260" s="149"/>
      <c r="DDZ260" s="149"/>
      <c r="DEA260" s="149"/>
      <c r="DEB260" s="149"/>
      <c r="DEC260" s="149"/>
      <c r="DED260" s="150"/>
      <c r="DEE260" s="154"/>
      <c r="DEF260" s="49"/>
      <c r="DEG260" s="72"/>
      <c r="DEH260" s="72"/>
      <c r="DEI260" s="72"/>
      <c r="DEJ260" s="72"/>
      <c r="DEK260" s="72"/>
      <c r="DEL260" s="72"/>
      <c r="DEM260" s="49"/>
      <c r="DEN260" s="149"/>
      <c r="DEO260" s="149"/>
      <c r="DEP260" s="149"/>
      <c r="DEQ260" s="149"/>
      <c r="DER260" s="149"/>
      <c r="DES260" s="149"/>
      <c r="DET260" s="150"/>
      <c r="DEU260" s="154"/>
      <c r="DEV260" s="49"/>
      <c r="DEW260" s="72"/>
      <c r="DEX260" s="72"/>
      <c r="DEY260" s="72"/>
      <c r="DEZ260" s="72"/>
      <c r="DFA260" s="72"/>
      <c r="DFB260" s="72"/>
      <c r="DFC260" s="49"/>
      <c r="DFD260" s="149"/>
      <c r="DFE260" s="149"/>
      <c r="DFF260" s="149"/>
      <c r="DFG260" s="149"/>
      <c r="DFH260" s="149"/>
      <c r="DFI260" s="149"/>
      <c r="DFJ260" s="150"/>
      <c r="DFK260" s="154"/>
      <c r="DFL260" s="49"/>
      <c r="DFM260" s="72"/>
      <c r="DFN260" s="72"/>
      <c r="DFO260" s="72"/>
      <c r="DFP260" s="72"/>
      <c r="DFQ260" s="72"/>
      <c r="DFR260" s="72"/>
      <c r="DFS260" s="49"/>
      <c r="DFT260" s="149"/>
      <c r="DFU260" s="149"/>
      <c r="DFV260" s="149"/>
      <c r="DFW260" s="149"/>
      <c r="DFX260" s="149"/>
      <c r="DFY260" s="149"/>
      <c r="DFZ260" s="150"/>
      <c r="DGA260" s="154"/>
      <c r="DGB260" s="49"/>
      <c r="DGC260" s="72"/>
      <c r="DGD260" s="72"/>
      <c r="DGE260" s="72"/>
      <c r="DGF260" s="72"/>
      <c r="DGG260" s="72"/>
      <c r="DGH260" s="72"/>
      <c r="DGI260" s="49"/>
      <c r="DGJ260" s="149"/>
      <c r="DGK260" s="149"/>
      <c r="DGL260" s="149"/>
      <c r="DGM260" s="149"/>
      <c r="DGN260" s="149"/>
      <c r="DGO260" s="149"/>
      <c r="DGP260" s="150"/>
      <c r="DGQ260" s="154"/>
      <c r="DGR260" s="49"/>
      <c r="DGS260" s="72"/>
      <c r="DGT260" s="72"/>
      <c r="DGU260" s="72"/>
      <c r="DGV260" s="72"/>
      <c r="DGW260" s="72"/>
      <c r="DGX260" s="72"/>
      <c r="DGY260" s="49"/>
      <c r="DGZ260" s="149"/>
      <c r="DHA260" s="149"/>
      <c r="DHB260" s="149"/>
      <c r="DHC260" s="149"/>
      <c r="DHD260" s="149"/>
      <c r="DHE260" s="149"/>
      <c r="DHF260" s="150"/>
      <c r="DHG260" s="154"/>
      <c r="DHH260" s="49"/>
      <c r="DHI260" s="72"/>
      <c r="DHJ260" s="72"/>
      <c r="DHK260" s="72"/>
      <c r="DHL260" s="72"/>
      <c r="DHM260" s="72"/>
      <c r="DHN260" s="72"/>
      <c r="DHO260" s="49"/>
      <c r="DHP260" s="149"/>
      <c r="DHQ260" s="149"/>
      <c r="DHR260" s="149"/>
      <c r="DHS260" s="149"/>
      <c r="DHT260" s="149"/>
      <c r="DHU260" s="149"/>
      <c r="DHV260" s="150"/>
      <c r="DHW260" s="154"/>
      <c r="DHX260" s="49"/>
      <c r="DHY260" s="72"/>
      <c r="DHZ260" s="72"/>
      <c r="DIA260" s="72"/>
      <c r="DIB260" s="72"/>
      <c r="DIC260" s="72"/>
      <c r="DID260" s="72"/>
      <c r="DIE260" s="49"/>
      <c r="DIF260" s="149"/>
      <c r="DIG260" s="149"/>
      <c r="DIH260" s="149"/>
      <c r="DII260" s="149"/>
      <c r="DIJ260" s="149"/>
      <c r="DIK260" s="149"/>
      <c r="DIL260" s="150"/>
      <c r="DIM260" s="154"/>
      <c r="DIN260" s="49"/>
      <c r="DIO260" s="72"/>
      <c r="DIP260" s="72"/>
      <c r="DIQ260" s="72"/>
      <c r="DIR260" s="72"/>
      <c r="DIS260" s="72"/>
      <c r="DIT260" s="72"/>
      <c r="DIU260" s="49"/>
      <c r="DIV260" s="149"/>
      <c r="DIW260" s="149"/>
      <c r="DIX260" s="149"/>
      <c r="DIY260" s="149"/>
      <c r="DIZ260" s="149"/>
      <c r="DJA260" s="149"/>
      <c r="DJB260" s="150"/>
      <c r="DJC260" s="154"/>
      <c r="DJD260" s="49"/>
      <c r="DJE260" s="72"/>
      <c r="DJF260" s="72"/>
      <c r="DJG260" s="72"/>
      <c r="DJH260" s="72"/>
      <c r="DJI260" s="72"/>
      <c r="DJJ260" s="72"/>
      <c r="DJK260" s="49"/>
      <c r="DJL260" s="149"/>
      <c r="DJM260" s="149"/>
      <c r="DJN260" s="149"/>
      <c r="DJO260" s="149"/>
      <c r="DJP260" s="149"/>
      <c r="DJQ260" s="149"/>
      <c r="DJR260" s="150"/>
      <c r="DJS260" s="154"/>
      <c r="DJT260" s="49"/>
      <c r="DJU260" s="72"/>
      <c r="DJV260" s="72"/>
      <c r="DJW260" s="72"/>
      <c r="DJX260" s="72"/>
      <c r="DJY260" s="72"/>
      <c r="DJZ260" s="72"/>
      <c r="DKA260" s="49"/>
      <c r="DKB260" s="149"/>
      <c r="DKC260" s="149"/>
      <c r="DKD260" s="149"/>
      <c r="DKE260" s="149"/>
      <c r="DKF260" s="149"/>
      <c r="DKG260" s="149"/>
      <c r="DKH260" s="150"/>
      <c r="DKI260" s="154"/>
      <c r="DKJ260" s="49"/>
      <c r="DKK260" s="72"/>
      <c r="DKL260" s="72"/>
      <c r="DKM260" s="72"/>
      <c r="DKN260" s="72"/>
      <c r="DKO260" s="72"/>
      <c r="DKP260" s="72"/>
      <c r="DKQ260" s="49"/>
      <c r="DKR260" s="149"/>
      <c r="DKS260" s="149"/>
      <c r="DKT260" s="149"/>
      <c r="DKU260" s="149"/>
      <c r="DKV260" s="149"/>
      <c r="DKW260" s="149"/>
      <c r="DKX260" s="150"/>
      <c r="DKY260" s="154"/>
      <c r="DKZ260" s="49"/>
      <c r="DLA260" s="72"/>
      <c r="DLB260" s="72"/>
      <c r="DLC260" s="72"/>
      <c r="DLD260" s="72"/>
      <c r="DLE260" s="72"/>
      <c r="DLF260" s="72"/>
      <c r="DLG260" s="49"/>
      <c r="DLH260" s="149"/>
      <c r="DLI260" s="149"/>
      <c r="DLJ260" s="149"/>
      <c r="DLK260" s="149"/>
      <c r="DLL260" s="149"/>
      <c r="DLM260" s="149"/>
      <c r="DLN260" s="150"/>
      <c r="DLO260" s="154"/>
      <c r="DLP260" s="49"/>
      <c r="DLQ260" s="72"/>
      <c r="DLR260" s="72"/>
      <c r="DLS260" s="72"/>
      <c r="DLT260" s="72"/>
      <c r="DLU260" s="72"/>
      <c r="DLV260" s="72"/>
      <c r="DLW260" s="49"/>
      <c r="DLX260" s="149"/>
      <c r="DLY260" s="149"/>
      <c r="DLZ260" s="149"/>
      <c r="DMA260" s="149"/>
      <c r="DMB260" s="149"/>
      <c r="DMC260" s="149"/>
      <c r="DMD260" s="150"/>
      <c r="DME260" s="154"/>
      <c r="DMF260" s="49"/>
      <c r="DMG260" s="72"/>
      <c r="DMH260" s="72"/>
      <c r="DMI260" s="72"/>
      <c r="DMJ260" s="72"/>
      <c r="DMK260" s="72"/>
      <c r="DML260" s="72"/>
      <c r="DMM260" s="49"/>
      <c r="DMN260" s="149"/>
      <c r="DMO260" s="149"/>
      <c r="DMP260" s="149"/>
      <c r="DMQ260" s="149"/>
      <c r="DMR260" s="149"/>
      <c r="DMS260" s="149"/>
      <c r="DMT260" s="150"/>
      <c r="DMU260" s="154"/>
      <c r="DMV260" s="49"/>
      <c r="DMW260" s="72"/>
      <c r="DMX260" s="72"/>
      <c r="DMY260" s="72"/>
      <c r="DMZ260" s="72"/>
      <c r="DNA260" s="72"/>
      <c r="DNB260" s="72"/>
      <c r="DNC260" s="49"/>
      <c r="DND260" s="149"/>
      <c r="DNE260" s="149"/>
      <c r="DNF260" s="149"/>
      <c r="DNG260" s="149"/>
      <c r="DNH260" s="149"/>
      <c r="DNI260" s="149"/>
      <c r="DNJ260" s="150"/>
      <c r="DNK260" s="154"/>
      <c r="DNL260" s="49"/>
      <c r="DNM260" s="72"/>
      <c r="DNN260" s="72"/>
      <c r="DNO260" s="72"/>
      <c r="DNP260" s="72"/>
      <c r="DNQ260" s="72"/>
      <c r="DNR260" s="72"/>
      <c r="DNS260" s="49"/>
      <c r="DNT260" s="149"/>
      <c r="DNU260" s="149"/>
      <c r="DNV260" s="149"/>
      <c r="DNW260" s="149"/>
      <c r="DNX260" s="149"/>
      <c r="DNY260" s="149"/>
      <c r="DNZ260" s="150"/>
      <c r="DOA260" s="154"/>
      <c r="DOB260" s="49"/>
      <c r="DOC260" s="72"/>
      <c r="DOD260" s="72"/>
      <c r="DOE260" s="72"/>
      <c r="DOF260" s="72"/>
      <c r="DOG260" s="72"/>
      <c r="DOH260" s="72"/>
      <c r="DOI260" s="49"/>
      <c r="DOJ260" s="149"/>
      <c r="DOK260" s="149"/>
      <c r="DOL260" s="149"/>
      <c r="DOM260" s="149"/>
      <c r="DON260" s="149"/>
      <c r="DOO260" s="149"/>
      <c r="DOP260" s="150"/>
      <c r="DOQ260" s="154"/>
      <c r="DOR260" s="49"/>
      <c r="DOS260" s="72"/>
      <c r="DOT260" s="72"/>
      <c r="DOU260" s="72"/>
      <c r="DOV260" s="72"/>
      <c r="DOW260" s="72"/>
      <c r="DOX260" s="72"/>
      <c r="DOY260" s="49"/>
      <c r="DOZ260" s="149"/>
      <c r="DPA260" s="149"/>
      <c r="DPB260" s="149"/>
      <c r="DPC260" s="149"/>
      <c r="DPD260" s="149"/>
      <c r="DPE260" s="149"/>
      <c r="DPF260" s="150"/>
      <c r="DPG260" s="154"/>
      <c r="DPH260" s="49"/>
      <c r="DPI260" s="72"/>
      <c r="DPJ260" s="72"/>
      <c r="DPK260" s="72"/>
      <c r="DPL260" s="72"/>
      <c r="DPM260" s="72"/>
      <c r="DPN260" s="72"/>
      <c r="DPO260" s="49"/>
      <c r="DPP260" s="149"/>
      <c r="DPQ260" s="149"/>
      <c r="DPR260" s="149"/>
      <c r="DPS260" s="149"/>
      <c r="DPT260" s="149"/>
      <c r="DPU260" s="149"/>
      <c r="DPV260" s="150"/>
      <c r="DPW260" s="154"/>
      <c r="DPX260" s="49"/>
      <c r="DPY260" s="72"/>
      <c r="DPZ260" s="72"/>
      <c r="DQA260" s="72"/>
      <c r="DQB260" s="72"/>
      <c r="DQC260" s="72"/>
      <c r="DQD260" s="72"/>
      <c r="DQE260" s="49"/>
      <c r="DQF260" s="149"/>
      <c r="DQG260" s="149"/>
      <c r="DQH260" s="149"/>
      <c r="DQI260" s="149"/>
      <c r="DQJ260" s="149"/>
      <c r="DQK260" s="149"/>
      <c r="DQL260" s="150"/>
      <c r="DQM260" s="154"/>
      <c r="DQN260" s="49"/>
      <c r="DQO260" s="72"/>
      <c r="DQP260" s="72"/>
      <c r="DQQ260" s="72"/>
      <c r="DQR260" s="72"/>
      <c r="DQS260" s="72"/>
      <c r="DQT260" s="72"/>
      <c r="DQU260" s="49"/>
      <c r="DQV260" s="149"/>
      <c r="DQW260" s="149"/>
      <c r="DQX260" s="149"/>
      <c r="DQY260" s="149"/>
      <c r="DQZ260" s="149"/>
      <c r="DRA260" s="149"/>
      <c r="DRB260" s="150"/>
      <c r="DRC260" s="154"/>
      <c r="DRD260" s="49"/>
      <c r="DRE260" s="72"/>
      <c r="DRF260" s="72"/>
      <c r="DRG260" s="72"/>
      <c r="DRH260" s="72"/>
      <c r="DRI260" s="72"/>
      <c r="DRJ260" s="72"/>
      <c r="DRK260" s="49"/>
      <c r="DRL260" s="149"/>
      <c r="DRM260" s="149"/>
      <c r="DRN260" s="149"/>
      <c r="DRO260" s="149"/>
      <c r="DRP260" s="149"/>
      <c r="DRQ260" s="149"/>
      <c r="DRR260" s="150"/>
      <c r="DRS260" s="154"/>
      <c r="DRT260" s="49"/>
      <c r="DRU260" s="72"/>
      <c r="DRV260" s="72"/>
      <c r="DRW260" s="72"/>
      <c r="DRX260" s="72"/>
      <c r="DRY260" s="72"/>
      <c r="DRZ260" s="72"/>
      <c r="DSA260" s="49"/>
      <c r="DSB260" s="149"/>
      <c r="DSC260" s="149"/>
      <c r="DSD260" s="149"/>
      <c r="DSE260" s="149"/>
      <c r="DSF260" s="149"/>
      <c r="DSG260" s="149"/>
      <c r="DSH260" s="150"/>
      <c r="DSI260" s="154"/>
      <c r="DSJ260" s="49"/>
      <c r="DSK260" s="72"/>
      <c r="DSL260" s="72"/>
      <c r="DSM260" s="72"/>
      <c r="DSN260" s="72"/>
      <c r="DSO260" s="72"/>
      <c r="DSP260" s="72"/>
      <c r="DSQ260" s="49"/>
      <c r="DSR260" s="149"/>
      <c r="DSS260" s="149"/>
      <c r="DST260" s="149"/>
      <c r="DSU260" s="149"/>
      <c r="DSV260" s="149"/>
      <c r="DSW260" s="149"/>
      <c r="DSX260" s="150"/>
      <c r="DSY260" s="154"/>
      <c r="DSZ260" s="49"/>
      <c r="DTA260" s="72"/>
      <c r="DTB260" s="72"/>
      <c r="DTC260" s="72"/>
      <c r="DTD260" s="72"/>
      <c r="DTE260" s="72"/>
      <c r="DTF260" s="72"/>
      <c r="DTG260" s="49"/>
      <c r="DTH260" s="149"/>
      <c r="DTI260" s="149"/>
      <c r="DTJ260" s="149"/>
      <c r="DTK260" s="149"/>
      <c r="DTL260" s="149"/>
      <c r="DTM260" s="149"/>
      <c r="DTN260" s="150"/>
      <c r="DTO260" s="154"/>
      <c r="DTP260" s="49"/>
      <c r="DTQ260" s="72"/>
      <c r="DTR260" s="72"/>
      <c r="DTS260" s="72"/>
      <c r="DTT260" s="72"/>
      <c r="DTU260" s="72"/>
      <c r="DTV260" s="72"/>
      <c r="DTW260" s="49"/>
      <c r="DTX260" s="149"/>
      <c r="DTY260" s="149"/>
      <c r="DTZ260" s="149"/>
      <c r="DUA260" s="149"/>
      <c r="DUB260" s="149"/>
      <c r="DUC260" s="149"/>
      <c r="DUD260" s="150"/>
      <c r="DUE260" s="154"/>
      <c r="DUF260" s="49"/>
      <c r="DUG260" s="72"/>
      <c r="DUH260" s="72"/>
      <c r="DUI260" s="72"/>
      <c r="DUJ260" s="72"/>
      <c r="DUK260" s="72"/>
      <c r="DUL260" s="72"/>
      <c r="DUM260" s="49"/>
      <c r="DUN260" s="149"/>
      <c r="DUO260" s="149"/>
      <c r="DUP260" s="149"/>
      <c r="DUQ260" s="149"/>
      <c r="DUR260" s="149"/>
      <c r="DUS260" s="149"/>
      <c r="DUT260" s="150"/>
      <c r="DUU260" s="154"/>
      <c r="DUV260" s="49"/>
      <c r="DUW260" s="72"/>
      <c r="DUX260" s="72"/>
      <c r="DUY260" s="72"/>
      <c r="DUZ260" s="72"/>
      <c r="DVA260" s="72"/>
      <c r="DVB260" s="72"/>
      <c r="DVC260" s="49"/>
      <c r="DVD260" s="149"/>
      <c r="DVE260" s="149"/>
      <c r="DVF260" s="149"/>
      <c r="DVG260" s="149"/>
      <c r="DVH260" s="149"/>
      <c r="DVI260" s="149"/>
      <c r="DVJ260" s="150"/>
      <c r="DVK260" s="154"/>
      <c r="DVL260" s="49"/>
      <c r="DVM260" s="72"/>
      <c r="DVN260" s="72"/>
      <c r="DVO260" s="72"/>
      <c r="DVP260" s="72"/>
      <c r="DVQ260" s="72"/>
      <c r="DVR260" s="72"/>
      <c r="DVS260" s="49"/>
      <c r="DVT260" s="149"/>
      <c r="DVU260" s="149"/>
      <c r="DVV260" s="149"/>
      <c r="DVW260" s="149"/>
      <c r="DVX260" s="149"/>
      <c r="DVY260" s="149"/>
      <c r="DVZ260" s="150"/>
      <c r="DWA260" s="154"/>
      <c r="DWB260" s="49"/>
      <c r="DWC260" s="72"/>
      <c r="DWD260" s="72"/>
      <c r="DWE260" s="72"/>
      <c r="DWF260" s="72"/>
      <c r="DWG260" s="72"/>
      <c r="DWH260" s="72"/>
      <c r="DWI260" s="49"/>
      <c r="DWJ260" s="149"/>
      <c r="DWK260" s="149"/>
      <c r="DWL260" s="149"/>
      <c r="DWM260" s="149"/>
      <c r="DWN260" s="149"/>
      <c r="DWO260" s="149"/>
      <c r="DWP260" s="150"/>
      <c r="DWQ260" s="154"/>
      <c r="DWR260" s="49"/>
      <c r="DWS260" s="72"/>
      <c r="DWT260" s="72"/>
      <c r="DWU260" s="72"/>
      <c r="DWV260" s="72"/>
      <c r="DWW260" s="72"/>
      <c r="DWX260" s="72"/>
      <c r="DWY260" s="49"/>
      <c r="DWZ260" s="149"/>
      <c r="DXA260" s="149"/>
      <c r="DXB260" s="149"/>
      <c r="DXC260" s="149"/>
      <c r="DXD260" s="149"/>
      <c r="DXE260" s="149"/>
      <c r="DXF260" s="150"/>
      <c r="DXG260" s="154"/>
      <c r="DXH260" s="49"/>
      <c r="DXI260" s="72"/>
      <c r="DXJ260" s="72"/>
      <c r="DXK260" s="72"/>
      <c r="DXL260" s="72"/>
      <c r="DXM260" s="72"/>
      <c r="DXN260" s="72"/>
      <c r="DXO260" s="49"/>
      <c r="DXP260" s="149"/>
      <c r="DXQ260" s="149"/>
      <c r="DXR260" s="149"/>
      <c r="DXS260" s="149"/>
      <c r="DXT260" s="149"/>
      <c r="DXU260" s="149"/>
      <c r="DXV260" s="150"/>
      <c r="DXW260" s="154"/>
      <c r="DXX260" s="49"/>
      <c r="DXY260" s="72"/>
      <c r="DXZ260" s="72"/>
      <c r="DYA260" s="72"/>
      <c r="DYB260" s="72"/>
      <c r="DYC260" s="72"/>
      <c r="DYD260" s="72"/>
      <c r="DYE260" s="49"/>
      <c r="DYF260" s="149"/>
      <c r="DYG260" s="149"/>
      <c r="DYH260" s="149"/>
      <c r="DYI260" s="149"/>
      <c r="DYJ260" s="149"/>
      <c r="DYK260" s="149"/>
      <c r="DYL260" s="150"/>
      <c r="DYM260" s="154"/>
      <c r="DYN260" s="49"/>
      <c r="DYO260" s="72"/>
      <c r="DYP260" s="72"/>
      <c r="DYQ260" s="72"/>
      <c r="DYR260" s="72"/>
      <c r="DYS260" s="72"/>
      <c r="DYT260" s="72"/>
      <c r="DYU260" s="49"/>
      <c r="DYV260" s="149"/>
      <c r="DYW260" s="149"/>
      <c r="DYX260" s="149"/>
      <c r="DYY260" s="149"/>
      <c r="DYZ260" s="149"/>
      <c r="DZA260" s="149"/>
      <c r="DZB260" s="150"/>
      <c r="DZC260" s="154"/>
      <c r="DZD260" s="49"/>
      <c r="DZE260" s="72"/>
      <c r="DZF260" s="72"/>
      <c r="DZG260" s="72"/>
      <c r="DZH260" s="72"/>
      <c r="DZI260" s="72"/>
      <c r="DZJ260" s="72"/>
      <c r="DZK260" s="49"/>
      <c r="DZL260" s="149"/>
      <c r="DZM260" s="149"/>
      <c r="DZN260" s="149"/>
      <c r="DZO260" s="149"/>
      <c r="DZP260" s="149"/>
      <c r="DZQ260" s="149"/>
      <c r="DZR260" s="150"/>
      <c r="DZS260" s="154"/>
      <c r="DZT260" s="49"/>
      <c r="DZU260" s="72"/>
      <c r="DZV260" s="72"/>
      <c r="DZW260" s="72"/>
      <c r="DZX260" s="72"/>
      <c r="DZY260" s="72"/>
      <c r="DZZ260" s="72"/>
      <c r="EAA260" s="49"/>
      <c r="EAB260" s="149"/>
      <c r="EAC260" s="149"/>
      <c r="EAD260" s="149"/>
      <c r="EAE260" s="149"/>
      <c r="EAF260" s="149"/>
      <c r="EAG260" s="149"/>
      <c r="EAH260" s="150"/>
      <c r="EAI260" s="154"/>
      <c r="EAJ260" s="49"/>
      <c r="EAK260" s="72"/>
      <c r="EAL260" s="72"/>
      <c r="EAM260" s="72"/>
      <c r="EAN260" s="72"/>
      <c r="EAO260" s="72"/>
      <c r="EAP260" s="72"/>
      <c r="EAQ260" s="49"/>
      <c r="EAR260" s="149"/>
      <c r="EAS260" s="149"/>
      <c r="EAT260" s="149"/>
      <c r="EAU260" s="149"/>
      <c r="EAV260" s="149"/>
      <c r="EAW260" s="149"/>
      <c r="EAX260" s="150"/>
      <c r="EAY260" s="154"/>
      <c r="EAZ260" s="49"/>
      <c r="EBA260" s="72"/>
      <c r="EBB260" s="72"/>
      <c r="EBC260" s="72"/>
      <c r="EBD260" s="72"/>
      <c r="EBE260" s="72"/>
      <c r="EBF260" s="72"/>
      <c r="EBG260" s="49"/>
      <c r="EBH260" s="149"/>
      <c r="EBI260" s="149"/>
      <c r="EBJ260" s="149"/>
      <c r="EBK260" s="149"/>
      <c r="EBL260" s="149"/>
      <c r="EBM260" s="149"/>
      <c r="EBN260" s="150"/>
      <c r="EBO260" s="154"/>
      <c r="EBP260" s="49"/>
      <c r="EBQ260" s="72"/>
      <c r="EBR260" s="72"/>
      <c r="EBS260" s="72"/>
      <c r="EBT260" s="72"/>
      <c r="EBU260" s="72"/>
      <c r="EBV260" s="72"/>
      <c r="EBW260" s="49"/>
      <c r="EBX260" s="149"/>
      <c r="EBY260" s="149"/>
      <c r="EBZ260" s="149"/>
      <c r="ECA260" s="149"/>
      <c r="ECB260" s="149"/>
      <c r="ECC260" s="149"/>
      <c r="ECD260" s="150"/>
      <c r="ECE260" s="154"/>
      <c r="ECF260" s="49"/>
      <c r="ECG260" s="72"/>
      <c r="ECH260" s="72"/>
      <c r="ECI260" s="72"/>
      <c r="ECJ260" s="72"/>
      <c r="ECK260" s="72"/>
      <c r="ECL260" s="72"/>
      <c r="ECM260" s="49"/>
      <c r="ECN260" s="149"/>
      <c r="ECO260" s="149"/>
      <c r="ECP260" s="149"/>
      <c r="ECQ260" s="149"/>
      <c r="ECR260" s="149"/>
      <c r="ECS260" s="149"/>
      <c r="ECT260" s="150"/>
      <c r="ECU260" s="154"/>
      <c r="ECV260" s="49"/>
      <c r="ECW260" s="72"/>
      <c r="ECX260" s="72"/>
      <c r="ECY260" s="72"/>
      <c r="ECZ260" s="72"/>
      <c r="EDA260" s="72"/>
      <c r="EDB260" s="72"/>
      <c r="EDC260" s="49"/>
      <c r="EDD260" s="149"/>
      <c r="EDE260" s="149"/>
      <c r="EDF260" s="149"/>
      <c r="EDG260" s="149"/>
      <c r="EDH260" s="149"/>
      <c r="EDI260" s="149"/>
      <c r="EDJ260" s="150"/>
      <c r="EDK260" s="154"/>
      <c r="EDL260" s="49"/>
      <c r="EDM260" s="72"/>
      <c r="EDN260" s="72"/>
      <c r="EDO260" s="72"/>
      <c r="EDP260" s="72"/>
      <c r="EDQ260" s="72"/>
      <c r="EDR260" s="72"/>
      <c r="EDS260" s="49"/>
      <c r="EDT260" s="149"/>
      <c r="EDU260" s="149"/>
      <c r="EDV260" s="149"/>
      <c r="EDW260" s="149"/>
      <c r="EDX260" s="149"/>
      <c r="EDY260" s="149"/>
      <c r="EDZ260" s="150"/>
      <c r="EEA260" s="154"/>
      <c r="EEB260" s="49"/>
      <c r="EEC260" s="72"/>
      <c r="EED260" s="72"/>
      <c r="EEE260" s="72"/>
      <c r="EEF260" s="72"/>
      <c r="EEG260" s="72"/>
      <c r="EEH260" s="72"/>
      <c r="EEI260" s="49"/>
      <c r="EEJ260" s="149"/>
      <c r="EEK260" s="149"/>
      <c r="EEL260" s="149"/>
      <c r="EEM260" s="149"/>
      <c r="EEN260" s="149"/>
      <c r="EEO260" s="149"/>
      <c r="EEP260" s="150"/>
      <c r="EEQ260" s="154"/>
      <c r="EER260" s="49"/>
      <c r="EES260" s="72"/>
      <c r="EET260" s="72"/>
      <c r="EEU260" s="72"/>
      <c r="EEV260" s="72"/>
      <c r="EEW260" s="72"/>
      <c r="EEX260" s="72"/>
      <c r="EEY260" s="49"/>
      <c r="EEZ260" s="149"/>
      <c r="EFA260" s="149"/>
      <c r="EFB260" s="149"/>
      <c r="EFC260" s="149"/>
      <c r="EFD260" s="149"/>
      <c r="EFE260" s="149"/>
      <c r="EFF260" s="150"/>
      <c r="EFG260" s="154"/>
      <c r="EFH260" s="49"/>
      <c r="EFI260" s="72"/>
      <c r="EFJ260" s="72"/>
      <c r="EFK260" s="72"/>
      <c r="EFL260" s="72"/>
      <c r="EFM260" s="72"/>
      <c r="EFN260" s="72"/>
      <c r="EFO260" s="49"/>
      <c r="EFP260" s="149"/>
      <c r="EFQ260" s="149"/>
      <c r="EFR260" s="149"/>
      <c r="EFS260" s="149"/>
      <c r="EFT260" s="149"/>
      <c r="EFU260" s="149"/>
      <c r="EFV260" s="150"/>
      <c r="EFW260" s="154"/>
      <c r="EFX260" s="49"/>
      <c r="EFY260" s="72"/>
      <c r="EFZ260" s="72"/>
      <c r="EGA260" s="72"/>
      <c r="EGB260" s="72"/>
      <c r="EGC260" s="72"/>
      <c r="EGD260" s="72"/>
      <c r="EGE260" s="49"/>
      <c r="EGF260" s="149"/>
      <c r="EGG260" s="149"/>
      <c r="EGH260" s="149"/>
      <c r="EGI260" s="149"/>
      <c r="EGJ260" s="149"/>
      <c r="EGK260" s="149"/>
      <c r="EGL260" s="150"/>
      <c r="EGM260" s="154"/>
      <c r="EGN260" s="49"/>
      <c r="EGO260" s="72"/>
      <c r="EGP260" s="72"/>
      <c r="EGQ260" s="72"/>
      <c r="EGR260" s="72"/>
      <c r="EGS260" s="72"/>
      <c r="EGT260" s="72"/>
      <c r="EGU260" s="49"/>
      <c r="EGV260" s="149"/>
      <c r="EGW260" s="149"/>
      <c r="EGX260" s="149"/>
      <c r="EGY260" s="149"/>
      <c r="EGZ260" s="149"/>
      <c r="EHA260" s="149"/>
      <c r="EHB260" s="150"/>
      <c r="EHC260" s="154"/>
      <c r="EHD260" s="49"/>
      <c r="EHE260" s="72"/>
      <c r="EHF260" s="72"/>
      <c r="EHG260" s="72"/>
      <c r="EHH260" s="72"/>
      <c r="EHI260" s="72"/>
      <c r="EHJ260" s="72"/>
      <c r="EHK260" s="49"/>
      <c r="EHL260" s="149"/>
      <c r="EHM260" s="149"/>
      <c r="EHN260" s="149"/>
      <c r="EHO260" s="149"/>
      <c r="EHP260" s="149"/>
      <c r="EHQ260" s="149"/>
      <c r="EHR260" s="150"/>
      <c r="EHS260" s="154"/>
      <c r="EHT260" s="49"/>
      <c r="EHU260" s="72"/>
      <c r="EHV260" s="72"/>
      <c r="EHW260" s="72"/>
      <c r="EHX260" s="72"/>
      <c r="EHY260" s="72"/>
      <c r="EHZ260" s="72"/>
      <c r="EIA260" s="49"/>
      <c r="EIB260" s="149"/>
      <c r="EIC260" s="149"/>
      <c r="EID260" s="149"/>
      <c r="EIE260" s="149"/>
      <c r="EIF260" s="149"/>
      <c r="EIG260" s="149"/>
      <c r="EIH260" s="150"/>
      <c r="EII260" s="154"/>
      <c r="EIJ260" s="49"/>
      <c r="EIK260" s="72"/>
      <c r="EIL260" s="72"/>
      <c r="EIM260" s="72"/>
      <c r="EIN260" s="72"/>
      <c r="EIO260" s="72"/>
      <c r="EIP260" s="72"/>
      <c r="EIQ260" s="49"/>
      <c r="EIR260" s="149"/>
      <c r="EIS260" s="149"/>
      <c r="EIT260" s="149"/>
      <c r="EIU260" s="149"/>
      <c r="EIV260" s="149"/>
      <c r="EIW260" s="149"/>
      <c r="EIX260" s="150"/>
      <c r="EIY260" s="154"/>
      <c r="EIZ260" s="49"/>
      <c r="EJA260" s="72"/>
      <c r="EJB260" s="72"/>
      <c r="EJC260" s="72"/>
      <c r="EJD260" s="72"/>
      <c r="EJE260" s="72"/>
      <c r="EJF260" s="72"/>
      <c r="EJG260" s="49"/>
      <c r="EJH260" s="149"/>
      <c r="EJI260" s="149"/>
      <c r="EJJ260" s="149"/>
      <c r="EJK260" s="149"/>
      <c r="EJL260" s="149"/>
      <c r="EJM260" s="149"/>
      <c r="EJN260" s="150"/>
      <c r="EJO260" s="154"/>
      <c r="EJP260" s="49"/>
      <c r="EJQ260" s="72"/>
      <c r="EJR260" s="72"/>
      <c r="EJS260" s="72"/>
      <c r="EJT260" s="72"/>
      <c r="EJU260" s="72"/>
      <c r="EJV260" s="72"/>
      <c r="EJW260" s="49"/>
      <c r="EJX260" s="149"/>
      <c r="EJY260" s="149"/>
      <c r="EJZ260" s="149"/>
      <c r="EKA260" s="149"/>
      <c r="EKB260" s="149"/>
      <c r="EKC260" s="149"/>
      <c r="EKD260" s="150"/>
      <c r="EKE260" s="154"/>
      <c r="EKF260" s="49"/>
      <c r="EKG260" s="72"/>
      <c r="EKH260" s="72"/>
      <c r="EKI260" s="72"/>
      <c r="EKJ260" s="72"/>
      <c r="EKK260" s="72"/>
      <c r="EKL260" s="72"/>
      <c r="EKM260" s="49"/>
      <c r="EKN260" s="149"/>
      <c r="EKO260" s="149"/>
      <c r="EKP260" s="149"/>
      <c r="EKQ260" s="149"/>
      <c r="EKR260" s="149"/>
      <c r="EKS260" s="149"/>
      <c r="EKT260" s="150"/>
      <c r="EKU260" s="154"/>
      <c r="EKV260" s="49"/>
      <c r="EKW260" s="72"/>
      <c r="EKX260" s="72"/>
      <c r="EKY260" s="72"/>
      <c r="EKZ260" s="72"/>
      <c r="ELA260" s="72"/>
      <c r="ELB260" s="72"/>
      <c r="ELC260" s="49"/>
      <c r="ELD260" s="149"/>
      <c r="ELE260" s="149"/>
      <c r="ELF260" s="149"/>
      <c r="ELG260" s="149"/>
      <c r="ELH260" s="149"/>
      <c r="ELI260" s="149"/>
      <c r="ELJ260" s="150"/>
      <c r="ELK260" s="154"/>
      <c r="ELL260" s="49"/>
      <c r="ELM260" s="72"/>
      <c r="ELN260" s="72"/>
      <c r="ELO260" s="72"/>
      <c r="ELP260" s="72"/>
      <c r="ELQ260" s="72"/>
      <c r="ELR260" s="72"/>
      <c r="ELS260" s="49"/>
      <c r="ELT260" s="149"/>
      <c r="ELU260" s="149"/>
      <c r="ELV260" s="149"/>
      <c r="ELW260" s="149"/>
      <c r="ELX260" s="149"/>
      <c r="ELY260" s="149"/>
      <c r="ELZ260" s="150"/>
      <c r="EMA260" s="154"/>
      <c r="EMB260" s="49"/>
      <c r="EMC260" s="72"/>
      <c r="EMD260" s="72"/>
      <c r="EME260" s="72"/>
      <c r="EMF260" s="72"/>
      <c r="EMG260" s="72"/>
      <c r="EMH260" s="72"/>
      <c r="EMI260" s="49"/>
      <c r="EMJ260" s="149"/>
      <c r="EMK260" s="149"/>
      <c r="EML260" s="149"/>
      <c r="EMM260" s="149"/>
      <c r="EMN260" s="149"/>
      <c r="EMO260" s="149"/>
      <c r="EMP260" s="150"/>
      <c r="EMQ260" s="154"/>
      <c r="EMR260" s="49"/>
      <c r="EMS260" s="72"/>
      <c r="EMT260" s="72"/>
      <c r="EMU260" s="72"/>
      <c r="EMV260" s="72"/>
      <c r="EMW260" s="72"/>
      <c r="EMX260" s="72"/>
      <c r="EMY260" s="49"/>
      <c r="EMZ260" s="149"/>
      <c r="ENA260" s="149"/>
      <c r="ENB260" s="149"/>
      <c r="ENC260" s="149"/>
      <c r="END260" s="149"/>
      <c r="ENE260" s="149"/>
      <c r="ENF260" s="150"/>
      <c r="ENG260" s="154"/>
      <c r="ENH260" s="49"/>
      <c r="ENI260" s="72"/>
      <c r="ENJ260" s="72"/>
      <c r="ENK260" s="72"/>
      <c r="ENL260" s="72"/>
      <c r="ENM260" s="72"/>
      <c r="ENN260" s="72"/>
      <c r="ENO260" s="49"/>
      <c r="ENP260" s="149"/>
      <c r="ENQ260" s="149"/>
      <c r="ENR260" s="149"/>
      <c r="ENS260" s="149"/>
      <c r="ENT260" s="149"/>
      <c r="ENU260" s="149"/>
      <c r="ENV260" s="150"/>
      <c r="ENW260" s="154"/>
      <c r="ENX260" s="49"/>
      <c r="ENY260" s="72"/>
      <c r="ENZ260" s="72"/>
      <c r="EOA260" s="72"/>
      <c r="EOB260" s="72"/>
      <c r="EOC260" s="72"/>
      <c r="EOD260" s="72"/>
      <c r="EOE260" s="49"/>
      <c r="EOF260" s="149"/>
      <c r="EOG260" s="149"/>
      <c r="EOH260" s="149"/>
      <c r="EOI260" s="149"/>
      <c r="EOJ260" s="149"/>
      <c r="EOK260" s="149"/>
      <c r="EOL260" s="150"/>
      <c r="EOM260" s="154"/>
      <c r="EON260" s="49"/>
      <c r="EOO260" s="72"/>
      <c r="EOP260" s="72"/>
      <c r="EOQ260" s="72"/>
      <c r="EOR260" s="72"/>
      <c r="EOS260" s="72"/>
      <c r="EOT260" s="72"/>
      <c r="EOU260" s="49"/>
      <c r="EOV260" s="149"/>
      <c r="EOW260" s="149"/>
      <c r="EOX260" s="149"/>
      <c r="EOY260" s="149"/>
      <c r="EOZ260" s="149"/>
      <c r="EPA260" s="149"/>
      <c r="EPB260" s="150"/>
      <c r="EPC260" s="154"/>
      <c r="EPD260" s="49"/>
      <c r="EPE260" s="72"/>
      <c r="EPF260" s="72"/>
      <c r="EPG260" s="72"/>
      <c r="EPH260" s="72"/>
      <c r="EPI260" s="72"/>
      <c r="EPJ260" s="72"/>
      <c r="EPK260" s="49"/>
      <c r="EPL260" s="149"/>
      <c r="EPM260" s="149"/>
      <c r="EPN260" s="149"/>
      <c r="EPO260" s="149"/>
      <c r="EPP260" s="149"/>
      <c r="EPQ260" s="149"/>
      <c r="EPR260" s="150"/>
      <c r="EPS260" s="154"/>
      <c r="EPT260" s="49"/>
      <c r="EPU260" s="72"/>
      <c r="EPV260" s="72"/>
      <c r="EPW260" s="72"/>
      <c r="EPX260" s="72"/>
      <c r="EPY260" s="72"/>
      <c r="EPZ260" s="72"/>
      <c r="EQA260" s="49"/>
      <c r="EQB260" s="149"/>
      <c r="EQC260" s="149"/>
      <c r="EQD260" s="149"/>
      <c r="EQE260" s="149"/>
      <c r="EQF260" s="149"/>
      <c r="EQG260" s="149"/>
      <c r="EQH260" s="150"/>
      <c r="EQI260" s="154"/>
      <c r="EQJ260" s="49"/>
      <c r="EQK260" s="72"/>
      <c r="EQL260" s="72"/>
      <c r="EQM260" s="72"/>
      <c r="EQN260" s="72"/>
      <c r="EQO260" s="72"/>
      <c r="EQP260" s="72"/>
      <c r="EQQ260" s="49"/>
      <c r="EQR260" s="149"/>
      <c r="EQS260" s="149"/>
      <c r="EQT260" s="149"/>
      <c r="EQU260" s="149"/>
      <c r="EQV260" s="149"/>
      <c r="EQW260" s="149"/>
      <c r="EQX260" s="150"/>
      <c r="EQY260" s="154"/>
      <c r="EQZ260" s="49"/>
      <c r="ERA260" s="72"/>
      <c r="ERB260" s="72"/>
      <c r="ERC260" s="72"/>
      <c r="ERD260" s="72"/>
      <c r="ERE260" s="72"/>
      <c r="ERF260" s="72"/>
      <c r="ERG260" s="49"/>
      <c r="ERH260" s="149"/>
      <c r="ERI260" s="149"/>
      <c r="ERJ260" s="149"/>
      <c r="ERK260" s="149"/>
      <c r="ERL260" s="149"/>
      <c r="ERM260" s="149"/>
      <c r="ERN260" s="150"/>
      <c r="ERO260" s="154"/>
      <c r="ERP260" s="49"/>
      <c r="ERQ260" s="72"/>
      <c r="ERR260" s="72"/>
      <c r="ERS260" s="72"/>
      <c r="ERT260" s="72"/>
      <c r="ERU260" s="72"/>
      <c r="ERV260" s="72"/>
      <c r="ERW260" s="49"/>
      <c r="ERX260" s="149"/>
      <c r="ERY260" s="149"/>
      <c r="ERZ260" s="149"/>
      <c r="ESA260" s="149"/>
      <c r="ESB260" s="149"/>
      <c r="ESC260" s="149"/>
      <c r="ESD260" s="150"/>
      <c r="ESE260" s="154"/>
      <c r="ESF260" s="49"/>
      <c r="ESG260" s="72"/>
      <c r="ESH260" s="72"/>
      <c r="ESI260" s="72"/>
      <c r="ESJ260" s="72"/>
      <c r="ESK260" s="72"/>
      <c r="ESL260" s="72"/>
      <c r="ESM260" s="49"/>
      <c r="ESN260" s="149"/>
      <c r="ESO260" s="149"/>
      <c r="ESP260" s="149"/>
      <c r="ESQ260" s="149"/>
      <c r="ESR260" s="149"/>
      <c r="ESS260" s="149"/>
      <c r="EST260" s="150"/>
      <c r="ESU260" s="154"/>
      <c r="ESV260" s="49"/>
      <c r="ESW260" s="72"/>
      <c r="ESX260" s="72"/>
      <c r="ESY260" s="72"/>
      <c r="ESZ260" s="72"/>
      <c r="ETA260" s="72"/>
      <c r="ETB260" s="72"/>
      <c r="ETC260" s="49"/>
      <c r="ETD260" s="149"/>
      <c r="ETE260" s="149"/>
      <c r="ETF260" s="149"/>
      <c r="ETG260" s="149"/>
      <c r="ETH260" s="149"/>
      <c r="ETI260" s="149"/>
      <c r="ETJ260" s="150"/>
      <c r="ETK260" s="154"/>
      <c r="ETL260" s="49"/>
      <c r="ETM260" s="72"/>
      <c r="ETN260" s="72"/>
      <c r="ETO260" s="72"/>
      <c r="ETP260" s="72"/>
      <c r="ETQ260" s="72"/>
      <c r="ETR260" s="72"/>
      <c r="ETS260" s="49"/>
      <c r="ETT260" s="149"/>
      <c r="ETU260" s="149"/>
      <c r="ETV260" s="149"/>
      <c r="ETW260" s="149"/>
      <c r="ETX260" s="149"/>
      <c r="ETY260" s="149"/>
      <c r="ETZ260" s="150"/>
      <c r="EUA260" s="154"/>
      <c r="EUB260" s="49"/>
      <c r="EUC260" s="72"/>
      <c r="EUD260" s="72"/>
      <c r="EUE260" s="72"/>
      <c r="EUF260" s="72"/>
      <c r="EUG260" s="72"/>
      <c r="EUH260" s="72"/>
      <c r="EUI260" s="49"/>
      <c r="EUJ260" s="149"/>
      <c r="EUK260" s="149"/>
      <c r="EUL260" s="149"/>
      <c r="EUM260" s="149"/>
      <c r="EUN260" s="149"/>
      <c r="EUO260" s="149"/>
      <c r="EUP260" s="150"/>
      <c r="EUQ260" s="154"/>
      <c r="EUR260" s="49"/>
      <c r="EUS260" s="72"/>
      <c r="EUT260" s="72"/>
      <c r="EUU260" s="72"/>
      <c r="EUV260" s="72"/>
      <c r="EUW260" s="72"/>
      <c r="EUX260" s="72"/>
      <c r="EUY260" s="49"/>
      <c r="EUZ260" s="149"/>
      <c r="EVA260" s="149"/>
      <c r="EVB260" s="149"/>
      <c r="EVC260" s="149"/>
      <c r="EVD260" s="149"/>
      <c r="EVE260" s="149"/>
      <c r="EVF260" s="150"/>
      <c r="EVG260" s="154"/>
      <c r="EVH260" s="49"/>
      <c r="EVI260" s="72"/>
      <c r="EVJ260" s="72"/>
      <c r="EVK260" s="72"/>
      <c r="EVL260" s="72"/>
      <c r="EVM260" s="72"/>
      <c r="EVN260" s="72"/>
      <c r="EVO260" s="49"/>
      <c r="EVP260" s="149"/>
      <c r="EVQ260" s="149"/>
      <c r="EVR260" s="149"/>
      <c r="EVS260" s="149"/>
      <c r="EVT260" s="149"/>
      <c r="EVU260" s="149"/>
      <c r="EVV260" s="150"/>
      <c r="EVW260" s="154"/>
      <c r="EVX260" s="49"/>
      <c r="EVY260" s="72"/>
      <c r="EVZ260" s="72"/>
      <c r="EWA260" s="72"/>
      <c r="EWB260" s="72"/>
      <c r="EWC260" s="72"/>
      <c r="EWD260" s="72"/>
      <c r="EWE260" s="49"/>
      <c r="EWF260" s="149"/>
      <c r="EWG260" s="149"/>
      <c r="EWH260" s="149"/>
      <c r="EWI260" s="149"/>
      <c r="EWJ260" s="149"/>
      <c r="EWK260" s="149"/>
      <c r="EWL260" s="150"/>
      <c r="EWM260" s="154"/>
      <c r="EWN260" s="49"/>
      <c r="EWO260" s="72"/>
      <c r="EWP260" s="72"/>
      <c r="EWQ260" s="72"/>
      <c r="EWR260" s="72"/>
      <c r="EWS260" s="72"/>
      <c r="EWT260" s="72"/>
      <c r="EWU260" s="49"/>
      <c r="EWV260" s="149"/>
      <c r="EWW260" s="149"/>
      <c r="EWX260" s="149"/>
      <c r="EWY260" s="149"/>
      <c r="EWZ260" s="149"/>
      <c r="EXA260" s="149"/>
      <c r="EXB260" s="150"/>
      <c r="EXC260" s="154"/>
      <c r="EXD260" s="49"/>
      <c r="EXE260" s="72"/>
      <c r="EXF260" s="72"/>
      <c r="EXG260" s="72"/>
      <c r="EXH260" s="72"/>
      <c r="EXI260" s="72"/>
      <c r="EXJ260" s="72"/>
      <c r="EXK260" s="49"/>
      <c r="EXL260" s="149"/>
      <c r="EXM260" s="149"/>
      <c r="EXN260" s="149"/>
      <c r="EXO260" s="149"/>
      <c r="EXP260" s="149"/>
      <c r="EXQ260" s="149"/>
      <c r="EXR260" s="150"/>
      <c r="EXS260" s="154"/>
      <c r="EXT260" s="49"/>
      <c r="EXU260" s="72"/>
      <c r="EXV260" s="72"/>
      <c r="EXW260" s="72"/>
      <c r="EXX260" s="72"/>
      <c r="EXY260" s="72"/>
      <c r="EXZ260" s="72"/>
      <c r="EYA260" s="49"/>
      <c r="EYB260" s="149"/>
      <c r="EYC260" s="149"/>
      <c r="EYD260" s="149"/>
      <c r="EYE260" s="149"/>
      <c r="EYF260" s="149"/>
      <c r="EYG260" s="149"/>
      <c r="EYH260" s="150"/>
      <c r="EYI260" s="154"/>
      <c r="EYJ260" s="49"/>
      <c r="EYK260" s="72"/>
      <c r="EYL260" s="72"/>
      <c r="EYM260" s="72"/>
      <c r="EYN260" s="72"/>
      <c r="EYO260" s="72"/>
      <c r="EYP260" s="72"/>
      <c r="EYQ260" s="49"/>
      <c r="EYR260" s="149"/>
      <c r="EYS260" s="149"/>
      <c r="EYT260" s="149"/>
      <c r="EYU260" s="149"/>
      <c r="EYV260" s="149"/>
      <c r="EYW260" s="149"/>
      <c r="EYX260" s="150"/>
      <c r="EYY260" s="154"/>
      <c r="EYZ260" s="49"/>
      <c r="EZA260" s="72"/>
      <c r="EZB260" s="72"/>
      <c r="EZC260" s="72"/>
      <c r="EZD260" s="72"/>
      <c r="EZE260" s="72"/>
      <c r="EZF260" s="72"/>
      <c r="EZG260" s="49"/>
      <c r="EZH260" s="149"/>
      <c r="EZI260" s="149"/>
      <c r="EZJ260" s="149"/>
      <c r="EZK260" s="149"/>
      <c r="EZL260" s="149"/>
      <c r="EZM260" s="149"/>
      <c r="EZN260" s="150"/>
      <c r="EZO260" s="154"/>
      <c r="EZP260" s="49"/>
      <c r="EZQ260" s="72"/>
      <c r="EZR260" s="72"/>
      <c r="EZS260" s="72"/>
      <c r="EZT260" s="72"/>
      <c r="EZU260" s="72"/>
      <c r="EZV260" s="72"/>
      <c r="EZW260" s="49"/>
      <c r="EZX260" s="149"/>
      <c r="EZY260" s="149"/>
      <c r="EZZ260" s="149"/>
      <c r="FAA260" s="149"/>
      <c r="FAB260" s="149"/>
      <c r="FAC260" s="149"/>
      <c r="FAD260" s="150"/>
      <c r="FAE260" s="154"/>
      <c r="FAF260" s="49"/>
      <c r="FAG260" s="72"/>
      <c r="FAH260" s="72"/>
      <c r="FAI260" s="72"/>
      <c r="FAJ260" s="72"/>
      <c r="FAK260" s="72"/>
      <c r="FAL260" s="72"/>
      <c r="FAM260" s="49"/>
      <c r="FAN260" s="149"/>
      <c r="FAO260" s="149"/>
      <c r="FAP260" s="149"/>
      <c r="FAQ260" s="149"/>
      <c r="FAR260" s="149"/>
      <c r="FAS260" s="149"/>
      <c r="FAT260" s="150"/>
      <c r="FAU260" s="154"/>
      <c r="FAV260" s="49"/>
      <c r="FAW260" s="72"/>
      <c r="FAX260" s="72"/>
      <c r="FAY260" s="72"/>
      <c r="FAZ260" s="72"/>
      <c r="FBA260" s="72"/>
      <c r="FBB260" s="72"/>
      <c r="FBC260" s="49"/>
      <c r="FBD260" s="149"/>
      <c r="FBE260" s="149"/>
      <c r="FBF260" s="149"/>
      <c r="FBG260" s="149"/>
      <c r="FBH260" s="149"/>
      <c r="FBI260" s="149"/>
      <c r="FBJ260" s="150"/>
      <c r="FBK260" s="154"/>
      <c r="FBL260" s="49"/>
      <c r="FBM260" s="72"/>
      <c r="FBN260" s="72"/>
      <c r="FBO260" s="72"/>
      <c r="FBP260" s="72"/>
      <c r="FBQ260" s="72"/>
      <c r="FBR260" s="72"/>
      <c r="FBS260" s="49"/>
      <c r="FBT260" s="149"/>
      <c r="FBU260" s="149"/>
      <c r="FBV260" s="149"/>
      <c r="FBW260" s="149"/>
      <c r="FBX260" s="149"/>
      <c r="FBY260" s="149"/>
      <c r="FBZ260" s="150"/>
      <c r="FCA260" s="154"/>
      <c r="FCB260" s="49"/>
      <c r="FCC260" s="72"/>
      <c r="FCD260" s="72"/>
      <c r="FCE260" s="72"/>
      <c r="FCF260" s="72"/>
      <c r="FCG260" s="72"/>
      <c r="FCH260" s="72"/>
      <c r="FCI260" s="49"/>
      <c r="FCJ260" s="149"/>
      <c r="FCK260" s="149"/>
      <c r="FCL260" s="149"/>
      <c r="FCM260" s="149"/>
      <c r="FCN260" s="149"/>
      <c r="FCO260" s="149"/>
      <c r="FCP260" s="150"/>
      <c r="FCQ260" s="154"/>
      <c r="FCR260" s="49"/>
      <c r="FCS260" s="72"/>
      <c r="FCT260" s="72"/>
      <c r="FCU260" s="72"/>
      <c r="FCV260" s="72"/>
      <c r="FCW260" s="72"/>
      <c r="FCX260" s="72"/>
      <c r="FCY260" s="49"/>
      <c r="FCZ260" s="149"/>
      <c r="FDA260" s="149"/>
      <c r="FDB260" s="149"/>
      <c r="FDC260" s="149"/>
      <c r="FDD260" s="149"/>
      <c r="FDE260" s="149"/>
      <c r="FDF260" s="150"/>
      <c r="FDG260" s="154"/>
      <c r="FDH260" s="49"/>
      <c r="FDI260" s="72"/>
      <c r="FDJ260" s="72"/>
      <c r="FDK260" s="72"/>
      <c r="FDL260" s="72"/>
      <c r="FDM260" s="72"/>
      <c r="FDN260" s="72"/>
      <c r="FDO260" s="49"/>
      <c r="FDP260" s="149"/>
      <c r="FDQ260" s="149"/>
      <c r="FDR260" s="149"/>
      <c r="FDS260" s="149"/>
      <c r="FDT260" s="149"/>
      <c r="FDU260" s="149"/>
      <c r="FDV260" s="150"/>
      <c r="FDW260" s="154"/>
      <c r="FDX260" s="49"/>
      <c r="FDY260" s="72"/>
      <c r="FDZ260" s="72"/>
      <c r="FEA260" s="72"/>
      <c r="FEB260" s="72"/>
      <c r="FEC260" s="72"/>
      <c r="FED260" s="72"/>
      <c r="FEE260" s="49"/>
      <c r="FEF260" s="149"/>
      <c r="FEG260" s="149"/>
      <c r="FEH260" s="149"/>
      <c r="FEI260" s="149"/>
      <c r="FEJ260" s="149"/>
      <c r="FEK260" s="149"/>
      <c r="FEL260" s="150"/>
      <c r="FEM260" s="154"/>
      <c r="FEN260" s="49"/>
      <c r="FEO260" s="72"/>
      <c r="FEP260" s="72"/>
      <c r="FEQ260" s="72"/>
      <c r="FER260" s="72"/>
      <c r="FES260" s="72"/>
      <c r="FET260" s="72"/>
      <c r="FEU260" s="49"/>
      <c r="FEV260" s="149"/>
      <c r="FEW260" s="149"/>
      <c r="FEX260" s="149"/>
      <c r="FEY260" s="149"/>
      <c r="FEZ260" s="149"/>
      <c r="FFA260" s="149"/>
      <c r="FFB260" s="150"/>
      <c r="FFC260" s="154"/>
      <c r="FFD260" s="49"/>
      <c r="FFE260" s="72"/>
      <c r="FFF260" s="72"/>
      <c r="FFG260" s="72"/>
      <c r="FFH260" s="72"/>
      <c r="FFI260" s="72"/>
      <c r="FFJ260" s="72"/>
      <c r="FFK260" s="49"/>
      <c r="FFL260" s="149"/>
      <c r="FFM260" s="149"/>
      <c r="FFN260" s="149"/>
      <c r="FFO260" s="149"/>
      <c r="FFP260" s="149"/>
      <c r="FFQ260" s="149"/>
      <c r="FFR260" s="150"/>
      <c r="FFS260" s="154"/>
      <c r="FFT260" s="49"/>
      <c r="FFU260" s="72"/>
      <c r="FFV260" s="72"/>
      <c r="FFW260" s="72"/>
      <c r="FFX260" s="72"/>
      <c r="FFY260" s="72"/>
      <c r="FFZ260" s="72"/>
      <c r="FGA260" s="49"/>
      <c r="FGB260" s="149"/>
      <c r="FGC260" s="149"/>
      <c r="FGD260" s="149"/>
      <c r="FGE260" s="149"/>
      <c r="FGF260" s="149"/>
      <c r="FGG260" s="149"/>
      <c r="FGH260" s="150"/>
      <c r="FGI260" s="154"/>
      <c r="FGJ260" s="49"/>
      <c r="FGK260" s="72"/>
      <c r="FGL260" s="72"/>
      <c r="FGM260" s="72"/>
      <c r="FGN260" s="72"/>
      <c r="FGO260" s="72"/>
      <c r="FGP260" s="72"/>
      <c r="FGQ260" s="49"/>
      <c r="FGR260" s="149"/>
      <c r="FGS260" s="149"/>
      <c r="FGT260" s="149"/>
      <c r="FGU260" s="149"/>
      <c r="FGV260" s="149"/>
      <c r="FGW260" s="149"/>
      <c r="FGX260" s="150"/>
      <c r="FGY260" s="154"/>
      <c r="FGZ260" s="49"/>
      <c r="FHA260" s="72"/>
      <c r="FHB260" s="72"/>
      <c r="FHC260" s="72"/>
      <c r="FHD260" s="72"/>
      <c r="FHE260" s="72"/>
      <c r="FHF260" s="72"/>
      <c r="FHG260" s="49"/>
      <c r="FHH260" s="149"/>
      <c r="FHI260" s="149"/>
      <c r="FHJ260" s="149"/>
      <c r="FHK260" s="149"/>
      <c r="FHL260" s="149"/>
      <c r="FHM260" s="149"/>
      <c r="FHN260" s="150"/>
      <c r="FHO260" s="154"/>
      <c r="FHP260" s="49"/>
      <c r="FHQ260" s="72"/>
      <c r="FHR260" s="72"/>
      <c r="FHS260" s="72"/>
      <c r="FHT260" s="72"/>
      <c r="FHU260" s="72"/>
      <c r="FHV260" s="72"/>
      <c r="FHW260" s="49"/>
      <c r="FHX260" s="149"/>
      <c r="FHY260" s="149"/>
      <c r="FHZ260" s="149"/>
      <c r="FIA260" s="149"/>
      <c r="FIB260" s="149"/>
      <c r="FIC260" s="149"/>
      <c r="FID260" s="150"/>
      <c r="FIE260" s="154"/>
      <c r="FIF260" s="49"/>
      <c r="FIG260" s="72"/>
      <c r="FIH260" s="72"/>
      <c r="FII260" s="72"/>
      <c r="FIJ260" s="72"/>
      <c r="FIK260" s="72"/>
      <c r="FIL260" s="72"/>
      <c r="FIM260" s="49"/>
      <c r="FIN260" s="149"/>
      <c r="FIO260" s="149"/>
      <c r="FIP260" s="149"/>
      <c r="FIQ260" s="149"/>
      <c r="FIR260" s="149"/>
      <c r="FIS260" s="149"/>
      <c r="FIT260" s="150"/>
      <c r="FIU260" s="154"/>
      <c r="FIV260" s="49"/>
      <c r="FIW260" s="72"/>
      <c r="FIX260" s="72"/>
      <c r="FIY260" s="72"/>
      <c r="FIZ260" s="72"/>
      <c r="FJA260" s="72"/>
      <c r="FJB260" s="72"/>
      <c r="FJC260" s="49"/>
      <c r="FJD260" s="149"/>
      <c r="FJE260" s="149"/>
      <c r="FJF260" s="149"/>
      <c r="FJG260" s="149"/>
      <c r="FJH260" s="149"/>
      <c r="FJI260" s="149"/>
      <c r="FJJ260" s="150"/>
      <c r="FJK260" s="154"/>
      <c r="FJL260" s="49"/>
      <c r="FJM260" s="72"/>
      <c r="FJN260" s="72"/>
      <c r="FJO260" s="72"/>
      <c r="FJP260" s="72"/>
      <c r="FJQ260" s="72"/>
      <c r="FJR260" s="72"/>
      <c r="FJS260" s="49"/>
      <c r="FJT260" s="149"/>
      <c r="FJU260" s="149"/>
      <c r="FJV260" s="149"/>
      <c r="FJW260" s="149"/>
      <c r="FJX260" s="149"/>
      <c r="FJY260" s="149"/>
      <c r="FJZ260" s="150"/>
      <c r="FKA260" s="154"/>
      <c r="FKB260" s="49"/>
      <c r="FKC260" s="72"/>
      <c r="FKD260" s="72"/>
      <c r="FKE260" s="72"/>
      <c r="FKF260" s="72"/>
      <c r="FKG260" s="72"/>
      <c r="FKH260" s="72"/>
      <c r="FKI260" s="49"/>
      <c r="FKJ260" s="149"/>
      <c r="FKK260" s="149"/>
      <c r="FKL260" s="149"/>
      <c r="FKM260" s="149"/>
      <c r="FKN260" s="149"/>
      <c r="FKO260" s="149"/>
      <c r="FKP260" s="150"/>
      <c r="FKQ260" s="154"/>
      <c r="FKR260" s="49"/>
      <c r="FKS260" s="72"/>
      <c r="FKT260" s="72"/>
      <c r="FKU260" s="72"/>
      <c r="FKV260" s="72"/>
      <c r="FKW260" s="72"/>
      <c r="FKX260" s="72"/>
      <c r="FKY260" s="49"/>
      <c r="FKZ260" s="149"/>
      <c r="FLA260" s="149"/>
      <c r="FLB260" s="149"/>
      <c r="FLC260" s="149"/>
      <c r="FLD260" s="149"/>
      <c r="FLE260" s="149"/>
      <c r="FLF260" s="150"/>
      <c r="FLG260" s="154"/>
      <c r="FLH260" s="49"/>
      <c r="FLI260" s="72"/>
      <c r="FLJ260" s="72"/>
      <c r="FLK260" s="72"/>
      <c r="FLL260" s="72"/>
      <c r="FLM260" s="72"/>
      <c r="FLN260" s="72"/>
      <c r="FLO260" s="49"/>
      <c r="FLP260" s="149"/>
      <c r="FLQ260" s="149"/>
      <c r="FLR260" s="149"/>
      <c r="FLS260" s="149"/>
      <c r="FLT260" s="149"/>
      <c r="FLU260" s="149"/>
      <c r="FLV260" s="150"/>
      <c r="FLW260" s="154"/>
      <c r="FLX260" s="49"/>
      <c r="FLY260" s="72"/>
      <c r="FLZ260" s="72"/>
      <c r="FMA260" s="72"/>
      <c r="FMB260" s="72"/>
      <c r="FMC260" s="72"/>
      <c r="FMD260" s="72"/>
      <c r="FME260" s="49"/>
      <c r="FMF260" s="149"/>
      <c r="FMG260" s="149"/>
      <c r="FMH260" s="149"/>
      <c r="FMI260" s="149"/>
      <c r="FMJ260" s="149"/>
      <c r="FMK260" s="149"/>
      <c r="FML260" s="150"/>
      <c r="FMM260" s="154"/>
      <c r="FMN260" s="49"/>
      <c r="FMO260" s="72"/>
      <c r="FMP260" s="72"/>
      <c r="FMQ260" s="72"/>
      <c r="FMR260" s="72"/>
      <c r="FMS260" s="72"/>
      <c r="FMT260" s="72"/>
      <c r="FMU260" s="49"/>
      <c r="FMV260" s="149"/>
      <c r="FMW260" s="149"/>
      <c r="FMX260" s="149"/>
      <c r="FMY260" s="149"/>
      <c r="FMZ260" s="149"/>
      <c r="FNA260" s="149"/>
      <c r="FNB260" s="150"/>
      <c r="FNC260" s="154"/>
      <c r="FND260" s="49"/>
      <c r="FNE260" s="72"/>
      <c r="FNF260" s="72"/>
      <c r="FNG260" s="72"/>
      <c r="FNH260" s="72"/>
      <c r="FNI260" s="72"/>
      <c r="FNJ260" s="72"/>
      <c r="FNK260" s="49"/>
      <c r="FNL260" s="149"/>
      <c r="FNM260" s="149"/>
      <c r="FNN260" s="149"/>
      <c r="FNO260" s="149"/>
      <c r="FNP260" s="149"/>
      <c r="FNQ260" s="149"/>
      <c r="FNR260" s="150"/>
      <c r="FNS260" s="154"/>
      <c r="FNT260" s="49"/>
      <c r="FNU260" s="72"/>
      <c r="FNV260" s="72"/>
      <c r="FNW260" s="72"/>
      <c r="FNX260" s="72"/>
      <c r="FNY260" s="72"/>
      <c r="FNZ260" s="72"/>
      <c r="FOA260" s="49"/>
      <c r="FOB260" s="149"/>
      <c r="FOC260" s="149"/>
      <c r="FOD260" s="149"/>
      <c r="FOE260" s="149"/>
      <c r="FOF260" s="149"/>
      <c r="FOG260" s="149"/>
      <c r="FOH260" s="150"/>
      <c r="FOI260" s="154"/>
      <c r="FOJ260" s="49"/>
      <c r="FOK260" s="72"/>
      <c r="FOL260" s="72"/>
      <c r="FOM260" s="72"/>
      <c r="FON260" s="72"/>
      <c r="FOO260" s="72"/>
      <c r="FOP260" s="72"/>
      <c r="FOQ260" s="49"/>
      <c r="FOR260" s="149"/>
      <c r="FOS260" s="149"/>
      <c r="FOT260" s="149"/>
      <c r="FOU260" s="149"/>
      <c r="FOV260" s="149"/>
      <c r="FOW260" s="149"/>
      <c r="FOX260" s="150"/>
      <c r="FOY260" s="154"/>
      <c r="FOZ260" s="49"/>
      <c r="FPA260" s="72"/>
      <c r="FPB260" s="72"/>
      <c r="FPC260" s="72"/>
      <c r="FPD260" s="72"/>
      <c r="FPE260" s="72"/>
      <c r="FPF260" s="72"/>
      <c r="FPG260" s="49"/>
      <c r="FPH260" s="149"/>
      <c r="FPI260" s="149"/>
      <c r="FPJ260" s="149"/>
      <c r="FPK260" s="149"/>
      <c r="FPL260" s="149"/>
      <c r="FPM260" s="149"/>
      <c r="FPN260" s="150"/>
      <c r="FPO260" s="154"/>
      <c r="FPP260" s="49"/>
      <c r="FPQ260" s="72"/>
      <c r="FPR260" s="72"/>
      <c r="FPS260" s="72"/>
      <c r="FPT260" s="72"/>
      <c r="FPU260" s="72"/>
      <c r="FPV260" s="72"/>
      <c r="FPW260" s="49"/>
      <c r="FPX260" s="149"/>
      <c r="FPY260" s="149"/>
      <c r="FPZ260" s="149"/>
      <c r="FQA260" s="149"/>
      <c r="FQB260" s="149"/>
      <c r="FQC260" s="149"/>
      <c r="FQD260" s="150"/>
      <c r="FQE260" s="154"/>
      <c r="FQF260" s="49"/>
      <c r="FQG260" s="72"/>
      <c r="FQH260" s="72"/>
      <c r="FQI260" s="72"/>
      <c r="FQJ260" s="72"/>
      <c r="FQK260" s="72"/>
      <c r="FQL260" s="72"/>
      <c r="FQM260" s="49"/>
      <c r="FQN260" s="149"/>
      <c r="FQO260" s="149"/>
      <c r="FQP260" s="149"/>
      <c r="FQQ260" s="149"/>
      <c r="FQR260" s="149"/>
      <c r="FQS260" s="149"/>
      <c r="FQT260" s="150"/>
      <c r="FQU260" s="154"/>
      <c r="FQV260" s="49"/>
      <c r="FQW260" s="72"/>
      <c r="FQX260" s="72"/>
      <c r="FQY260" s="72"/>
      <c r="FQZ260" s="72"/>
      <c r="FRA260" s="72"/>
      <c r="FRB260" s="72"/>
      <c r="FRC260" s="49"/>
      <c r="FRD260" s="149"/>
      <c r="FRE260" s="149"/>
      <c r="FRF260" s="149"/>
      <c r="FRG260" s="149"/>
      <c r="FRH260" s="149"/>
      <c r="FRI260" s="149"/>
      <c r="FRJ260" s="150"/>
      <c r="FRK260" s="154"/>
      <c r="FRL260" s="49"/>
      <c r="FRM260" s="72"/>
      <c r="FRN260" s="72"/>
      <c r="FRO260" s="72"/>
      <c r="FRP260" s="72"/>
      <c r="FRQ260" s="72"/>
      <c r="FRR260" s="72"/>
      <c r="FRS260" s="49"/>
      <c r="FRT260" s="149"/>
      <c r="FRU260" s="149"/>
      <c r="FRV260" s="149"/>
      <c r="FRW260" s="149"/>
      <c r="FRX260" s="149"/>
      <c r="FRY260" s="149"/>
      <c r="FRZ260" s="150"/>
      <c r="FSA260" s="154"/>
      <c r="FSB260" s="49"/>
      <c r="FSC260" s="72"/>
      <c r="FSD260" s="72"/>
      <c r="FSE260" s="72"/>
      <c r="FSF260" s="72"/>
      <c r="FSG260" s="72"/>
      <c r="FSH260" s="72"/>
      <c r="FSI260" s="49"/>
      <c r="FSJ260" s="149"/>
      <c r="FSK260" s="149"/>
      <c r="FSL260" s="149"/>
      <c r="FSM260" s="149"/>
      <c r="FSN260" s="149"/>
      <c r="FSO260" s="149"/>
      <c r="FSP260" s="150"/>
      <c r="FSQ260" s="154"/>
      <c r="FSR260" s="49"/>
      <c r="FSS260" s="72"/>
      <c r="FST260" s="72"/>
      <c r="FSU260" s="72"/>
      <c r="FSV260" s="72"/>
      <c r="FSW260" s="72"/>
      <c r="FSX260" s="72"/>
      <c r="FSY260" s="49"/>
      <c r="FSZ260" s="149"/>
      <c r="FTA260" s="149"/>
      <c r="FTB260" s="149"/>
      <c r="FTC260" s="149"/>
      <c r="FTD260" s="149"/>
      <c r="FTE260" s="149"/>
      <c r="FTF260" s="150"/>
      <c r="FTG260" s="154"/>
      <c r="FTH260" s="49"/>
      <c r="FTI260" s="72"/>
      <c r="FTJ260" s="72"/>
      <c r="FTK260" s="72"/>
      <c r="FTL260" s="72"/>
      <c r="FTM260" s="72"/>
      <c r="FTN260" s="72"/>
      <c r="FTO260" s="49"/>
      <c r="FTP260" s="149"/>
      <c r="FTQ260" s="149"/>
      <c r="FTR260" s="149"/>
      <c r="FTS260" s="149"/>
      <c r="FTT260" s="149"/>
      <c r="FTU260" s="149"/>
      <c r="FTV260" s="150"/>
      <c r="FTW260" s="154"/>
      <c r="FTX260" s="49"/>
      <c r="FTY260" s="72"/>
      <c r="FTZ260" s="72"/>
      <c r="FUA260" s="72"/>
      <c r="FUB260" s="72"/>
      <c r="FUC260" s="72"/>
      <c r="FUD260" s="72"/>
      <c r="FUE260" s="49"/>
      <c r="FUF260" s="149"/>
      <c r="FUG260" s="149"/>
      <c r="FUH260" s="149"/>
      <c r="FUI260" s="149"/>
      <c r="FUJ260" s="149"/>
      <c r="FUK260" s="149"/>
      <c r="FUL260" s="150"/>
      <c r="FUM260" s="154"/>
      <c r="FUN260" s="49"/>
      <c r="FUO260" s="72"/>
      <c r="FUP260" s="72"/>
      <c r="FUQ260" s="72"/>
      <c r="FUR260" s="72"/>
      <c r="FUS260" s="72"/>
      <c r="FUT260" s="72"/>
      <c r="FUU260" s="49"/>
      <c r="FUV260" s="149"/>
      <c r="FUW260" s="149"/>
      <c r="FUX260" s="149"/>
      <c r="FUY260" s="149"/>
      <c r="FUZ260" s="149"/>
      <c r="FVA260" s="149"/>
      <c r="FVB260" s="150"/>
      <c r="FVC260" s="154"/>
      <c r="FVD260" s="49"/>
      <c r="FVE260" s="72"/>
      <c r="FVF260" s="72"/>
      <c r="FVG260" s="72"/>
      <c r="FVH260" s="72"/>
      <c r="FVI260" s="72"/>
      <c r="FVJ260" s="72"/>
      <c r="FVK260" s="49"/>
      <c r="FVL260" s="149"/>
      <c r="FVM260" s="149"/>
      <c r="FVN260" s="149"/>
      <c r="FVO260" s="149"/>
      <c r="FVP260" s="149"/>
      <c r="FVQ260" s="149"/>
      <c r="FVR260" s="150"/>
      <c r="FVS260" s="154"/>
      <c r="FVT260" s="49"/>
      <c r="FVU260" s="72"/>
      <c r="FVV260" s="72"/>
      <c r="FVW260" s="72"/>
      <c r="FVX260" s="72"/>
      <c r="FVY260" s="72"/>
      <c r="FVZ260" s="72"/>
      <c r="FWA260" s="49"/>
      <c r="FWB260" s="149"/>
      <c r="FWC260" s="149"/>
      <c r="FWD260" s="149"/>
      <c r="FWE260" s="149"/>
      <c r="FWF260" s="149"/>
      <c r="FWG260" s="149"/>
      <c r="FWH260" s="150"/>
      <c r="FWI260" s="154"/>
      <c r="FWJ260" s="49"/>
      <c r="FWK260" s="72"/>
      <c r="FWL260" s="72"/>
      <c r="FWM260" s="72"/>
      <c r="FWN260" s="72"/>
      <c r="FWO260" s="72"/>
      <c r="FWP260" s="72"/>
      <c r="FWQ260" s="49"/>
      <c r="FWR260" s="149"/>
      <c r="FWS260" s="149"/>
      <c r="FWT260" s="149"/>
      <c r="FWU260" s="149"/>
      <c r="FWV260" s="149"/>
      <c r="FWW260" s="149"/>
      <c r="FWX260" s="150"/>
      <c r="FWY260" s="154"/>
      <c r="FWZ260" s="49"/>
      <c r="FXA260" s="72"/>
      <c r="FXB260" s="72"/>
      <c r="FXC260" s="72"/>
      <c r="FXD260" s="72"/>
      <c r="FXE260" s="72"/>
      <c r="FXF260" s="72"/>
      <c r="FXG260" s="49"/>
      <c r="FXH260" s="149"/>
      <c r="FXI260" s="149"/>
      <c r="FXJ260" s="149"/>
      <c r="FXK260" s="149"/>
      <c r="FXL260" s="149"/>
      <c r="FXM260" s="149"/>
      <c r="FXN260" s="150"/>
      <c r="FXO260" s="154"/>
      <c r="FXP260" s="49"/>
      <c r="FXQ260" s="72"/>
      <c r="FXR260" s="72"/>
      <c r="FXS260" s="72"/>
      <c r="FXT260" s="72"/>
      <c r="FXU260" s="72"/>
      <c r="FXV260" s="72"/>
      <c r="FXW260" s="49"/>
      <c r="FXX260" s="149"/>
      <c r="FXY260" s="149"/>
      <c r="FXZ260" s="149"/>
      <c r="FYA260" s="149"/>
      <c r="FYB260" s="149"/>
      <c r="FYC260" s="149"/>
      <c r="FYD260" s="150"/>
      <c r="FYE260" s="154"/>
      <c r="FYF260" s="49"/>
      <c r="FYG260" s="72"/>
      <c r="FYH260" s="72"/>
      <c r="FYI260" s="72"/>
      <c r="FYJ260" s="72"/>
      <c r="FYK260" s="72"/>
      <c r="FYL260" s="72"/>
      <c r="FYM260" s="49"/>
      <c r="FYN260" s="149"/>
      <c r="FYO260" s="149"/>
      <c r="FYP260" s="149"/>
      <c r="FYQ260" s="149"/>
      <c r="FYR260" s="149"/>
      <c r="FYS260" s="149"/>
      <c r="FYT260" s="150"/>
      <c r="FYU260" s="154"/>
      <c r="FYV260" s="49"/>
      <c r="FYW260" s="72"/>
      <c r="FYX260" s="72"/>
      <c r="FYY260" s="72"/>
      <c r="FYZ260" s="72"/>
      <c r="FZA260" s="72"/>
      <c r="FZB260" s="72"/>
      <c r="FZC260" s="49"/>
      <c r="FZD260" s="149"/>
      <c r="FZE260" s="149"/>
      <c r="FZF260" s="149"/>
      <c r="FZG260" s="149"/>
      <c r="FZH260" s="149"/>
      <c r="FZI260" s="149"/>
      <c r="FZJ260" s="150"/>
      <c r="FZK260" s="154"/>
      <c r="FZL260" s="49"/>
      <c r="FZM260" s="72"/>
      <c r="FZN260" s="72"/>
      <c r="FZO260" s="72"/>
      <c r="FZP260" s="72"/>
      <c r="FZQ260" s="72"/>
      <c r="FZR260" s="72"/>
      <c r="FZS260" s="49"/>
      <c r="FZT260" s="149"/>
      <c r="FZU260" s="149"/>
      <c r="FZV260" s="149"/>
      <c r="FZW260" s="149"/>
      <c r="FZX260" s="149"/>
      <c r="FZY260" s="149"/>
      <c r="FZZ260" s="150"/>
      <c r="GAA260" s="154"/>
      <c r="GAB260" s="49"/>
      <c r="GAC260" s="72"/>
      <c r="GAD260" s="72"/>
      <c r="GAE260" s="72"/>
      <c r="GAF260" s="72"/>
      <c r="GAG260" s="72"/>
      <c r="GAH260" s="72"/>
      <c r="GAI260" s="49"/>
      <c r="GAJ260" s="149"/>
      <c r="GAK260" s="149"/>
      <c r="GAL260" s="149"/>
      <c r="GAM260" s="149"/>
      <c r="GAN260" s="149"/>
      <c r="GAO260" s="149"/>
      <c r="GAP260" s="150"/>
      <c r="GAQ260" s="154"/>
      <c r="GAR260" s="49"/>
      <c r="GAS260" s="72"/>
      <c r="GAT260" s="72"/>
      <c r="GAU260" s="72"/>
      <c r="GAV260" s="72"/>
      <c r="GAW260" s="72"/>
      <c r="GAX260" s="72"/>
      <c r="GAY260" s="49"/>
      <c r="GAZ260" s="149"/>
      <c r="GBA260" s="149"/>
      <c r="GBB260" s="149"/>
      <c r="GBC260" s="149"/>
      <c r="GBD260" s="149"/>
      <c r="GBE260" s="149"/>
      <c r="GBF260" s="150"/>
      <c r="GBG260" s="154"/>
      <c r="GBH260" s="49"/>
      <c r="GBI260" s="72"/>
      <c r="GBJ260" s="72"/>
      <c r="GBK260" s="72"/>
      <c r="GBL260" s="72"/>
      <c r="GBM260" s="72"/>
      <c r="GBN260" s="72"/>
      <c r="GBO260" s="49"/>
      <c r="GBP260" s="149"/>
      <c r="GBQ260" s="149"/>
      <c r="GBR260" s="149"/>
      <c r="GBS260" s="149"/>
      <c r="GBT260" s="149"/>
      <c r="GBU260" s="149"/>
      <c r="GBV260" s="150"/>
      <c r="GBW260" s="154"/>
      <c r="GBX260" s="49"/>
      <c r="GBY260" s="72"/>
      <c r="GBZ260" s="72"/>
      <c r="GCA260" s="72"/>
      <c r="GCB260" s="72"/>
      <c r="GCC260" s="72"/>
      <c r="GCD260" s="72"/>
      <c r="GCE260" s="49"/>
      <c r="GCF260" s="149"/>
      <c r="GCG260" s="149"/>
      <c r="GCH260" s="149"/>
      <c r="GCI260" s="149"/>
      <c r="GCJ260" s="149"/>
      <c r="GCK260" s="149"/>
      <c r="GCL260" s="150"/>
      <c r="GCM260" s="154"/>
      <c r="GCN260" s="49"/>
      <c r="GCO260" s="72"/>
      <c r="GCP260" s="72"/>
      <c r="GCQ260" s="72"/>
      <c r="GCR260" s="72"/>
      <c r="GCS260" s="72"/>
      <c r="GCT260" s="72"/>
      <c r="GCU260" s="49"/>
      <c r="GCV260" s="149"/>
      <c r="GCW260" s="149"/>
      <c r="GCX260" s="149"/>
      <c r="GCY260" s="149"/>
      <c r="GCZ260" s="149"/>
      <c r="GDA260" s="149"/>
      <c r="GDB260" s="150"/>
      <c r="GDC260" s="154"/>
      <c r="GDD260" s="49"/>
      <c r="GDE260" s="72"/>
      <c r="GDF260" s="72"/>
      <c r="GDG260" s="72"/>
      <c r="GDH260" s="72"/>
      <c r="GDI260" s="72"/>
      <c r="GDJ260" s="72"/>
      <c r="GDK260" s="49"/>
      <c r="GDL260" s="149"/>
      <c r="GDM260" s="149"/>
      <c r="GDN260" s="149"/>
      <c r="GDO260" s="149"/>
      <c r="GDP260" s="149"/>
      <c r="GDQ260" s="149"/>
      <c r="GDR260" s="150"/>
      <c r="GDS260" s="154"/>
      <c r="GDT260" s="49"/>
      <c r="GDU260" s="72"/>
      <c r="GDV260" s="72"/>
      <c r="GDW260" s="72"/>
      <c r="GDX260" s="72"/>
      <c r="GDY260" s="72"/>
      <c r="GDZ260" s="72"/>
      <c r="GEA260" s="49"/>
      <c r="GEB260" s="149"/>
      <c r="GEC260" s="149"/>
      <c r="GED260" s="149"/>
      <c r="GEE260" s="149"/>
      <c r="GEF260" s="149"/>
      <c r="GEG260" s="149"/>
      <c r="GEH260" s="150"/>
      <c r="GEI260" s="154"/>
      <c r="GEJ260" s="49"/>
      <c r="GEK260" s="72"/>
      <c r="GEL260" s="72"/>
      <c r="GEM260" s="72"/>
      <c r="GEN260" s="72"/>
      <c r="GEO260" s="72"/>
      <c r="GEP260" s="72"/>
      <c r="GEQ260" s="49"/>
      <c r="GER260" s="149"/>
      <c r="GES260" s="149"/>
      <c r="GET260" s="149"/>
      <c r="GEU260" s="149"/>
      <c r="GEV260" s="149"/>
      <c r="GEW260" s="149"/>
      <c r="GEX260" s="150"/>
      <c r="GEY260" s="154"/>
      <c r="GEZ260" s="49"/>
      <c r="GFA260" s="72"/>
      <c r="GFB260" s="72"/>
      <c r="GFC260" s="72"/>
      <c r="GFD260" s="72"/>
      <c r="GFE260" s="72"/>
      <c r="GFF260" s="72"/>
      <c r="GFG260" s="49"/>
      <c r="GFH260" s="149"/>
      <c r="GFI260" s="149"/>
      <c r="GFJ260" s="149"/>
      <c r="GFK260" s="149"/>
      <c r="GFL260" s="149"/>
      <c r="GFM260" s="149"/>
      <c r="GFN260" s="150"/>
      <c r="GFO260" s="154"/>
      <c r="GFP260" s="49"/>
      <c r="GFQ260" s="72"/>
      <c r="GFR260" s="72"/>
      <c r="GFS260" s="72"/>
      <c r="GFT260" s="72"/>
      <c r="GFU260" s="72"/>
      <c r="GFV260" s="72"/>
      <c r="GFW260" s="49"/>
      <c r="GFX260" s="149"/>
      <c r="GFY260" s="149"/>
      <c r="GFZ260" s="149"/>
      <c r="GGA260" s="149"/>
      <c r="GGB260" s="149"/>
      <c r="GGC260" s="149"/>
      <c r="GGD260" s="150"/>
      <c r="GGE260" s="154"/>
      <c r="GGF260" s="49"/>
      <c r="GGG260" s="72"/>
      <c r="GGH260" s="72"/>
      <c r="GGI260" s="72"/>
      <c r="GGJ260" s="72"/>
      <c r="GGK260" s="72"/>
      <c r="GGL260" s="72"/>
      <c r="GGM260" s="49"/>
      <c r="GGN260" s="149"/>
      <c r="GGO260" s="149"/>
      <c r="GGP260" s="149"/>
      <c r="GGQ260" s="149"/>
      <c r="GGR260" s="149"/>
      <c r="GGS260" s="149"/>
      <c r="GGT260" s="150"/>
      <c r="GGU260" s="154"/>
      <c r="GGV260" s="49"/>
      <c r="GGW260" s="72"/>
      <c r="GGX260" s="72"/>
      <c r="GGY260" s="72"/>
      <c r="GGZ260" s="72"/>
      <c r="GHA260" s="72"/>
      <c r="GHB260" s="72"/>
      <c r="GHC260" s="49"/>
      <c r="GHD260" s="149"/>
      <c r="GHE260" s="149"/>
      <c r="GHF260" s="149"/>
      <c r="GHG260" s="149"/>
      <c r="GHH260" s="149"/>
      <c r="GHI260" s="149"/>
      <c r="GHJ260" s="150"/>
      <c r="GHK260" s="154"/>
      <c r="GHL260" s="49"/>
      <c r="GHM260" s="72"/>
      <c r="GHN260" s="72"/>
      <c r="GHO260" s="72"/>
      <c r="GHP260" s="72"/>
      <c r="GHQ260" s="72"/>
      <c r="GHR260" s="72"/>
      <c r="GHS260" s="49"/>
      <c r="GHT260" s="149"/>
      <c r="GHU260" s="149"/>
      <c r="GHV260" s="149"/>
      <c r="GHW260" s="149"/>
      <c r="GHX260" s="149"/>
      <c r="GHY260" s="149"/>
      <c r="GHZ260" s="150"/>
      <c r="GIA260" s="154"/>
      <c r="GIB260" s="49"/>
      <c r="GIC260" s="72"/>
      <c r="GID260" s="72"/>
      <c r="GIE260" s="72"/>
      <c r="GIF260" s="72"/>
      <c r="GIG260" s="72"/>
      <c r="GIH260" s="72"/>
      <c r="GII260" s="49"/>
      <c r="GIJ260" s="149"/>
      <c r="GIK260" s="149"/>
      <c r="GIL260" s="149"/>
      <c r="GIM260" s="149"/>
      <c r="GIN260" s="149"/>
      <c r="GIO260" s="149"/>
      <c r="GIP260" s="150"/>
      <c r="GIQ260" s="154"/>
      <c r="GIR260" s="49"/>
      <c r="GIS260" s="72"/>
      <c r="GIT260" s="72"/>
      <c r="GIU260" s="72"/>
      <c r="GIV260" s="72"/>
      <c r="GIW260" s="72"/>
      <c r="GIX260" s="72"/>
      <c r="GIY260" s="49"/>
      <c r="GIZ260" s="149"/>
      <c r="GJA260" s="149"/>
      <c r="GJB260" s="149"/>
      <c r="GJC260" s="149"/>
      <c r="GJD260" s="149"/>
      <c r="GJE260" s="149"/>
      <c r="GJF260" s="150"/>
      <c r="GJG260" s="154"/>
      <c r="GJH260" s="49"/>
      <c r="GJI260" s="72"/>
      <c r="GJJ260" s="72"/>
      <c r="GJK260" s="72"/>
      <c r="GJL260" s="72"/>
      <c r="GJM260" s="72"/>
      <c r="GJN260" s="72"/>
      <c r="GJO260" s="49"/>
      <c r="GJP260" s="149"/>
      <c r="GJQ260" s="149"/>
      <c r="GJR260" s="149"/>
      <c r="GJS260" s="149"/>
      <c r="GJT260" s="149"/>
      <c r="GJU260" s="149"/>
      <c r="GJV260" s="150"/>
      <c r="GJW260" s="154"/>
      <c r="GJX260" s="49"/>
      <c r="GJY260" s="72"/>
      <c r="GJZ260" s="72"/>
      <c r="GKA260" s="72"/>
      <c r="GKB260" s="72"/>
      <c r="GKC260" s="72"/>
      <c r="GKD260" s="72"/>
      <c r="GKE260" s="49"/>
      <c r="GKF260" s="149"/>
      <c r="GKG260" s="149"/>
      <c r="GKH260" s="149"/>
      <c r="GKI260" s="149"/>
      <c r="GKJ260" s="149"/>
      <c r="GKK260" s="149"/>
      <c r="GKL260" s="150"/>
      <c r="GKM260" s="154"/>
      <c r="GKN260" s="49"/>
      <c r="GKO260" s="72"/>
      <c r="GKP260" s="72"/>
      <c r="GKQ260" s="72"/>
      <c r="GKR260" s="72"/>
      <c r="GKS260" s="72"/>
      <c r="GKT260" s="72"/>
      <c r="GKU260" s="49"/>
      <c r="GKV260" s="149"/>
      <c r="GKW260" s="149"/>
      <c r="GKX260" s="149"/>
      <c r="GKY260" s="149"/>
      <c r="GKZ260" s="149"/>
      <c r="GLA260" s="149"/>
      <c r="GLB260" s="150"/>
      <c r="GLC260" s="154"/>
      <c r="GLD260" s="49"/>
      <c r="GLE260" s="72"/>
      <c r="GLF260" s="72"/>
      <c r="GLG260" s="72"/>
      <c r="GLH260" s="72"/>
      <c r="GLI260" s="72"/>
      <c r="GLJ260" s="72"/>
      <c r="GLK260" s="49"/>
      <c r="GLL260" s="149"/>
      <c r="GLM260" s="149"/>
      <c r="GLN260" s="149"/>
      <c r="GLO260" s="149"/>
      <c r="GLP260" s="149"/>
      <c r="GLQ260" s="149"/>
      <c r="GLR260" s="150"/>
      <c r="GLS260" s="154"/>
      <c r="GLT260" s="49"/>
      <c r="GLU260" s="72"/>
      <c r="GLV260" s="72"/>
      <c r="GLW260" s="72"/>
      <c r="GLX260" s="72"/>
      <c r="GLY260" s="72"/>
      <c r="GLZ260" s="72"/>
      <c r="GMA260" s="49"/>
      <c r="GMB260" s="149"/>
      <c r="GMC260" s="149"/>
      <c r="GMD260" s="149"/>
      <c r="GME260" s="149"/>
      <c r="GMF260" s="149"/>
      <c r="GMG260" s="149"/>
      <c r="GMH260" s="150"/>
      <c r="GMI260" s="154"/>
      <c r="GMJ260" s="49"/>
      <c r="GMK260" s="72"/>
      <c r="GML260" s="72"/>
      <c r="GMM260" s="72"/>
      <c r="GMN260" s="72"/>
      <c r="GMO260" s="72"/>
      <c r="GMP260" s="72"/>
      <c r="GMQ260" s="49"/>
      <c r="GMR260" s="149"/>
      <c r="GMS260" s="149"/>
      <c r="GMT260" s="149"/>
      <c r="GMU260" s="149"/>
      <c r="GMV260" s="149"/>
      <c r="GMW260" s="149"/>
      <c r="GMX260" s="150"/>
      <c r="GMY260" s="154"/>
      <c r="GMZ260" s="49"/>
      <c r="GNA260" s="72"/>
      <c r="GNB260" s="72"/>
      <c r="GNC260" s="72"/>
      <c r="GND260" s="72"/>
      <c r="GNE260" s="72"/>
      <c r="GNF260" s="72"/>
      <c r="GNG260" s="49"/>
      <c r="GNH260" s="149"/>
      <c r="GNI260" s="149"/>
      <c r="GNJ260" s="149"/>
      <c r="GNK260" s="149"/>
      <c r="GNL260" s="149"/>
      <c r="GNM260" s="149"/>
      <c r="GNN260" s="150"/>
      <c r="GNO260" s="154"/>
      <c r="GNP260" s="49"/>
      <c r="GNQ260" s="72"/>
      <c r="GNR260" s="72"/>
      <c r="GNS260" s="72"/>
      <c r="GNT260" s="72"/>
      <c r="GNU260" s="72"/>
      <c r="GNV260" s="72"/>
      <c r="GNW260" s="49"/>
      <c r="GNX260" s="149"/>
      <c r="GNY260" s="149"/>
      <c r="GNZ260" s="149"/>
      <c r="GOA260" s="149"/>
      <c r="GOB260" s="149"/>
      <c r="GOC260" s="149"/>
      <c r="GOD260" s="150"/>
      <c r="GOE260" s="154"/>
      <c r="GOF260" s="49"/>
      <c r="GOG260" s="72"/>
      <c r="GOH260" s="72"/>
      <c r="GOI260" s="72"/>
      <c r="GOJ260" s="72"/>
      <c r="GOK260" s="72"/>
      <c r="GOL260" s="72"/>
      <c r="GOM260" s="49"/>
      <c r="GON260" s="149"/>
      <c r="GOO260" s="149"/>
      <c r="GOP260" s="149"/>
      <c r="GOQ260" s="149"/>
      <c r="GOR260" s="149"/>
      <c r="GOS260" s="149"/>
      <c r="GOT260" s="150"/>
      <c r="GOU260" s="154"/>
      <c r="GOV260" s="49"/>
      <c r="GOW260" s="72"/>
      <c r="GOX260" s="72"/>
      <c r="GOY260" s="72"/>
      <c r="GOZ260" s="72"/>
      <c r="GPA260" s="72"/>
      <c r="GPB260" s="72"/>
      <c r="GPC260" s="49"/>
      <c r="GPD260" s="149"/>
      <c r="GPE260" s="149"/>
      <c r="GPF260" s="149"/>
      <c r="GPG260" s="149"/>
      <c r="GPH260" s="149"/>
      <c r="GPI260" s="149"/>
      <c r="GPJ260" s="150"/>
      <c r="GPK260" s="154"/>
      <c r="GPL260" s="49"/>
      <c r="GPM260" s="72"/>
      <c r="GPN260" s="72"/>
      <c r="GPO260" s="72"/>
      <c r="GPP260" s="72"/>
      <c r="GPQ260" s="72"/>
      <c r="GPR260" s="72"/>
      <c r="GPS260" s="49"/>
      <c r="GPT260" s="149"/>
      <c r="GPU260" s="149"/>
      <c r="GPV260" s="149"/>
      <c r="GPW260" s="149"/>
      <c r="GPX260" s="149"/>
      <c r="GPY260" s="149"/>
      <c r="GPZ260" s="150"/>
      <c r="GQA260" s="154"/>
      <c r="GQB260" s="49"/>
      <c r="GQC260" s="72"/>
      <c r="GQD260" s="72"/>
      <c r="GQE260" s="72"/>
      <c r="GQF260" s="72"/>
      <c r="GQG260" s="72"/>
      <c r="GQH260" s="72"/>
      <c r="GQI260" s="49"/>
      <c r="GQJ260" s="149"/>
      <c r="GQK260" s="149"/>
      <c r="GQL260" s="149"/>
      <c r="GQM260" s="149"/>
      <c r="GQN260" s="149"/>
      <c r="GQO260" s="149"/>
      <c r="GQP260" s="150"/>
      <c r="GQQ260" s="154"/>
      <c r="GQR260" s="49"/>
      <c r="GQS260" s="72"/>
      <c r="GQT260" s="72"/>
      <c r="GQU260" s="72"/>
      <c r="GQV260" s="72"/>
      <c r="GQW260" s="72"/>
      <c r="GQX260" s="72"/>
      <c r="GQY260" s="49"/>
      <c r="GQZ260" s="149"/>
      <c r="GRA260" s="149"/>
      <c r="GRB260" s="149"/>
      <c r="GRC260" s="149"/>
      <c r="GRD260" s="149"/>
      <c r="GRE260" s="149"/>
      <c r="GRF260" s="150"/>
      <c r="GRG260" s="154"/>
      <c r="GRH260" s="49"/>
      <c r="GRI260" s="72"/>
      <c r="GRJ260" s="72"/>
      <c r="GRK260" s="72"/>
      <c r="GRL260" s="72"/>
      <c r="GRM260" s="72"/>
      <c r="GRN260" s="72"/>
      <c r="GRO260" s="49"/>
      <c r="GRP260" s="149"/>
      <c r="GRQ260" s="149"/>
      <c r="GRR260" s="149"/>
      <c r="GRS260" s="149"/>
      <c r="GRT260" s="149"/>
      <c r="GRU260" s="149"/>
      <c r="GRV260" s="150"/>
      <c r="GRW260" s="154"/>
      <c r="GRX260" s="49"/>
      <c r="GRY260" s="72"/>
      <c r="GRZ260" s="72"/>
      <c r="GSA260" s="72"/>
      <c r="GSB260" s="72"/>
      <c r="GSC260" s="72"/>
      <c r="GSD260" s="72"/>
      <c r="GSE260" s="49"/>
      <c r="GSF260" s="149"/>
      <c r="GSG260" s="149"/>
      <c r="GSH260" s="149"/>
      <c r="GSI260" s="149"/>
      <c r="GSJ260" s="149"/>
      <c r="GSK260" s="149"/>
      <c r="GSL260" s="150"/>
      <c r="GSM260" s="154"/>
      <c r="GSN260" s="49"/>
      <c r="GSO260" s="72"/>
      <c r="GSP260" s="72"/>
      <c r="GSQ260" s="72"/>
      <c r="GSR260" s="72"/>
      <c r="GSS260" s="72"/>
      <c r="GST260" s="72"/>
      <c r="GSU260" s="49"/>
      <c r="GSV260" s="149"/>
      <c r="GSW260" s="149"/>
      <c r="GSX260" s="149"/>
      <c r="GSY260" s="149"/>
      <c r="GSZ260" s="149"/>
      <c r="GTA260" s="149"/>
      <c r="GTB260" s="150"/>
      <c r="GTC260" s="154"/>
      <c r="GTD260" s="49"/>
      <c r="GTE260" s="72"/>
      <c r="GTF260" s="72"/>
      <c r="GTG260" s="72"/>
      <c r="GTH260" s="72"/>
      <c r="GTI260" s="72"/>
      <c r="GTJ260" s="72"/>
      <c r="GTK260" s="49"/>
      <c r="GTL260" s="149"/>
      <c r="GTM260" s="149"/>
      <c r="GTN260" s="149"/>
      <c r="GTO260" s="149"/>
      <c r="GTP260" s="149"/>
      <c r="GTQ260" s="149"/>
      <c r="GTR260" s="150"/>
      <c r="GTS260" s="154"/>
      <c r="GTT260" s="49"/>
      <c r="GTU260" s="72"/>
      <c r="GTV260" s="72"/>
      <c r="GTW260" s="72"/>
      <c r="GTX260" s="72"/>
      <c r="GTY260" s="72"/>
      <c r="GTZ260" s="72"/>
      <c r="GUA260" s="49"/>
      <c r="GUB260" s="149"/>
      <c r="GUC260" s="149"/>
      <c r="GUD260" s="149"/>
      <c r="GUE260" s="149"/>
      <c r="GUF260" s="149"/>
      <c r="GUG260" s="149"/>
      <c r="GUH260" s="150"/>
      <c r="GUI260" s="154"/>
      <c r="GUJ260" s="49"/>
      <c r="GUK260" s="72"/>
      <c r="GUL260" s="72"/>
      <c r="GUM260" s="72"/>
      <c r="GUN260" s="72"/>
      <c r="GUO260" s="72"/>
      <c r="GUP260" s="72"/>
      <c r="GUQ260" s="49"/>
      <c r="GUR260" s="149"/>
      <c r="GUS260" s="149"/>
      <c r="GUT260" s="149"/>
      <c r="GUU260" s="149"/>
      <c r="GUV260" s="149"/>
      <c r="GUW260" s="149"/>
      <c r="GUX260" s="150"/>
      <c r="GUY260" s="154"/>
      <c r="GUZ260" s="49"/>
      <c r="GVA260" s="72"/>
      <c r="GVB260" s="72"/>
      <c r="GVC260" s="72"/>
      <c r="GVD260" s="72"/>
      <c r="GVE260" s="72"/>
      <c r="GVF260" s="72"/>
      <c r="GVG260" s="49"/>
      <c r="GVH260" s="149"/>
      <c r="GVI260" s="149"/>
      <c r="GVJ260" s="149"/>
      <c r="GVK260" s="149"/>
      <c r="GVL260" s="149"/>
      <c r="GVM260" s="149"/>
      <c r="GVN260" s="150"/>
      <c r="GVO260" s="154"/>
      <c r="GVP260" s="49"/>
      <c r="GVQ260" s="72"/>
      <c r="GVR260" s="72"/>
      <c r="GVS260" s="72"/>
      <c r="GVT260" s="72"/>
      <c r="GVU260" s="72"/>
      <c r="GVV260" s="72"/>
      <c r="GVW260" s="49"/>
      <c r="GVX260" s="149"/>
      <c r="GVY260" s="149"/>
      <c r="GVZ260" s="149"/>
      <c r="GWA260" s="149"/>
      <c r="GWB260" s="149"/>
      <c r="GWC260" s="149"/>
      <c r="GWD260" s="150"/>
      <c r="GWE260" s="154"/>
      <c r="GWF260" s="49"/>
      <c r="GWG260" s="72"/>
      <c r="GWH260" s="72"/>
      <c r="GWI260" s="72"/>
      <c r="GWJ260" s="72"/>
      <c r="GWK260" s="72"/>
      <c r="GWL260" s="72"/>
      <c r="GWM260" s="49"/>
      <c r="GWN260" s="149"/>
      <c r="GWO260" s="149"/>
      <c r="GWP260" s="149"/>
      <c r="GWQ260" s="149"/>
      <c r="GWR260" s="149"/>
      <c r="GWS260" s="149"/>
      <c r="GWT260" s="150"/>
      <c r="GWU260" s="154"/>
      <c r="GWV260" s="49"/>
      <c r="GWW260" s="72"/>
      <c r="GWX260" s="72"/>
      <c r="GWY260" s="72"/>
      <c r="GWZ260" s="72"/>
      <c r="GXA260" s="72"/>
      <c r="GXB260" s="72"/>
      <c r="GXC260" s="49"/>
      <c r="GXD260" s="149"/>
      <c r="GXE260" s="149"/>
      <c r="GXF260" s="149"/>
      <c r="GXG260" s="149"/>
      <c r="GXH260" s="149"/>
      <c r="GXI260" s="149"/>
      <c r="GXJ260" s="150"/>
      <c r="GXK260" s="154"/>
      <c r="GXL260" s="49"/>
      <c r="GXM260" s="72"/>
      <c r="GXN260" s="72"/>
      <c r="GXO260" s="72"/>
      <c r="GXP260" s="72"/>
      <c r="GXQ260" s="72"/>
      <c r="GXR260" s="72"/>
      <c r="GXS260" s="49"/>
      <c r="GXT260" s="149"/>
      <c r="GXU260" s="149"/>
      <c r="GXV260" s="149"/>
      <c r="GXW260" s="149"/>
      <c r="GXX260" s="149"/>
      <c r="GXY260" s="149"/>
      <c r="GXZ260" s="150"/>
      <c r="GYA260" s="154"/>
      <c r="GYB260" s="49"/>
      <c r="GYC260" s="72"/>
      <c r="GYD260" s="72"/>
      <c r="GYE260" s="72"/>
      <c r="GYF260" s="72"/>
      <c r="GYG260" s="72"/>
      <c r="GYH260" s="72"/>
      <c r="GYI260" s="49"/>
      <c r="GYJ260" s="149"/>
      <c r="GYK260" s="149"/>
      <c r="GYL260" s="149"/>
      <c r="GYM260" s="149"/>
      <c r="GYN260" s="149"/>
      <c r="GYO260" s="149"/>
      <c r="GYP260" s="150"/>
      <c r="GYQ260" s="154"/>
      <c r="GYR260" s="49"/>
      <c r="GYS260" s="72"/>
      <c r="GYT260" s="72"/>
      <c r="GYU260" s="72"/>
      <c r="GYV260" s="72"/>
      <c r="GYW260" s="72"/>
      <c r="GYX260" s="72"/>
      <c r="GYY260" s="49"/>
      <c r="GYZ260" s="149"/>
      <c r="GZA260" s="149"/>
      <c r="GZB260" s="149"/>
      <c r="GZC260" s="149"/>
      <c r="GZD260" s="149"/>
      <c r="GZE260" s="149"/>
      <c r="GZF260" s="150"/>
      <c r="GZG260" s="154"/>
      <c r="GZH260" s="49"/>
      <c r="GZI260" s="72"/>
      <c r="GZJ260" s="72"/>
      <c r="GZK260" s="72"/>
      <c r="GZL260" s="72"/>
      <c r="GZM260" s="72"/>
      <c r="GZN260" s="72"/>
      <c r="GZO260" s="49"/>
      <c r="GZP260" s="149"/>
      <c r="GZQ260" s="149"/>
      <c r="GZR260" s="149"/>
      <c r="GZS260" s="149"/>
      <c r="GZT260" s="149"/>
      <c r="GZU260" s="149"/>
      <c r="GZV260" s="150"/>
      <c r="GZW260" s="154"/>
      <c r="GZX260" s="49"/>
      <c r="GZY260" s="72"/>
      <c r="GZZ260" s="72"/>
      <c r="HAA260" s="72"/>
      <c r="HAB260" s="72"/>
      <c r="HAC260" s="72"/>
      <c r="HAD260" s="72"/>
      <c r="HAE260" s="49"/>
      <c r="HAF260" s="149"/>
      <c r="HAG260" s="149"/>
      <c r="HAH260" s="149"/>
      <c r="HAI260" s="149"/>
      <c r="HAJ260" s="149"/>
      <c r="HAK260" s="149"/>
      <c r="HAL260" s="150"/>
      <c r="HAM260" s="154"/>
      <c r="HAN260" s="49"/>
      <c r="HAO260" s="72"/>
      <c r="HAP260" s="72"/>
      <c r="HAQ260" s="72"/>
      <c r="HAR260" s="72"/>
      <c r="HAS260" s="72"/>
      <c r="HAT260" s="72"/>
      <c r="HAU260" s="49"/>
      <c r="HAV260" s="149"/>
      <c r="HAW260" s="149"/>
      <c r="HAX260" s="149"/>
      <c r="HAY260" s="149"/>
      <c r="HAZ260" s="149"/>
      <c r="HBA260" s="149"/>
      <c r="HBB260" s="150"/>
      <c r="HBC260" s="154"/>
      <c r="HBD260" s="49"/>
      <c r="HBE260" s="72"/>
      <c r="HBF260" s="72"/>
      <c r="HBG260" s="72"/>
      <c r="HBH260" s="72"/>
      <c r="HBI260" s="72"/>
      <c r="HBJ260" s="72"/>
      <c r="HBK260" s="49"/>
      <c r="HBL260" s="149"/>
      <c r="HBM260" s="149"/>
      <c r="HBN260" s="149"/>
      <c r="HBO260" s="149"/>
      <c r="HBP260" s="149"/>
      <c r="HBQ260" s="149"/>
      <c r="HBR260" s="150"/>
      <c r="HBS260" s="154"/>
      <c r="HBT260" s="49"/>
      <c r="HBU260" s="72"/>
      <c r="HBV260" s="72"/>
      <c r="HBW260" s="72"/>
      <c r="HBX260" s="72"/>
      <c r="HBY260" s="72"/>
      <c r="HBZ260" s="72"/>
      <c r="HCA260" s="49"/>
      <c r="HCB260" s="149"/>
      <c r="HCC260" s="149"/>
      <c r="HCD260" s="149"/>
      <c r="HCE260" s="149"/>
      <c r="HCF260" s="149"/>
      <c r="HCG260" s="149"/>
      <c r="HCH260" s="150"/>
      <c r="HCI260" s="154"/>
      <c r="HCJ260" s="49"/>
      <c r="HCK260" s="72"/>
      <c r="HCL260" s="72"/>
      <c r="HCM260" s="72"/>
      <c r="HCN260" s="72"/>
      <c r="HCO260" s="72"/>
      <c r="HCP260" s="72"/>
      <c r="HCQ260" s="49"/>
      <c r="HCR260" s="149"/>
      <c r="HCS260" s="149"/>
      <c r="HCT260" s="149"/>
      <c r="HCU260" s="149"/>
      <c r="HCV260" s="149"/>
      <c r="HCW260" s="149"/>
      <c r="HCX260" s="150"/>
      <c r="HCY260" s="154"/>
      <c r="HCZ260" s="49"/>
      <c r="HDA260" s="72"/>
      <c r="HDB260" s="72"/>
      <c r="HDC260" s="72"/>
      <c r="HDD260" s="72"/>
      <c r="HDE260" s="72"/>
      <c r="HDF260" s="72"/>
      <c r="HDG260" s="49"/>
      <c r="HDH260" s="149"/>
      <c r="HDI260" s="149"/>
      <c r="HDJ260" s="149"/>
      <c r="HDK260" s="149"/>
      <c r="HDL260" s="149"/>
      <c r="HDM260" s="149"/>
      <c r="HDN260" s="150"/>
      <c r="HDO260" s="154"/>
      <c r="HDP260" s="49"/>
      <c r="HDQ260" s="72"/>
      <c r="HDR260" s="72"/>
      <c r="HDS260" s="72"/>
      <c r="HDT260" s="72"/>
      <c r="HDU260" s="72"/>
      <c r="HDV260" s="72"/>
      <c r="HDW260" s="49"/>
      <c r="HDX260" s="149"/>
      <c r="HDY260" s="149"/>
      <c r="HDZ260" s="149"/>
      <c r="HEA260" s="149"/>
      <c r="HEB260" s="149"/>
      <c r="HEC260" s="149"/>
      <c r="HED260" s="150"/>
      <c r="HEE260" s="154"/>
      <c r="HEF260" s="49"/>
      <c r="HEG260" s="72"/>
      <c r="HEH260" s="72"/>
      <c r="HEI260" s="72"/>
      <c r="HEJ260" s="72"/>
      <c r="HEK260" s="72"/>
      <c r="HEL260" s="72"/>
      <c r="HEM260" s="49"/>
      <c r="HEN260" s="149"/>
      <c r="HEO260" s="149"/>
      <c r="HEP260" s="149"/>
      <c r="HEQ260" s="149"/>
      <c r="HER260" s="149"/>
      <c r="HES260" s="149"/>
      <c r="HET260" s="150"/>
      <c r="HEU260" s="154"/>
      <c r="HEV260" s="49"/>
      <c r="HEW260" s="72"/>
      <c r="HEX260" s="72"/>
      <c r="HEY260" s="72"/>
      <c r="HEZ260" s="72"/>
      <c r="HFA260" s="72"/>
      <c r="HFB260" s="72"/>
      <c r="HFC260" s="49"/>
      <c r="HFD260" s="149"/>
      <c r="HFE260" s="149"/>
      <c r="HFF260" s="149"/>
      <c r="HFG260" s="149"/>
      <c r="HFH260" s="149"/>
      <c r="HFI260" s="149"/>
      <c r="HFJ260" s="150"/>
      <c r="HFK260" s="154"/>
      <c r="HFL260" s="49"/>
      <c r="HFM260" s="72"/>
      <c r="HFN260" s="72"/>
      <c r="HFO260" s="72"/>
      <c r="HFP260" s="72"/>
      <c r="HFQ260" s="72"/>
      <c r="HFR260" s="72"/>
      <c r="HFS260" s="49"/>
      <c r="HFT260" s="149"/>
      <c r="HFU260" s="149"/>
      <c r="HFV260" s="149"/>
      <c r="HFW260" s="149"/>
      <c r="HFX260" s="149"/>
      <c r="HFY260" s="149"/>
      <c r="HFZ260" s="150"/>
      <c r="HGA260" s="154"/>
      <c r="HGB260" s="49"/>
      <c r="HGC260" s="72"/>
      <c r="HGD260" s="72"/>
      <c r="HGE260" s="72"/>
      <c r="HGF260" s="72"/>
      <c r="HGG260" s="72"/>
      <c r="HGH260" s="72"/>
      <c r="HGI260" s="49"/>
      <c r="HGJ260" s="149"/>
      <c r="HGK260" s="149"/>
      <c r="HGL260" s="149"/>
      <c r="HGM260" s="149"/>
      <c r="HGN260" s="149"/>
      <c r="HGO260" s="149"/>
      <c r="HGP260" s="150"/>
      <c r="HGQ260" s="154"/>
      <c r="HGR260" s="49"/>
      <c r="HGS260" s="72"/>
      <c r="HGT260" s="72"/>
      <c r="HGU260" s="72"/>
      <c r="HGV260" s="72"/>
      <c r="HGW260" s="72"/>
      <c r="HGX260" s="72"/>
      <c r="HGY260" s="49"/>
      <c r="HGZ260" s="149"/>
      <c r="HHA260" s="149"/>
      <c r="HHB260" s="149"/>
      <c r="HHC260" s="149"/>
      <c r="HHD260" s="149"/>
      <c r="HHE260" s="149"/>
      <c r="HHF260" s="150"/>
      <c r="HHG260" s="154"/>
      <c r="HHH260" s="49"/>
      <c r="HHI260" s="72"/>
      <c r="HHJ260" s="72"/>
      <c r="HHK260" s="72"/>
      <c r="HHL260" s="72"/>
      <c r="HHM260" s="72"/>
      <c r="HHN260" s="72"/>
      <c r="HHO260" s="49"/>
      <c r="HHP260" s="149"/>
      <c r="HHQ260" s="149"/>
      <c r="HHR260" s="149"/>
      <c r="HHS260" s="149"/>
      <c r="HHT260" s="149"/>
      <c r="HHU260" s="149"/>
      <c r="HHV260" s="150"/>
      <c r="HHW260" s="154"/>
      <c r="HHX260" s="49"/>
      <c r="HHY260" s="72"/>
      <c r="HHZ260" s="72"/>
      <c r="HIA260" s="72"/>
      <c r="HIB260" s="72"/>
      <c r="HIC260" s="72"/>
      <c r="HID260" s="72"/>
      <c r="HIE260" s="49"/>
      <c r="HIF260" s="149"/>
      <c r="HIG260" s="149"/>
      <c r="HIH260" s="149"/>
      <c r="HII260" s="149"/>
      <c r="HIJ260" s="149"/>
      <c r="HIK260" s="149"/>
      <c r="HIL260" s="150"/>
      <c r="HIM260" s="154"/>
      <c r="HIN260" s="49"/>
      <c r="HIO260" s="72"/>
      <c r="HIP260" s="72"/>
      <c r="HIQ260" s="72"/>
      <c r="HIR260" s="72"/>
      <c r="HIS260" s="72"/>
      <c r="HIT260" s="72"/>
      <c r="HIU260" s="49"/>
      <c r="HIV260" s="149"/>
      <c r="HIW260" s="149"/>
      <c r="HIX260" s="149"/>
      <c r="HIY260" s="149"/>
      <c r="HIZ260" s="149"/>
      <c r="HJA260" s="149"/>
      <c r="HJB260" s="150"/>
      <c r="HJC260" s="154"/>
      <c r="HJD260" s="49"/>
      <c r="HJE260" s="72"/>
      <c r="HJF260" s="72"/>
      <c r="HJG260" s="72"/>
      <c r="HJH260" s="72"/>
      <c r="HJI260" s="72"/>
      <c r="HJJ260" s="72"/>
      <c r="HJK260" s="49"/>
      <c r="HJL260" s="149"/>
      <c r="HJM260" s="149"/>
      <c r="HJN260" s="149"/>
      <c r="HJO260" s="149"/>
      <c r="HJP260" s="149"/>
      <c r="HJQ260" s="149"/>
      <c r="HJR260" s="150"/>
      <c r="HJS260" s="154"/>
      <c r="HJT260" s="49"/>
      <c r="HJU260" s="72"/>
      <c r="HJV260" s="72"/>
      <c r="HJW260" s="72"/>
      <c r="HJX260" s="72"/>
      <c r="HJY260" s="72"/>
      <c r="HJZ260" s="72"/>
      <c r="HKA260" s="49"/>
      <c r="HKB260" s="149"/>
      <c r="HKC260" s="149"/>
      <c r="HKD260" s="149"/>
      <c r="HKE260" s="149"/>
      <c r="HKF260" s="149"/>
      <c r="HKG260" s="149"/>
      <c r="HKH260" s="150"/>
      <c r="HKI260" s="154"/>
      <c r="HKJ260" s="49"/>
      <c r="HKK260" s="72"/>
      <c r="HKL260" s="72"/>
      <c r="HKM260" s="72"/>
      <c r="HKN260" s="72"/>
      <c r="HKO260" s="72"/>
      <c r="HKP260" s="72"/>
      <c r="HKQ260" s="49"/>
      <c r="HKR260" s="149"/>
      <c r="HKS260" s="149"/>
      <c r="HKT260" s="149"/>
      <c r="HKU260" s="149"/>
      <c r="HKV260" s="149"/>
      <c r="HKW260" s="149"/>
      <c r="HKX260" s="150"/>
      <c r="HKY260" s="154"/>
      <c r="HKZ260" s="49"/>
      <c r="HLA260" s="72"/>
      <c r="HLB260" s="72"/>
      <c r="HLC260" s="72"/>
      <c r="HLD260" s="72"/>
      <c r="HLE260" s="72"/>
      <c r="HLF260" s="72"/>
      <c r="HLG260" s="49"/>
      <c r="HLH260" s="149"/>
      <c r="HLI260" s="149"/>
      <c r="HLJ260" s="149"/>
      <c r="HLK260" s="149"/>
      <c r="HLL260" s="149"/>
      <c r="HLM260" s="149"/>
      <c r="HLN260" s="150"/>
      <c r="HLO260" s="154"/>
      <c r="HLP260" s="49"/>
      <c r="HLQ260" s="72"/>
      <c r="HLR260" s="72"/>
      <c r="HLS260" s="72"/>
      <c r="HLT260" s="72"/>
      <c r="HLU260" s="72"/>
      <c r="HLV260" s="72"/>
      <c r="HLW260" s="49"/>
      <c r="HLX260" s="149"/>
      <c r="HLY260" s="149"/>
      <c r="HLZ260" s="149"/>
      <c r="HMA260" s="149"/>
      <c r="HMB260" s="149"/>
      <c r="HMC260" s="149"/>
      <c r="HMD260" s="150"/>
      <c r="HME260" s="154"/>
      <c r="HMF260" s="49"/>
      <c r="HMG260" s="72"/>
      <c r="HMH260" s="72"/>
      <c r="HMI260" s="72"/>
      <c r="HMJ260" s="72"/>
      <c r="HMK260" s="72"/>
      <c r="HML260" s="72"/>
      <c r="HMM260" s="49"/>
      <c r="HMN260" s="149"/>
      <c r="HMO260" s="149"/>
      <c r="HMP260" s="149"/>
      <c r="HMQ260" s="149"/>
      <c r="HMR260" s="149"/>
      <c r="HMS260" s="149"/>
      <c r="HMT260" s="150"/>
      <c r="HMU260" s="154"/>
      <c r="HMV260" s="49"/>
      <c r="HMW260" s="72"/>
      <c r="HMX260" s="72"/>
      <c r="HMY260" s="72"/>
      <c r="HMZ260" s="72"/>
      <c r="HNA260" s="72"/>
      <c r="HNB260" s="72"/>
      <c r="HNC260" s="49"/>
      <c r="HND260" s="149"/>
      <c r="HNE260" s="149"/>
      <c r="HNF260" s="149"/>
      <c r="HNG260" s="149"/>
      <c r="HNH260" s="149"/>
      <c r="HNI260" s="149"/>
      <c r="HNJ260" s="150"/>
      <c r="HNK260" s="154"/>
      <c r="HNL260" s="49"/>
      <c r="HNM260" s="72"/>
      <c r="HNN260" s="72"/>
      <c r="HNO260" s="72"/>
      <c r="HNP260" s="72"/>
      <c r="HNQ260" s="72"/>
      <c r="HNR260" s="72"/>
      <c r="HNS260" s="49"/>
      <c r="HNT260" s="149"/>
      <c r="HNU260" s="149"/>
      <c r="HNV260" s="149"/>
      <c r="HNW260" s="149"/>
      <c r="HNX260" s="149"/>
      <c r="HNY260" s="149"/>
      <c r="HNZ260" s="150"/>
      <c r="HOA260" s="154"/>
      <c r="HOB260" s="49"/>
      <c r="HOC260" s="72"/>
      <c r="HOD260" s="72"/>
      <c r="HOE260" s="72"/>
      <c r="HOF260" s="72"/>
      <c r="HOG260" s="72"/>
      <c r="HOH260" s="72"/>
      <c r="HOI260" s="49"/>
      <c r="HOJ260" s="149"/>
      <c r="HOK260" s="149"/>
      <c r="HOL260" s="149"/>
      <c r="HOM260" s="149"/>
      <c r="HON260" s="149"/>
      <c r="HOO260" s="149"/>
      <c r="HOP260" s="150"/>
      <c r="HOQ260" s="154"/>
      <c r="HOR260" s="49"/>
      <c r="HOS260" s="72"/>
      <c r="HOT260" s="72"/>
      <c r="HOU260" s="72"/>
      <c r="HOV260" s="72"/>
      <c r="HOW260" s="72"/>
      <c r="HOX260" s="72"/>
      <c r="HOY260" s="49"/>
      <c r="HOZ260" s="149"/>
      <c r="HPA260" s="149"/>
      <c r="HPB260" s="149"/>
      <c r="HPC260" s="149"/>
      <c r="HPD260" s="149"/>
      <c r="HPE260" s="149"/>
      <c r="HPF260" s="150"/>
      <c r="HPG260" s="154"/>
      <c r="HPH260" s="49"/>
      <c r="HPI260" s="72"/>
      <c r="HPJ260" s="72"/>
      <c r="HPK260" s="72"/>
      <c r="HPL260" s="72"/>
      <c r="HPM260" s="72"/>
      <c r="HPN260" s="72"/>
      <c r="HPO260" s="49"/>
      <c r="HPP260" s="149"/>
      <c r="HPQ260" s="149"/>
      <c r="HPR260" s="149"/>
      <c r="HPS260" s="149"/>
      <c r="HPT260" s="149"/>
      <c r="HPU260" s="149"/>
      <c r="HPV260" s="150"/>
      <c r="HPW260" s="154"/>
      <c r="HPX260" s="49"/>
      <c r="HPY260" s="72"/>
      <c r="HPZ260" s="72"/>
      <c r="HQA260" s="72"/>
      <c r="HQB260" s="72"/>
      <c r="HQC260" s="72"/>
      <c r="HQD260" s="72"/>
      <c r="HQE260" s="49"/>
      <c r="HQF260" s="149"/>
      <c r="HQG260" s="149"/>
      <c r="HQH260" s="149"/>
      <c r="HQI260" s="149"/>
      <c r="HQJ260" s="149"/>
      <c r="HQK260" s="149"/>
      <c r="HQL260" s="150"/>
      <c r="HQM260" s="154"/>
      <c r="HQN260" s="49"/>
      <c r="HQO260" s="72"/>
      <c r="HQP260" s="72"/>
      <c r="HQQ260" s="72"/>
      <c r="HQR260" s="72"/>
      <c r="HQS260" s="72"/>
      <c r="HQT260" s="72"/>
      <c r="HQU260" s="49"/>
      <c r="HQV260" s="149"/>
      <c r="HQW260" s="149"/>
      <c r="HQX260" s="149"/>
      <c r="HQY260" s="149"/>
      <c r="HQZ260" s="149"/>
      <c r="HRA260" s="149"/>
      <c r="HRB260" s="150"/>
      <c r="HRC260" s="154"/>
      <c r="HRD260" s="49"/>
      <c r="HRE260" s="72"/>
      <c r="HRF260" s="72"/>
      <c r="HRG260" s="72"/>
      <c r="HRH260" s="72"/>
      <c r="HRI260" s="72"/>
      <c r="HRJ260" s="72"/>
      <c r="HRK260" s="49"/>
      <c r="HRL260" s="149"/>
      <c r="HRM260" s="149"/>
      <c r="HRN260" s="149"/>
      <c r="HRO260" s="149"/>
      <c r="HRP260" s="149"/>
      <c r="HRQ260" s="149"/>
      <c r="HRR260" s="150"/>
      <c r="HRS260" s="154"/>
      <c r="HRT260" s="49"/>
      <c r="HRU260" s="72"/>
      <c r="HRV260" s="72"/>
      <c r="HRW260" s="72"/>
      <c r="HRX260" s="72"/>
      <c r="HRY260" s="72"/>
      <c r="HRZ260" s="72"/>
      <c r="HSA260" s="49"/>
      <c r="HSB260" s="149"/>
      <c r="HSC260" s="149"/>
      <c r="HSD260" s="149"/>
      <c r="HSE260" s="149"/>
      <c r="HSF260" s="149"/>
      <c r="HSG260" s="149"/>
      <c r="HSH260" s="150"/>
      <c r="HSI260" s="154"/>
      <c r="HSJ260" s="49"/>
      <c r="HSK260" s="72"/>
      <c r="HSL260" s="72"/>
      <c r="HSM260" s="72"/>
      <c r="HSN260" s="72"/>
      <c r="HSO260" s="72"/>
      <c r="HSP260" s="72"/>
      <c r="HSQ260" s="49"/>
      <c r="HSR260" s="149"/>
      <c r="HSS260" s="149"/>
      <c r="HST260" s="149"/>
      <c r="HSU260" s="149"/>
      <c r="HSV260" s="149"/>
      <c r="HSW260" s="149"/>
      <c r="HSX260" s="150"/>
      <c r="HSY260" s="154"/>
      <c r="HSZ260" s="49"/>
      <c r="HTA260" s="72"/>
      <c r="HTB260" s="72"/>
      <c r="HTC260" s="72"/>
      <c r="HTD260" s="72"/>
      <c r="HTE260" s="72"/>
      <c r="HTF260" s="72"/>
      <c r="HTG260" s="49"/>
      <c r="HTH260" s="149"/>
      <c r="HTI260" s="149"/>
      <c r="HTJ260" s="149"/>
      <c r="HTK260" s="149"/>
      <c r="HTL260" s="149"/>
      <c r="HTM260" s="149"/>
      <c r="HTN260" s="150"/>
      <c r="HTO260" s="154"/>
      <c r="HTP260" s="49"/>
      <c r="HTQ260" s="72"/>
      <c r="HTR260" s="72"/>
      <c r="HTS260" s="72"/>
      <c r="HTT260" s="72"/>
      <c r="HTU260" s="72"/>
      <c r="HTV260" s="72"/>
      <c r="HTW260" s="49"/>
      <c r="HTX260" s="149"/>
      <c r="HTY260" s="149"/>
      <c r="HTZ260" s="149"/>
      <c r="HUA260" s="149"/>
      <c r="HUB260" s="149"/>
      <c r="HUC260" s="149"/>
      <c r="HUD260" s="150"/>
      <c r="HUE260" s="154"/>
      <c r="HUF260" s="49"/>
      <c r="HUG260" s="72"/>
      <c r="HUH260" s="72"/>
      <c r="HUI260" s="72"/>
      <c r="HUJ260" s="72"/>
      <c r="HUK260" s="72"/>
      <c r="HUL260" s="72"/>
      <c r="HUM260" s="49"/>
      <c r="HUN260" s="149"/>
      <c r="HUO260" s="149"/>
      <c r="HUP260" s="149"/>
      <c r="HUQ260" s="149"/>
      <c r="HUR260" s="149"/>
      <c r="HUS260" s="149"/>
      <c r="HUT260" s="150"/>
      <c r="HUU260" s="154"/>
      <c r="HUV260" s="49"/>
      <c r="HUW260" s="72"/>
      <c r="HUX260" s="72"/>
      <c r="HUY260" s="72"/>
      <c r="HUZ260" s="72"/>
      <c r="HVA260" s="72"/>
      <c r="HVB260" s="72"/>
      <c r="HVC260" s="49"/>
      <c r="HVD260" s="149"/>
      <c r="HVE260" s="149"/>
      <c r="HVF260" s="149"/>
      <c r="HVG260" s="149"/>
      <c r="HVH260" s="149"/>
      <c r="HVI260" s="149"/>
      <c r="HVJ260" s="150"/>
      <c r="HVK260" s="154"/>
      <c r="HVL260" s="49"/>
      <c r="HVM260" s="72"/>
      <c r="HVN260" s="72"/>
      <c r="HVO260" s="72"/>
      <c r="HVP260" s="72"/>
      <c r="HVQ260" s="72"/>
      <c r="HVR260" s="72"/>
      <c r="HVS260" s="49"/>
      <c r="HVT260" s="149"/>
      <c r="HVU260" s="149"/>
      <c r="HVV260" s="149"/>
      <c r="HVW260" s="149"/>
      <c r="HVX260" s="149"/>
      <c r="HVY260" s="149"/>
      <c r="HVZ260" s="150"/>
      <c r="HWA260" s="154"/>
      <c r="HWB260" s="49"/>
      <c r="HWC260" s="72"/>
      <c r="HWD260" s="72"/>
      <c r="HWE260" s="72"/>
      <c r="HWF260" s="72"/>
      <c r="HWG260" s="72"/>
      <c r="HWH260" s="72"/>
      <c r="HWI260" s="49"/>
      <c r="HWJ260" s="149"/>
      <c r="HWK260" s="149"/>
      <c r="HWL260" s="149"/>
      <c r="HWM260" s="149"/>
      <c r="HWN260" s="149"/>
      <c r="HWO260" s="149"/>
      <c r="HWP260" s="150"/>
      <c r="HWQ260" s="154"/>
      <c r="HWR260" s="49"/>
      <c r="HWS260" s="72"/>
      <c r="HWT260" s="72"/>
      <c r="HWU260" s="72"/>
      <c r="HWV260" s="72"/>
      <c r="HWW260" s="72"/>
      <c r="HWX260" s="72"/>
      <c r="HWY260" s="49"/>
      <c r="HWZ260" s="149"/>
      <c r="HXA260" s="149"/>
      <c r="HXB260" s="149"/>
      <c r="HXC260" s="149"/>
      <c r="HXD260" s="149"/>
      <c r="HXE260" s="149"/>
      <c r="HXF260" s="150"/>
      <c r="HXG260" s="154"/>
      <c r="HXH260" s="49"/>
      <c r="HXI260" s="72"/>
      <c r="HXJ260" s="72"/>
      <c r="HXK260" s="72"/>
      <c r="HXL260" s="72"/>
      <c r="HXM260" s="72"/>
      <c r="HXN260" s="72"/>
      <c r="HXO260" s="49"/>
      <c r="HXP260" s="149"/>
      <c r="HXQ260" s="149"/>
      <c r="HXR260" s="149"/>
      <c r="HXS260" s="149"/>
      <c r="HXT260" s="149"/>
      <c r="HXU260" s="149"/>
      <c r="HXV260" s="150"/>
      <c r="HXW260" s="154"/>
      <c r="HXX260" s="49"/>
      <c r="HXY260" s="72"/>
      <c r="HXZ260" s="72"/>
      <c r="HYA260" s="72"/>
      <c r="HYB260" s="72"/>
      <c r="HYC260" s="72"/>
      <c r="HYD260" s="72"/>
      <c r="HYE260" s="49"/>
      <c r="HYF260" s="149"/>
      <c r="HYG260" s="149"/>
      <c r="HYH260" s="149"/>
      <c r="HYI260" s="149"/>
      <c r="HYJ260" s="149"/>
      <c r="HYK260" s="149"/>
      <c r="HYL260" s="150"/>
      <c r="HYM260" s="154"/>
      <c r="HYN260" s="49"/>
      <c r="HYO260" s="72"/>
      <c r="HYP260" s="72"/>
      <c r="HYQ260" s="72"/>
      <c r="HYR260" s="72"/>
      <c r="HYS260" s="72"/>
      <c r="HYT260" s="72"/>
      <c r="HYU260" s="49"/>
      <c r="HYV260" s="149"/>
      <c r="HYW260" s="149"/>
      <c r="HYX260" s="149"/>
      <c r="HYY260" s="149"/>
      <c r="HYZ260" s="149"/>
      <c r="HZA260" s="149"/>
      <c r="HZB260" s="150"/>
      <c r="HZC260" s="154"/>
      <c r="HZD260" s="49"/>
      <c r="HZE260" s="72"/>
      <c r="HZF260" s="72"/>
      <c r="HZG260" s="72"/>
      <c r="HZH260" s="72"/>
      <c r="HZI260" s="72"/>
      <c r="HZJ260" s="72"/>
      <c r="HZK260" s="49"/>
      <c r="HZL260" s="149"/>
      <c r="HZM260" s="149"/>
      <c r="HZN260" s="149"/>
      <c r="HZO260" s="149"/>
      <c r="HZP260" s="149"/>
      <c r="HZQ260" s="149"/>
      <c r="HZR260" s="150"/>
      <c r="HZS260" s="154"/>
      <c r="HZT260" s="49"/>
      <c r="HZU260" s="72"/>
      <c r="HZV260" s="72"/>
      <c r="HZW260" s="72"/>
      <c r="HZX260" s="72"/>
      <c r="HZY260" s="72"/>
      <c r="HZZ260" s="72"/>
      <c r="IAA260" s="49"/>
      <c r="IAB260" s="149"/>
      <c r="IAC260" s="149"/>
      <c r="IAD260" s="149"/>
      <c r="IAE260" s="149"/>
      <c r="IAF260" s="149"/>
      <c r="IAG260" s="149"/>
      <c r="IAH260" s="150"/>
      <c r="IAI260" s="154"/>
      <c r="IAJ260" s="49"/>
      <c r="IAK260" s="72"/>
      <c r="IAL260" s="72"/>
      <c r="IAM260" s="72"/>
      <c r="IAN260" s="72"/>
      <c r="IAO260" s="72"/>
      <c r="IAP260" s="72"/>
      <c r="IAQ260" s="49"/>
      <c r="IAR260" s="149"/>
      <c r="IAS260" s="149"/>
      <c r="IAT260" s="149"/>
      <c r="IAU260" s="149"/>
      <c r="IAV260" s="149"/>
      <c r="IAW260" s="149"/>
      <c r="IAX260" s="150"/>
      <c r="IAY260" s="154"/>
      <c r="IAZ260" s="49"/>
      <c r="IBA260" s="72"/>
      <c r="IBB260" s="72"/>
      <c r="IBC260" s="72"/>
      <c r="IBD260" s="72"/>
      <c r="IBE260" s="72"/>
      <c r="IBF260" s="72"/>
      <c r="IBG260" s="49"/>
      <c r="IBH260" s="149"/>
      <c r="IBI260" s="149"/>
      <c r="IBJ260" s="149"/>
      <c r="IBK260" s="149"/>
      <c r="IBL260" s="149"/>
      <c r="IBM260" s="149"/>
      <c r="IBN260" s="150"/>
      <c r="IBO260" s="154"/>
      <c r="IBP260" s="49"/>
      <c r="IBQ260" s="72"/>
      <c r="IBR260" s="72"/>
      <c r="IBS260" s="72"/>
      <c r="IBT260" s="72"/>
      <c r="IBU260" s="72"/>
      <c r="IBV260" s="72"/>
      <c r="IBW260" s="49"/>
      <c r="IBX260" s="149"/>
      <c r="IBY260" s="149"/>
      <c r="IBZ260" s="149"/>
      <c r="ICA260" s="149"/>
      <c r="ICB260" s="149"/>
      <c r="ICC260" s="149"/>
      <c r="ICD260" s="150"/>
      <c r="ICE260" s="154"/>
      <c r="ICF260" s="49"/>
      <c r="ICG260" s="72"/>
      <c r="ICH260" s="72"/>
      <c r="ICI260" s="72"/>
      <c r="ICJ260" s="72"/>
      <c r="ICK260" s="72"/>
      <c r="ICL260" s="72"/>
      <c r="ICM260" s="49"/>
      <c r="ICN260" s="149"/>
      <c r="ICO260" s="149"/>
      <c r="ICP260" s="149"/>
      <c r="ICQ260" s="149"/>
      <c r="ICR260" s="149"/>
      <c r="ICS260" s="149"/>
      <c r="ICT260" s="150"/>
      <c r="ICU260" s="154"/>
      <c r="ICV260" s="49"/>
      <c r="ICW260" s="72"/>
      <c r="ICX260" s="72"/>
      <c r="ICY260" s="72"/>
      <c r="ICZ260" s="72"/>
      <c r="IDA260" s="72"/>
      <c r="IDB260" s="72"/>
      <c r="IDC260" s="49"/>
      <c r="IDD260" s="149"/>
      <c r="IDE260" s="149"/>
      <c r="IDF260" s="149"/>
      <c r="IDG260" s="149"/>
      <c r="IDH260" s="149"/>
      <c r="IDI260" s="149"/>
      <c r="IDJ260" s="150"/>
      <c r="IDK260" s="154"/>
      <c r="IDL260" s="49"/>
      <c r="IDM260" s="72"/>
      <c r="IDN260" s="72"/>
      <c r="IDO260" s="72"/>
      <c r="IDP260" s="72"/>
      <c r="IDQ260" s="72"/>
      <c r="IDR260" s="72"/>
      <c r="IDS260" s="49"/>
      <c r="IDT260" s="149"/>
      <c r="IDU260" s="149"/>
      <c r="IDV260" s="149"/>
      <c r="IDW260" s="149"/>
      <c r="IDX260" s="149"/>
      <c r="IDY260" s="149"/>
      <c r="IDZ260" s="150"/>
      <c r="IEA260" s="154"/>
      <c r="IEB260" s="49"/>
      <c r="IEC260" s="72"/>
      <c r="IED260" s="72"/>
      <c r="IEE260" s="72"/>
      <c r="IEF260" s="72"/>
      <c r="IEG260" s="72"/>
      <c r="IEH260" s="72"/>
      <c r="IEI260" s="49"/>
      <c r="IEJ260" s="149"/>
      <c r="IEK260" s="149"/>
      <c r="IEL260" s="149"/>
      <c r="IEM260" s="149"/>
      <c r="IEN260" s="149"/>
      <c r="IEO260" s="149"/>
      <c r="IEP260" s="150"/>
      <c r="IEQ260" s="154"/>
      <c r="IER260" s="49"/>
      <c r="IES260" s="72"/>
      <c r="IET260" s="72"/>
      <c r="IEU260" s="72"/>
      <c r="IEV260" s="72"/>
      <c r="IEW260" s="72"/>
      <c r="IEX260" s="72"/>
      <c r="IEY260" s="49"/>
      <c r="IEZ260" s="149"/>
      <c r="IFA260" s="149"/>
      <c r="IFB260" s="149"/>
      <c r="IFC260" s="149"/>
      <c r="IFD260" s="149"/>
      <c r="IFE260" s="149"/>
      <c r="IFF260" s="150"/>
      <c r="IFG260" s="154"/>
      <c r="IFH260" s="49"/>
      <c r="IFI260" s="72"/>
      <c r="IFJ260" s="72"/>
      <c r="IFK260" s="72"/>
      <c r="IFL260" s="72"/>
      <c r="IFM260" s="72"/>
      <c r="IFN260" s="72"/>
      <c r="IFO260" s="49"/>
      <c r="IFP260" s="149"/>
      <c r="IFQ260" s="149"/>
      <c r="IFR260" s="149"/>
      <c r="IFS260" s="149"/>
      <c r="IFT260" s="149"/>
      <c r="IFU260" s="149"/>
      <c r="IFV260" s="150"/>
      <c r="IFW260" s="154"/>
      <c r="IFX260" s="49"/>
      <c r="IFY260" s="72"/>
      <c r="IFZ260" s="72"/>
      <c r="IGA260" s="72"/>
      <c r="IGB260" s="72"/>
      <c r="IGC260" s="72"/>
      <c r="IGD260" s="72"/>
      <c r="IGE260" s="49"/>
      <c r="IGF260" s="149"/>
      <c r="IGG260" s="149"/>
      <c r="IGH260" s="149"/>
      <c r="IGI260" s="149"/>
      <c r="IGJ260" s="149"/>
      <c r="IGK260" s="149"/>
      <c r="IGL260" s="150"/>
      <c r="IGM260" s="154"/>
      <c r="IGN260" s="49"/>
      <c r="IGO260" s="72"/>
      <c r="IGP260" s="72"/>
      <c r="IGQ260" s="72"/>
      <c r="IGR260" s="72"/>
      <c r="IGS260" s="72"/>
      <c r="IGT260" s="72"/>
      <c r="IGU260" s="49"/>
      <c r="IGV260" s="149"/>
      <c r="IGW260" s="149"/>
      <c r="IGX260" s="149"/>
      <c r="IGY260" s="149"/>
      <c r="IGZ260" s="149"/>
      <c r="IHA260" s="149"/>
      <c r="IHB260" s="150"/>
      <c r="IHC260" s="154"/>
      <c r="IHD260" s="49"/>
      <c r="IHE260" s="72"/>
      <c r="IHF260" s="72"/>
      <c r="IHG260" s="72"/>
      <c r="IHH260" s="72"/>
      <c r="IHI260" s="72"/>
      <c r="IHJ260" s="72"/>
      <c r="IHK260" s="49"/>
      <c r="IHL260" s="149"/>
      <c r="IHM260" s="149"/>
      <c r="IHN260" s="149"/>
      <c r="IHO260" s="149"/>
      <c r="IHP260" s="149"/>
      <c r="IHQ260" s="149"/>
      <c r="IHR260" s="150"/>
      <c r="IHS260" s="154"/>
      <c r="IHT260" s="49"/>
      <c r="IHU260" s="72"/>
      <c r="IHV260" s="72"/>
      <c r="IHW260" s="72"/>
      <c r="IHX260" s="72"/>
      <c r="IHY260" s="72"/>
      <c r="IHZ260" s="72"/>
      <c r="IIA260" s="49"/>
      <c r="IIB260" s="149"/>
      <c r="IIC260" s="149"/>
      <c r="IID260" s="149"/>
      <c r="IIE260" s="149"/>
      <c r="IIF260" s="149"/>
      <c r="IIG260" s="149"/>
      <c r="IIH260" s="150"/>
      <c r="III260" s="154"/>
      <c r="IIJ260" s="49"/>
      <c r="IIK260" s="72"/>
      <c r="IIL260" s="72"/>
      <c r="IIM260" s="72"/>
      <c r="IIN260" s="72"/>
      <c r="IIO260" s="72"/>
      <c r="IIP260" s="72"/>
      <c r="IIQ260" s="49"/>
      <c r="IIR260" s="149"/>
      <c r="IIS260" s="149"/>
      <c r="IIT260" s="149"/>
      <c r="IIU260" s="149"/>
      <c r="IIV260" s="149"/>
      <c r="IIW260" s="149"/>
      <c r="IIX260" s="150"/>
      <c r="IIY260" s="154"/>
      <c r="IIZ260" s="49"/>
      <c r="IJA260" s="72"/>
      <c r="IJB260" s="72"/>
      <c r="IJC260" s="72"/>
      <c r="IJD260" s="72"/>
      <c r="IJE260" s="72"/>
      <c r="IJF260" s="72"/>
      <c r="IJG260" s="49"/>
      <c r="IJH260" s="149"/>
      <c r="IJI260" s="149"/>
      <c r="IJJ260" s="149"/>
      <c r="IJK260" s="149"/>
      <c r="IJL260" s="149"/>
      <c r="IJM260" s="149"/>
      <c r="IJN260" s="150"/>
      <c r="IJO260" s="154"/>
      <c r="IJP260" s="49"/>
      <c r="IJQ260" s="72"/>
      <c r="IJR260" s="72"/>
      <c r="IJS260" s="72"/>
      <c r="IJT260" s="72"/>
      <c r="IJU260" s="72"/>
      <c r="IJV260" s="72"/>
      <c r="IJW260" s="49"/>
      <c r="IJX260" s="149"/>
      <c r="IJY260" s="149"/>
      <c r="IJZ260" s="149"/>
      <c r="IKA260" s="149"/>
      <c r="IKB260" s="149"/>
      <c r="IKC260" s="149"/>
      <c r="IKD260" s="150"/>
      <c r="IKE260" s="154"/>
      <c r="IKF260" s="49"/>
      <c r="IKG260" s="72"/>
      <c r="IKH260" s="72"/>
      <c r="IKI260" s="72"/>
      <c r="IKJ260" s="72"/>
      <c r="IKK260" s="72"/>
      <c r="IKL260" s="72"/>
      <c r="IKM260" s="49"/>
      <c r="IKN260" s="149"/>
      <c r="IKO260" s="149"/>
      <c r="IKP260" s="149"/>
      <c r="IKQ260" s="149"/>
      <c r="IKR260" s="149"/>
      <c r="IKS260" s="149"/>
      <c r="IKT260" s="150"/>
      <c r="IKU260" s="154"/>
      <c r="IKV260" s="49"/>
      <c r="IKW260" s="72"/>
      <c r="IKX260" s="72"/>
      <c r="IKY260" s="72"/>
      <c r="IKZ260" s="72"/>
      <c r="ILA260" s="72"/>
      <c r="ILB260" s="72"/>
      <c r="ILC260" s="49"/>
      <c r="ILD260" s="149"/>
      <c r="ILE260" s="149"/>
      <c r="ILF260" s="149"/>
      <c r="ILG260" s="149"/>
      <c r="ILH260" s="149"/>
      <c r="ILI260" s="149"/>
      <c r="ILJ260" s="150"/>
      <c r="ILK260" s="154"/>
      <c r="ILL260" s="49"/>
      <c r="ILM260" s="72"/>
      <c r="ILN260" s="72"/>
      <c r="ILO260" s="72"/>
      <c r="ILP260" s="72"/>
      <c r="ILQ260" s="72"/>
      <c r="ILR260" s="72"/>
      <c r="ILS260" s="49"/>
      <c r="ILT260" s="149"/>
      <c r="ILU260" s="149"/>
      <c r="ILV260" s="149"/>
      <c r="ILW260" s="149"/>
      <c r="ILX260" s="149"/>
      <c r="ILY260" s="149"/>
      <c r="ILZ260" s="150"/>
      <c r="IMA260" s="154"/>
      <c r="IMB260" s="49"/>
      <c r="IMC260" s="72"/>
      <c r="IMD260" s="72"/>
      <c r="IME260" s="72"/>
      <c r="IMF260" s="72"/>
      <c r="IMG260" s="72"/>
      <c r="IMH260" s="72"/>
      <c r="IMI260" s="49"/>
      <c r="IMJ260" s="149"/>
      <c r="IMK260" s="149"/>
      <c r="IML260" s="149"/>
      <c r="IMM260" s="149"/>
      <c r="IMN260" s="149"/>
      <c r="IMO260" s="149"/>
      <c r="IMP260" s="150"/>
      <c r="IMQ260" s="154"/>
      <c r="IMR260" s="49"/>
      <c r="IMS260" s="72"/>
      <c r="IMT260" s="72"/>
      <c r="IMU260" s="72"/>
      <c r="IMV260" s="72"/>
      <c r="IMW260" s="72"/>
      <c r="IMX260" s="72"/>
      <c r="IMY260" s="49"/>
      <c r="IMZ260" s="149"/>
      <c r="INA260" s="149"/>
      <c r="INB260" s="149"/>
      <c r="INC260" s="149"/>
      <c r="IND260" s="149"/>
      <c r="INE260" s="149"/>
      <c r="INF260" s="150"/>
      <c r="ING260" s="154"/>
      <c r="INH260" s="49"/>
      <c r="INI260" s="72"/>
      <c r="INJ260" s="72"/>
      <c r="INK260" s="72"/>
      <c r="INL260" s="72"/>
      <c r="INM260" s="72"/>
      <c r="INN260" s="72"/>
      <c r="INO260" s="49"/>
      <c r="INP260" s="149"/>
      <c r="INQ260" s="149"/>
      <c r="INR260" s="149"/>
      <c r="INS260" s="149"/>
      <c r="INT260" s="149"/>
      <c r="INU260" s="149"/>
      <c r="INV260" s="150"/>
      <c r="INW260" s="154"/>
      <c r="INX260" s="49"/>
      <c r="INY260" s="72"/>
      <c r="INZ260" s="72"/>
      <c r="IOA260" s="72"/>
      <c r="IOB260" s="72"/>
      <c r="IOC260" s="72"/>
      <c r="IOD260" s="72"/>
      <c r="IOE260" s="49"/>
      <c r="IOF260" s="149"/>
      <c r="IOG260" s="149"/>
      <c r="IOH260" s="149"/>
      <c r="IOI260" s="149"/>
      <c r="IOJ260" s="149"/>
      <c r="IOK260" s="149"/>
      <c r="IOL260" s="150"/>
      <c r="IOM260" s="154"/>
      <c r="ION260" s="49"/>
      <c r="IOO260" s="72"/>
      <c r="IOP260" s="72"/>
      <c r="IOQ260" s="72"/>
      <c r="IOR260" s="72"/>
      <c r="IOS260" s="72"/>
      <c r="IOT260" s="72"/>
      <c r="IOU260" s="49"/>
      <c r="IOV260" s="149"/>
      <c r="IOW260" s="149"/>
      <c r="IOX260" s="149"/>
      <c r="IOY260" s="149"/>
      <c r="IOZ260" s="149"/>
      <c r="IPA260" s="149"/>
      <c r="IPB260" s="150"/>
      <c r="IPC260" s="154"/>
      <c r="IPD260" s="49"/>
      <c r="IPE260" s="72"/>
      <c r="IPF260" s="72"/>
      <c r="IPG260" s="72"/>
      <c r="IPH260" s="72"/>
      <c r="IPI260" s="72"/>
      <c r="IPJ260" s="72"/>
      <c r="IPK260" s="49"/>
      <c r="IPL260" s="149"/>
      <c r="IPM260" s="149"/>
      <c r="IPN260" s="149"/>
      <c r="IPO260" s="149"/>
      <c r="IPP260" s="149"/>
      <c r="IPQ260" s="149"/>
      <c r="IPR260" s="150"/>
      <c r="IPS260" s="154"/>
      <c r="IPT260" s="49"/>
      <c r="IPU260" s="72"/>
      <c r="IPV260" s="72"/>
      <c r="IPW260" s="72"/>
      <c r="IPX260" s="72"/>
      <c r="IPY260" s="72"/>
      <c r="IPZ260" s="72"/>
      <c r="IQA260" s="49"/>
      <c r="IQB260" s="149"/>
      <c r="IQC260" s="149"/>
      <c r="IQD260" s="149"/>
      <c r="IQE260" s="149"/>
      <c r="IQF260" s="149"/>
      <c r="IQG260" s="149"/>
      <c r="IQH260" s="150"/>
      <c r="IQI260" s="154"/>
      <c r="IQJ260" s="49"/>
      <c r="IQK260" s="72"/>
      <c r="IQL260" s="72"/>
      <c r="IQM260" s="72"/>
      <c r="IQN260" s="72"/>
      <c r="IQO260" s="72"/>
      <c r="IQP260" s="72"/>
      <c r="IQQ260" s="49"/>
      <c r="IQR260" s="149"/>
      <c r="IQS260" s="149"/>
      <c r="IQT260" s="149"/>
      <c r="IQU260" s="149"/>
      <c r="IQV260" s="149"/>
      <c r="IQW260" s="149"/>
      <c r="IQX260" s="150"/>
      <c r="IQY260" s="154"/>
      <c r="IQZ260" s="49"/>
      <c r="IRA260" s="72"/>
      <c r="IRB260" s="72"/>
      <c r="IRC260" s="72"/>
      <c r="IRD260" s="72"/>
      <c r="IRE260" s="72"/>
      <c r="IRF260" s="72"/>
      <c r="IRG260" s="49"/>
      <c r="IRH260" s="149"/>
      <c r="IRI260" s="149"/>
      <c r="IRJ260" s="149"/>
      <c r="IRK260" s="149"/>
      <c r="IRL260" s="149"/>
      <c r="IRM260" s="149"/>
      <c r="IRN260" s="150"/>
      <c r="IRO260" s="154"/>
      <c r="IRP260" s="49"/>
      <c r="IRQ260" s="72"/>
      <c r="IRR260" s="72"/>
      <c r="IRS260" s="72"/>
      <c r="IRT260" s="72"/>
      <c r="IRU260" s="72"/>
      <c r="IRV260" s="72"/>
      <c r="IRW260" s="49"/>
      <c r="IRX260" s="149"/>
      <c r="IRY260" s="149"/>
      <c r="IRZ260" s="149"/>
      <c r="ISA260" s="149"/>
      <c r="ISB260" s="149"/>
      <c r="ISC260" s="149"/>
      <c r="ISD260" s="150"/>
      <c r="ISE260" s="154"/>
      <c r="ISF260" s="49"/>
      <c r="ISG260" s="72"/>
      <c r="ISH260" s="72"/>
      <c r="ISI260" s="72"/>
      <c r="ISJ260" s="72"/>
      <c r="ISK260" s="72"/>
      <c r="ISL260" s="72"/>
      <c r="ISM260" s="49"/>
      <c r="ISN260" s="149"/>
      <c r="ISO260" s="149"/>
      <c r="ISP260" s="149"/>
      <c r="ISQ260" s="149"/>
      <c r="ISR260" s="149"/>
      <c r="ISS260" s="149"/>
      <c r="IST260" s="150"/>
      <c r="ISU260" s="154"/>
      <c r="ISV260" s="49"/>
      <c r="ISW260" s="72"/>
      <c r="ISX260" s="72"/>
      <c r="ISY260" s="72"/>
      <c r="ISZ260" s="72"/>
      <c r="ITA260" s="72"/>
      <c r="ITB260" s="72"/>
      <c r="ITC260" s="49"/>
      <c r="ITD260" s="149"/>
      <c r="ITE260" s="149"/>
      <c r="ITF260" s="149"/>
      <c r="ITG260" s="149"/>
      <c r="ITH260" s="149"/>
      <c r="ITI260" s="149"/>
      <c r="ITJ260" s="150"/>
      <c r="ITK260" s="154"/>
      <c r="ITL260" s="49"/>
      <c r="ITM260" s="72"/>
      <c r="ITN260" s="72"/>
      <c r="ITO260" s="72"/>
      <c r="ITP260" s="72"/>
      <c r="ITQ260" s="72"/>
      <c r="ITR260" s="72"/>
      <c r="ITS260" s="49"/>
      <c r="ITT260" s="149"/>
      <c r="ITU260" s="149"/>
      <c r="ITV260" s="149"/>
      <c r="ITW260" s="149"/>
      <c r="ITX260" s="149"/>
      <c r="ITY260" s="149"/>
      <c r="ITZ260" s="150"/>
      <c r="IUA260" s="154"/>
      <c r="IUB260" s="49"/>
      <c r="IUC260" s="72"/>
      <c r="IUD260" s="72"/>
      <c r="IUE260" s="72"/>
      <c r="IUF260" s="72"/>
      <c r="IUG260" s="72"/>
      <c r="IUH260" s="72"/>
      <c r="IUI260" s="49"/>
      <c r="IUJ260" s="149"/>
      <c r="IUK260" s="149"/>
      <c r="IUL260" s="149"/>
      <c r="IUM260" s="149"/>
      <c r="IUN260" s="149"/>
      <c r="IUO260" s="149"/>
      <c r="IUP260" s="150"/>
      <c r="IUQ260" s="154"/>
      <c r="IUR260" s="49"/>
      <c r="IUS260" s="72"/>
      <c r="IUT260" s="72"/>
      <c r="IUU260" s="72"/>
      <c r="IUV260" s="72"/>
      <c r="IUW260" s="72"/>
      <c r="IUX260" s="72"/>
      <c r="IUY260" s="49"/>
      <c r="IUZ260" s="149"/>
      <c r="IVA260" s="149"/>
      <c r="IVB260" s="149"/>
      <c r="IVC260" s="149"/>
      <c r="IVD260" s="149"/>
      <c r="IVE260" s="149"/>
      <c r="IVF260" s="150"/>
      <c r="IVG260" s="154"/>
      <c r="IVH260" s="49"/>
      <c r="IVI260" s="72"/>
      <c r="IVJ260" s="72"/>
      <c r="IVK260" s="72"/>
      <c r="IVL260" s="72"/>
      <c r="IVM260" s="72"/>
      <c r="IVN260" s="72"/>
      <c r="IVO260" s="49"/>
      <c r="IVP260" s="149"/>
      <c r="IVQ260" s="149"/>
      <c r="IVR260" s="149"/>
      <c r="IVS260" s="149"/>
      <c r="IVT260" s="149"/>
      <c r="IVU260" s="149"/>
      <c r="IVV260" s="150"/>
      <c r="IVW260" s="154"/>
      <c r="IVX260" s="49"/>
      <c r="IVY260" s="72"/>
      <c r="IVZ260" s="72"/>
      <c r="IWA260" s="72"/>
      <c r="IWB260" s="72"/>
      <c r="IWC260" s="72"/>
      <c r="IWD260" s="72"/>
      <c r="IWE260" s="49"/>
      <c r="IWF260" s="149"/>
      <c r="IWG260" s="149"/>
      <c r="IWH260" s="149"/>
      <c r="IWI260" s="149"/>
      <c r="IWJ260" s="149"/>
      <c r="IWK260" s="149"/>
      <c r="IWL260" s="150"/>
      <c r="IWM260" s="154"/>
      <c r="IWN260" s="49"/>
      <c r="IWO260" s="72"/>
      <c r="IWP260" s="72"/>
      <c r="IWQ260" s="72"/>
      <c r="IWR260" s="72"/>
      <c r="IWS260" s="72"/>
      <c r="IWT260" s="72"/>
      <c r="IWU260" s="49"/>
      <c r="IWV260" s="149"/>
      <c r="IWW260" s="149"/>
      <c r="IWX260" s="149"/>
      <c r="IWY260" s="149"/>
      <c r="IWZ260" s="149"/>
      <c r="IXA260" s="149"/>
      <c r="IXB260" s="150"/>
      <c r="IXC260" s="154"/>
      <c r="IXD260" s="49"/>
      <c r="IXE260" s="72"/>
      <c r="IXF260" s="72"/>
      <c r="IXG260" s="72"/>
      <c r="IXH260" s="72"/>
      <c r="IXI260" s="72"/>
      <c r="IXJ260" s="72"/>
      <c r="IXK260" s="49"/>
      <c r="IXL260" s="149"/>
      <c r="IXM260" s="149"/>
      <c r="IXN260" s="149"/>
      <c r="IXO260" s="149"/>
      <c r="IXP260" s="149"/>
      <c r="IXQ260" s="149"/>
      <c r="IXR260" s="150"/>
      <c r="IXS260" s="154"/>
      <c r="IXT260" s="49"/>
      <c r="IXU260" s="72"/>
      <c r="IXV260" s="72"/>
      <c r="IXW260" s="72"/>
      <c r="IXX260" s="72"/>
      <c r="IXY260" s="72"/>
      <c r="IXZ260" s="72"/>
      <c r="IYA260" s="49"/>
      <c r="IYB260" s="149"/>
      <c r="IYC260" s="149"/>
      <c r="IYD260" s="149"/>
      <c r="IYE260" s="149"/>
      <c r="IYF260" s="149"/>
      <c r="IYG260" s="149"/>
      <c r="IYH260" s="150"/>
      <c r="IYI260" s="154"/>
      <c r="IYJ260" s="49"/>
      <c r="IYK260" s="72"/>
      <c r="IYL260" s="72"/>
      <c r="IYM260" s="72"/>
      <c r="IYN260" s="72"/>
      <c r="IYO260" s="72"/>
      <c r="IYP260" s="72"/>
      <c r="IYQ260" s="49"/>
      <c r="IYR260" s="149"/>
      <c r="IYS260" s="149"/>
      <c r="IYT260" s="149"/>
      <c r="IYU260" s="149"/>
      <c r="IYV260" s="149"/>
      <c r="IYW260" s="149"/>
      <c r="IYX260" s="150"/>
      <c r="IYY260" s="154"/>
      <c r="IYZ260" s="49"/>
      <c r="IZA260" s="72"/>
      <c r="IZB260" s="72"/>
      <c r="IZC260" s="72"/>
      <c r="IZD260" s="72"/>
      <c r="IZE260" s="72"/>
      <c r="IZF260" s="72"/>
      <c r="IZG260" s="49"/>
      <c r="IZH260" s="149"/>
      <c r="IZI260" s="149"/>
      <c r="IZJ260" s="149"/>
      <c r="IZK260" s="149"/>
      <c r="IZL260" s="149"/>
      <c r="IZM260" s="149"/>
      <c r="IZN260" s="150"/>
      <c r="IZO260" s="154"/>
      <c r="IZP260" s="49"/>
      <c r="IZQ260" s="72"/>
      <c r="IZR260" s="72"/>
      <c r="IZS260" s="72"/>
      <c r="IZT260" s="72"/>
      <c r="IZU260" s="72"/>
      <c r="IZV260" s="72"/>
      <c r="IZW260" s="49"/>
      <c r="IZX260" s="149"/>
      <c r="IZY260" s="149"/>
      <c r="IZZ260" s="149"/>
      <c r="JAA260" s="149"/>
      <c r="JAB260" s="149"/>
      <c r="JAC260" s="149"/>
      <c r="JAD260" s="150"/>
      <c r="JAE260" s="154"/>
      <c r="JAF260" s="49"/>
      <c r="JAG260" s="72"/>
      <c r="JAH260" s="72"/>
      <c r="JAI260" s="72"/>
      <c r="JAJ260" s="72"/>
      <c r="JAK260" s="72"/>
      <c r="JAL260" s="72"/>
      <c r="JAM260" s="49"/>
      <c r="JAN260" s="149"/>
      <c r="JAO260" s="149"/>
      <c r="JAP260" s="149"/>
      <c r="JAQ260" s="149"/>
      <c r="JAR260" s="149"/>
      <c r="JAS260" s="149"/>
      <c r="JAT260" s="150"/>
      <c r="JAU260" s="154"/>
      <c r="JAV260" s="49"/>
      <c r="JAW260" s="72"/>
      <c r="JAX260" s="72"/>
      <c r="JAY260" s="72"/>
      <c r="JAZ260" s="72"/>
      <c r="JBA260" s="72"/>
      <c r="JBB260" s="72"/>
      <c r="JBC260" s="49"/>
      <c r="JBD260" s="149"/>
      <c r="JBE260" s="149"/>
      <c r="JBF260" s="149"/>
      <c r="JBG260" s="149"/>
      <c r="JBH260" s="149"/>
      <c r="JBI260" s="149"/>
      <c r="JBJ260" s="150"/>
      <c r="JBK260" s="154"/>
      <c r="JBL260" s="49"/>
      <c r="JBM260" s="72"/>
      <c r="JBN260" s="72"/>
      <c r="JBO260" s="72"/>
      <c r="JBP260" s="72"/>
      <c r="JBQ260" s="72"/>
      <c r="JBR260" s="72"/>
      <c r="JBS260" s="49"/>
      <c r="JBT260" s="149"/>
      <c r="JBU260" s="149"/>
      <c r="JBV260" s="149"/>
      <c r="JBW260" s="149"/>
      <c r="JBX260" s="149"/>
      <c r="JBY260" s="149"/>
      <c r="JBZ260" s="150"/>
      <c r="JCA260" s="154"/>
      <c r="JCB260" s="49"/>
      <c r="JCC260" s="72"/>
      <c r="JCD260" s="72"/>
      <c r="JCE260" s="72"/>
      <c r="JCF260" s="72"/>
      <c r="JCG260" s="72"/>
      <c r="JCH260" s="72"/>
      <c r="JCI260" s="49"/>
      <c r="JCJ260" s="149"/>
      <c r="JCK260" s="149"/>
      <c r="JCL260" s="149"/>
      <c r="JCM260" s="149"/>
      <c r="JCN260" s="149"/>
      <c r="JCO260" s="149"/>
      <c r="JCP260" s="150"/>
      <c r="JCQ260" s="154"/>
      <c r="JCR260" s="49"/>
      <c r="JCS260" s="72"/>
      <c r="JCT260" s="72"/>
      <c r="JCU260" s="72"/>
      <c r="JCV260" s="72"/>
      <c r="JCW260" s="72"/>
      <c r="JCX260" s="72"/>
      <c r="JCY260" s="49"/>
      <c r="JCZ260" s="149"/>
      <c r="JDA260" s="149"/>
      <c r="JDB260" s="149"/>
      <c r="JDC260" s="149"/>
      <c r="JDD260" s="149"/>
      <c r="JDE260" s="149"/>
      <c r="JDF260" s="150"/>
      <c r="JDG260" s="154"/>
      <c r="JDH260" s="49"/>
      <c r="JDI260" s="72"/>
      <c r="JDJ260" s="72"/>
      <c r="JDK260" s="72"/>
      <c r="JDL260" s="72"/>
      <c r="JDM260" s="72"/>
      <c r="JDN260" s="72"/>
      <c r="JDO260" s="49"/>
      <c r="JDP260" s="149"/>
      <c r="JDQ260" s="149"/>
      <c r="JDR260" s="149"/>
      <c r="JDS260" s="149"/>
      <c r="JDT260" s="149"/>
      <c r="JDU260" s="149"/>
      <c r="JDV260" s="150"/>
      <c r="JDW260" s="154"/>
      <c r="JDX260" s="49"/>
      <c r="JDY260" s="72"/>
      <c r="JDZ260" s="72"/>
      <c r="JEA260" s="72"/>
      <c r="JEB260" s="72"/>
      <c r="JEC260" s="72"/>
      <c r="JED260" s="72"/>
      <c r="JEE260" s="49"/>
      <c r="JEF260" s="149"/>
      <c r="JEG260" s="149"/>
      <c r="JEH260" s="149"/>
      <c r="JEI260" s="149"/>
      <c r="JEJ260" s="149"/>
      <c r="JEK260" s="149"/>
      <c r="JEL260" s="150"/>
      <c r="JEM260" s="154"/>
      <c r="JEN260" s="49"/>
      <c r="JEO260" s="72"/>
      <c r="JEP260" s="72"/>
      <c r="JEQ260" s="72"/>
      <c r="JER260" s="72"/>
      <c r="JES260" s="72"/>
      <c r="JET260" s="72"/>
      <c r="JEU260" s="49"/>
      <c r="JEV260" s="149"/>
      <c r="JEW260" s="149"/>
      <c r="JEX260" s="149"/>
      <c r="JEY260" s="149"/>
      <c r="JEZ260" s="149"/>
      <c r="JFA260" s="149"/>
      <c r="JFB260" s="150"/>
      <c r="JFC260" s="154"/>
      <c r="JFD260" s="49"/>
      <c r="JFE260" s="72"/>
      <c r="JFF260" s="72"/>
      <c r="JFG260" s="72"/>
      <c r="JFH260" s="72"/>
      <c r="JFI260" s="72"/>
      <c r="JFJ260" s="72"/>
      <c r="JFK260" s="49"/>
      <c r="JFL260" s="149"/>
      <c r="JFM260" s="149"/>
      <c r="JFN260" s="149"/>
      <c r="JFO260" s="149"/>
      <c r="JFP260" s="149"/>
      <c r="JFQ260" s="149"/>
      <c r="JFR260" s="150"/>
      <c r="JFS260" s="154"/>
      <c r="JFT260" s="49"/>
      <c r="JFU260" s="72"/>
      <c r="JFV260" s="72"/>
      <c r="JFW260" s="72"/>
      <c r="JFX260" s="72"/>
      <c r="JFY260" s="72"/>
      <c r="JFZ260" s="72"/>
      <c r="JGA260" s="49"/>
      <c r="JGB260" s="149"/>
      <c r="JGC260" s="149"/>
      <c r="JGD260" s="149"/>
      <c r="JGE260" s="149"/>
      <c r="JGF260" s="149"/>
      <c r="JGG260" s="149"/>
      <c r="JGH260" s="150"/>
      <c r="JGI260" s="154"/>
      <c r="JGJ260" s="49"/>
      <c r="JGK260" s="72"/>
      <c r="JGL260" s="72"/>
      <c r="JGM260" s="72"/>
      <c r="JGN260" s="72"/>
      <c r="JGO260" s="72"/>
      <c r="JGP260" s="72"/>
      <c r="JGQ260" s="49"/>
      <c r="JGR260" s="149"/>
      <c r="JGS260" s="149"/>
      <c r="JGT260" s="149"/>
      <c r="JGU260" s="149"/>
      <c r="JGV260" s="149"/>
      <c r="JGW260" s="149"/>
      <c r="JGX260" s="150"/>
      <c r="JGY260" s="154"/>
      <c r="JGZ260" s="49"/>
      <c r="JHA260" s="72"/>
      <c r="JHB260" s="72"/>
      <c r="JHC260" s="72"/>
      <c r="JHD260" s="72"/>
      <c r="JHE260" s="72"/>
      <c r="JHF260" s="72"/>
      <c r="JHG260" s="49"/>
      <c r="JHH260" s="149"/>
      <c r="JHI260" s="149"/>
      <c r="JHJ260" s="149"/>
      <c r="JHK260" s="149"/>
      <c r="JHL260" s="149"/>
      <c r="JHM260" s="149"/>
      <c r="JHN260" s="150"/>
      <c r="JHO260" s="154"/>
      <c r="JHP260" s="49"/>
      <c r="JHQ260" s="72"/>
      <c r="JHR260" s="72"/>
      <c r="JHS260" s="72"/>
      <c r="JHT260" s="72"/>
      <c r="JHU260" s="72"/>
      <c r="JHV260" s="72"/>
      <c r="JHW260" s="49"/>
      <c r="JHX260" s="149"/>
      <c r="JHY260" s="149"/>
      <c r="JHZ260" s="149"/>
      <c r="JIA260" s="149"/>
      <c r="JIB260" s="149"/>
      <c r="JIC260" s="149"/>
      <c r="JID260" s="150"/>
      <c r="JIE260" s="154"/>
      <c r="JIF260" s="49"/>
      <c r="JIG260" s="72"/>
      <c r="JIH260" s="72"/>
      <c r="JII260" s="72"/>
      <c r="JIJ260" s="72"/>
      <c r="JIK260" s="72"/>
      <c r="JIL260" s="72"/>
      <c r="JIM260" s="49"/>
      <c r="JIN260" s="149"/>
      <c r="JIO260" s="149"/>
      <c r="JIP260" s="149"/>
      <c r="JIQ260" s="149"/>
      <c r="JIR260" s="149"/>
      <c r="JIS260" s="149"/>
      <c r="JIT260" s="150"/>
      <c r="JIU260" s="154"/>
      <c r="JIV260" s="49"/>
      <c r="JIW260" s="72"/>
      <c r="JIX260" s="72"/>
      <c r="JIY260" s="72"/>
      <c r="JIZ260" s="72"/>
      <c r="JJA260" s="72"/>
      <c r="JJB260" s="72"/>
      <c r="JJC260" s="49"/>
      <c r="JJD260" s="149"/>
      <c r="JJE260" s="149"/>
      <c r="JJF260" s="149"/>
      <c r="JJG260" s="149"/>
      <c r="JJH260" s="149"/>
      <c r="JJI260" s="149"/>
      <c r="JJJ260" s="150"/>
      <c r="JJK260" s="154"/>
      <c r="JJL260" s="49"/>
      <c r="JJM260" s="72"/>
      <c r="JJN260" s="72"/>
      <c r="JJO260" s="72"/>
      <c r="JJP260" s="72"/>
      <c r="JJQ260" s="72"/>
      <c r="JJR260" s="72"/>
      <c r="JJS260" s="49"/>
      <c r="JJT260" s="149"/>
      <c r="JJU260" s="149"/>
      <c r="JJV260" s="149"/>
      <c r="JJW260" s="149"/>
      <c r="JJX260" s="149"/>
      <c r="JJY260" s="149"/>
      <c r="JJZ260" s="150"/>
      <c r="JKA260" s="154"/>
      <c r="JKB260" s="49"/>
      <c r="JKC260" s="72"/>
      <c r="JKD260" s="72"/>
      <c r="JKE260" s="72"/>
      <c r="JKF260" s="72"/>
      <c r="JKG260" s="72"/>
      <c r="JKH260" s="72"/>
      <c r="JKI260" s="49"/>
      <c r="JKJ260" s="149"/>
      <c r="JKK260" s="149"/>
      <c r="JKL260" s="149"/>
      <c r="JKM260" s="149"/>
      <c r="JKN260" s="149"/>
      <c r="JKO260" s="149"/>
      <c r="JKP260" s="150"/>
      <c r="JKQ260" s="154"/>
      <c r="JKR260" s="49"/>
      <c r="JKS260" s="72"/>
      <c r="JKT260" s="72"/>
      <c r="JKU260" s="72"/>
      <c r="JKV260" s="72"/>
      <c r="JKW260" s="72"/>
      <c r="JKX260" s="72"/>
      <c r="JKY260" s="49"/>
      <c r="JKZ260" s="149"/>
      <c r="JLA260" s="149"/>
      <c r="JLB260" s="149"/>
      <c r="JLC260" s="149"/>
      <c r="JLD260" s="149"/>
      <c r="JLE260" s="149"/>
      <c r="JLF260" s="150"/>
      <c r="JLG260" s="154"/>
      <c r="JLH260" s="49"/>
      <c r="JLI260" s="72"/>
      <c r="JLJ260" s="72"/>
      <c r="JLK260" s="72"/>
      <c r="JLL260" s="72"/>
      <c r="JLM260" s="72"/>
      <c r="JLN260" s="72"/>
      <c r="JLO260" s="49"/>
      <c r="JLP260" s="149"/>
      <c r="JLQ260" s="149"/>
      <c r="JLR260" s="149"/>
      <c r="JLS260" s="149"/>
      <c r="JLT260" s="149"/>
      <c r="JLU260" s="149"/>
      <c r="JLV260" s="150"/>
      <c r="JLW260" s="154"/>
      <c r="JLX260" s="49"/>
      <c r="JLY260" s="72"/>
      <c r="JLZ260" s="72"/>
      <c r="JMA260" s="72"/>
      <c r="JMB260" s="72"/>
      <c r="JMC260" s="72"/>
      <c r="JMD260" s="72"/>
      <c r="JME260" s="49"/>
      <c r="JMF260" s="149"/>
      <c r="JMG260" s="149"/>
      <c r="JMH260" s="149"/>
      <c r="JMI260" s="149"/>
      <c r="JMJ260" s="149"/>
      <c r="JMK260" s="149"/>
      <c r="JML260" s="150"/>
      <c r="JMM260" s="154"/>
      <c r="JMN260" s="49"/>
      <c r="JMO260" s="72"/>
      <c r="JMP260" s="72"/>
      <c r="JMQ260" s="72"/>
      <c r="JMR260" s="72"/>
      <c r="JMS260" s="72"/>
      <c r="JMT260" s="72"/>
      <c r="JMU260" s="49"/>
      <c r="JMV260" s="149"/>
      <c r="JMW260" s="149"/>
      <c r="JMX260" s="149"/>
      <c r="JMY260" s="149"/>
      <c r="JMZ260" s="149"/>
      <c r="JNA260" s="149"/>
      <c r="JNB260" s="150"/>
      <c r="JNC260" s="154"/>
      <c r="JND260" s="49"/>
      <c r="JNE260" s="72"/>
      <c r="JNF260" s="72"/>
      <c r="JNG260" s="72"/>
      <c r="JNH260" s="72"/>
      <c r="JNI260" s="72"/>
      <c r="JNJ260" s="72"/>
      <c r="JNK260" s="49"/>
      <c r="JNL260" s="149"/>
      <c r="JNM260" s="149"/>
      <c r="JNN260" s="149"/>
      <c r="JNO260" s="149"/>
      <c r="JNP260" s="149"/>
      <c r="JNQ260" s="149"/>
      <c r="JNR260" s="150"/>
      <c r="JNS260" s="154"/>
      <c r="JNT260" s="49"/>
      <c r="JNU260" s="72"/>
      <c r="JNV260" s="72"/>
      <c r="JNW260" s="72"/>
      <c r="JNX260" s="72"/>
      <c r="JNY260" s="72"/>
      <c r="JNZ260" s="72"/>
      <c r="JOA260" s="49"/>
      <c r="JOB260" s="149"/>
      <c r="JOC260" s="149"/>
      <c r="JOD260" s="149"/>
      <c r="JOE260" s="149"/>
      <c r="JOF260" s="149"/>
      <c r="JOG260" s="149"/>
      <c r="JOH260" s="150"/>
      <c r="JOI260" s="154"/>
      <c r="JOJ260" s="49"/>
      <c r="JOK260" s="72"/>
      <c r="JOL260" s="72"/>
      <c r="JOM260" s="72"/>
      <c r="JON260" s="72"/>
      <c r="JOO260" s="72"/>
      <c r="JOP260" s="72"/>
      <c r="JOQ260" s="49"/>
      <c r="JOR260" s="149"/>
      <c r="JOS260" s="149"/>
      <c r="JOT260" s="149"/>
      <c r="JOU260" s="149"/>
      <c r="JOV260" s="149"/>
      <c r="JOW260" s="149"/>
      <c r="JOX260" s="150"/>
      <c r="JOY260" s="154"/>
      <c r="JOZ260" s="49"/>
      <c r="JPA260" s="72"/>
      <c r="JPB260" s="72"/>
      <c r="JPC260" s="72"/>
      <c r="JPD260" s="72"/>
      <c r="JPE260" s="72"/>
      <c r="JPF260" s="72"/>
      <c r="JPG260" s="49"/>
      <c r="JPH260" s="149"/>
      <c r="JPI260" s="149"/>
      <c r="JPJ260" s="149"/>
      <c r="JPK260" s="149"/>
      <c r="JPL260" s="149"/>
      <c r="JPM260" s="149"/>
      <c r="JPN260" s="150"/>
      <c r="JPO260" s="154"/>
      <c r="JPP260" s="49"/>
      <c r="JPQ260" s="72"/>
      <c r="JPR260" s="72"/>
      <c r="JPS260" s="72"/>
      <c r="JPT260" s="72"/>
      <c r="JPU260" s="72"/>
      <c r="JPV260" s="72"/>
      <c r="JPW260" s="49"/>
      <c r="JPX260" s="149"/>
      <c r="JPY260" s="149"/>
      <c r="JPZ260" s="149"/>
      <c r="JQA260" s="149"/>
      <c r="JQB260" s="149"/>
      <c r="JQC260" s="149"/>
      <c r="JQD260" s="150"/>
      <c r="JQE260" s="154"/>
      <c r="JQF260" s="49"/>
      <c r="JQG260" s="72"/>
      <c r="JQH260" s="72"/>
      <c r="JQI260" s="72"/>
      <c r="JQJ260" s="72"/>
      <c r="JQK260" s="72"/>
      <c r="JQL260" s="72"/>
      <c r="JQM260" s="49"/>
      <c r="JQN260" s="149"/>
      <c r="JQO260" s="149"/>
      <c r="JQP260" s="149"/>
      <c r="JQQ260" s="149"/>
      <c r="JQR260" s="149"/>
      <c r="JQS260" s="149"/>
      <c r="JQT260" s="150"/>
      <c r="JQU260" s="154"/>
      <c r="JQV260" s="49"/>
      <c r="JQW260" s="72"/>
      <c r="JQX260" s="72"/>
      <c r="JQY260" s="72"/>
      <c r="JQZ260" s="72"/>
      <c r="JRA260" s="72"/>
      <c r="JRB260" s="72"/>
      <c r="JRC260" s="49"/>
      <c r="JRD260" s="149"/>
      <c r="JRE260" s="149"/>
      <c r="JRF260" s="149"/>
      <c r="JRG260" s="149"/>
      <c r="JRH260" s="149"/>
      <c r="JRI260" s="149"/>
      <c r="JRJ260" s="150"/>
      <c r="JRK260" s="154"/>
      <c r="JRL260" s="49"/>
      <c r="JRM260" s="72"/>
      <c r="JRN260" s="72"/>
      <c r="JRO260" s="72"/>
      <c r="JRP260" s="72"/>
      <c r="JRQ260" s="72"/>
      <c r="JRR260" s="72"/>
      <c r="JRS260" s="49"/>
      <c r="JRT260" s="149"/>
      <c r="JRU260" s="149"/>
      <c r="JRV260" s="149"/>
      <c r="JRW260" s="149"/>
      <c r="JRX260" s="149"/>
      <c r="JRY260" s="149"/>
      <c r="JRZ260" s="150"/>
      <c r="JSA260" s="154"/>
      <c r="JSB260" s="49"/>
      <c r="JSC260" s="72"/>
      <c r="JSD260" s="72"/>
      <c r="JSE260" s="72"/>
      <c r="JSF260" s="72"/>
      <c r="JSG260" s="72"/>
      <c r="JSH260" s="72"/>
      <c r="JSI260" s="49"/>
      <c r="JSJ260" s="149"/>
      <c r="JSK260" s="149"/>
      <c r="JSL260" s="149"/>
      <c r="JSM260" s="149"/>
      <c r="JSN260" s="149"/>
      <c r="JSO260" s="149"/>
      <c r="JSP260" s="150"/>
      <c r="JSQ260" s="154"/>
      <c r="JSR260" s="49"/>
      <c r="JSS260" s="72"/>
      <c r="JST260" s="72"/>
      <c r="JSU260" s="72"/>
      <c r="JSV260" s="72"/>
      <c r="JSW260" s="72"/>
      <c r="JSX260" s="72"/>
      <c r="JSY260" s="49"/>
      <c r="JSZ260" s="149"/>
      <c r="JTA260" s="149"/>
      <c r="JTB260" s="149"/>
      <c r="JTC260" s="149"/>
      <c r="JTD260" s="149"/>
      <c r="JTE260" s="149"/>
      <c r="JTF260" s="150"/>
      <c r="JTG260" s="154"/>
      <c r="JTH260" s="49"/>
      <c r="JTI260" s="72"/>
      <c r="JTJ260" s="72"/>
      <c r="JTK260" s="72"/>
      <c r="JTL260" s="72"/>
      <c r="JTM260" s="72"/>
      <c r="JTN260" s="72"/>
      <c r="JTO260" s="49"/>
      <c r="JTP260" s="149"/>
      <c r="JTQ260" s="149"/>
      <c r="JTR260" s="149"/>
      <c r="JTS260" s="149"/>
      <c r="JTT260" s="149"/>
      <c r="JTU260" s="149"/>
      <c r="JTV260" s="150"/>
      <c r="JTW260" s="154"/>
      <c r="JTX260" s="49"/>
      <c r="JTY260" s="72"/>
      <c r="JTZ260" s="72"/>
      <c r="JUA260" s="72"/>
      <c r="JUB260" s="72"/>
      <c r="JUC260" s="72"/>
      <c r="JUD260" s="72"/>
      <c r="JUE260" s="49"/>
      <c r="JUF260" s="149"/>
      <c r="JUG260" s="149"/>
      <c r="JUH260" s="149"/>
      <c r="JUI260" s="149"/>
      <c r="JUJ260" s="149"/>
      <c r="JUK260" s="149"/>
      <c r="JUL260" s="150"/>
      <c r="JUM260" s="154"/>
      <c r="JUN260" s="49"/>
      <c r="JUO260" s="72"/>
      <c r="JUP260" s="72"/>
      <c r="JUQ260" s="72"/>
      <c r="JUR260" s="72"/>
      <c r="JUS260" s="72"/>
      <c r="JUT260" s="72"/>
      <c r="JUU260" s="49"/>
      <c r="JUV260" s="149"/>
      <c r="JUW260" s="149"/>
      <c r="JUX260" s="149"/>
      <c r="JUY260" s="149"/>
      <c r="JUZ260" s="149"/>
      <c r="JVA260" s="149"/>
      <c r="JVB260" s="150"/>
      <c r="JVC260" s="154"/>
      <c r="JVD260" s="49"/>
      <c r="JVE260" s="72"/>
      <c r="JVF260" s="72"/>
      <c r="JVG260" s="72"/>
      <c r="JVH260" s="72"/>
      <c r="JVI260" s="72"/>
      <c r="JVJ260" s="72"/>
      <c r="JVK260" s="49"/>
      <c r="JVL260" s="149"/>
      <c r="JVM260" s="149"/>
      <c r="JVN260" s="149"/>
      <c r="JVO260" s="149"/>
      <c r="JVP260" s="149"/>
      <c r="JVQ260" s="149"/>
      <c r="JVR260" s="150"/>
      <c r="JVS260" s="154"/>
      <c r="JVT260" s="49"/>
      <c r="JVU260" s="72"/>
      <c r="JVV260" s="72"/>
      <c r="JVW260" s="72"/>
      <c r="JVX260" s="72"/>
      <c r="JVY260" s="72"/>
      <c r="JVZ260" s="72"/>
      <c r="JWA260" s="49"/>
      <c r="JWB260" s="149"/>
      <c r="JWC260" s="149"/>
      <c r="JWD260" s="149"/>
      <c r="JWE260" s="149"/>
      <c r="JWF260" s="149"/>
      <c r="JWG260" s="149"/>
      <c r="JWH260" s="150"/>
      <c r="JWI260" s="154"/>
      <c r="JWJ260" s="49"/>
      <c r="JWK260" s="72"/>
      <c r="JWL260" s="72"/>
      <c r="JWM260" s="72"/>
      <c r="JWN260" s="72"/>
      <c r="JWO260" s="72"/>
      <c r="JWP260" s="72"/>
      <c r="JWQ260" s="49"/>
      <c r="JWR260" s="149"/>
      <c r="JWS260" s="149"/>
      <c r="JWT260" s="149"/>
      <c r="JWU260" s="149"/>
      <c r="JWV260" s="149"/>
      <c r="JWW260" s="149"/>
      <c r="JWX260" s="150"/>
      <c r="JWY260" s="154"/>
      <c r="JWZ260" s="49"/>
      <c r="JXA260" s="72"/>
      <c r="JXB260" s="72"/>
      <c r="JXC260" s="72"/>
      <c r="JXD260" s="72"/>
      <c r="JXE260" s="72"/>
      <c r="JXF260" s="72"/>
      <c r="JXG260" s="49"/>
      <c r="JXH260" s="149"/>
      <c r="JXI260" s="149"/>
      <c r="JXJ260" s="149"/>
      <c r="JXK260" s="149"/>
      <c r="JXL260" s="149"/>
      <c r="JXM260" s="149"/>
      <c r="JXN260" s="150"/>
      <c r="JXO260" s="154"/>
      <c r="JXP260" s="49"/>
      <c r="JXQ260" s="72"/>
      <c r="JXR260" s="72"/>
      <c r="JXS260" s="72"/>
      <c r="JXT260" s="72"/>
      <c r="JXU260" s="72"/>
      <c r="JXV260" s="72"/>
      <c r="JXW260" s="49"/>
      <c r="JXX260" s="149"/>
      <c r="JXY260" s="149"/>
      <c r="JXZ260" s="149"/>
      <c r="JYA260" s="149"/>
      <c r="JYB260" s="149"/>
      <c r="JYC260" s="149"/>
      <c r="JYD260" s="150"/>
      <c r="JYE260" s="154"/>
      <c r="JYF260" s="49"/>
      <c r="JYG260" s="72"/>
      <c r="JYH260" s="72"/>
      <c r="JYI260" s="72"/>
      <c r="JYJ260" s="72"/>
      <c r="JYK260" s="72"/>
      <c r="JYL260" s="72"/>
      <c r="JYM260" s="49"/>
      <c r="JYN260" s="149"/>
      <c r="JYO260" s="149"/>
      <c r="JYP260" s="149"/>
      <c r="JYQ260" s="149"/>
      <c r="JYR260" s="149"/>
      <c r="JYS260" s="149"/>
      <c r="JYT260" s="150"/>
      <c r="JYU260" s="154"/>
      <c r="JYV260" s="49"/>
      <c r="JYW260" s="72"/>
      <c r="JYX260" s="72"/>
      <c r="JYY260" s="72"/>
      <c r="JYZ260" s="72"/>
      <c r="JZA260" s="72"/>
      <c r="JZB260" s="72"/>
      <c r="JZC260" s="49"/>
      <c r="JZD260" s="149"/>
      <c r="JZE260" s="149"/>
      <c r="JZF260" s="149"/>
      <c r="JZG260" s="149"/>
      <c r="JZH260" s="149"/>
      <c r="JZI260" s="149"/>
      <c r="JZJ260" s="150"/>
      <c r="JZK260" s="154"/>
      <c r="JZL260" s="49"/>
      <c r="JZM260" s="72"/>
      <c r="JZN260" s="72"/>
      <c r="JZO260" s="72"/>
      <c r="JZP260" s="72"/>
      <c r="JZQ260" s="72"/>
      <c r="JZR260" s="72"/>
      <c r="JZS260" s="49"/>
      <c r="JZT260" s="149"/>
      <c r="JZU260" s="149"/>
      <c r="JZV260" s="149"/>
      <c r="JZW260" s="149"/>
      <c r="JZX260" s="149"/>
      <c r="JZY260" s="149"/>
      <c r="JZZ260" s="150"/>
      <c r="KAA260" s="154"/>
      <c r="KAB260" s="49"/>
      <c r="KAC260" s="72"/>
      <c r="KAD260" s="72"/>
      <c r="KAE260" s="72"/>
      <c r="KAF260" s="72"/>
      <c r="KAG260" s="72"/>
      <c r="KAH260" s="72"/>
      <c r="KAI260" s="49"/>
      <c r="KAJ260" s="149"/>
      <c r="KAK260" s="149"/>
      <c r="KAL260" s="149"/>
      <c r="KAM260" s="149"/>
      <c r="KAN260" s="149"/>
      <c r="KAO260" s="149"/>
      <c r="KAP260" s="150"/>
      <c r="KAQ260" s="154"/>
      <c r="KAR260" s="49"/>
      <c r="KAS260" s="72"/>
      <c r="KAT260" s="72"/>
      <c r="KAU260" s="72"/>
      <c r="KAV260" s="72"/>
      <c r="KAW260" s="72"/>
      <c r="KAX260" s="72"/>
      <c r="KAY260" s="49"/>
      <c r="KAZ260" s="149"/>
      <c r="KBA260" s="149"/>
      <c r="KBB260" s="149"/>
      <c r="KBC260" s="149"/>
      <c r="KBD260" s="149"/>
      <c r="KBE260" s="149"/>
      <c r="KBF260" s="150"/>
      <c r="KBG260" s="154"/>
      <c r="KBH260" s="49"/>
      <c r="KBI260" s="72"/>
      <c r="KBJ260" s="72"/>
      <c r="KBK260" s="72"/>
      <c r="KBL260" s="72"/>
      <c r="KBM260" s="72"/>
      <c r="KBN260" s="72"/>
      <c r="KBO260" s="49"/>
      <c r="KBP260" s="149"/>
      <c r="KBQ260" s="149"/>
      <c r="KBR260" s="149"/>
      <c r="KBS260" s="149"/>
      <c r="KBT260" s="149"/>
      <c r="KBU260" s="149"/>
      <c r="KBV260" s="150"/>
      <c r="KBW260" s="154"/>
      <c r="KBX260" s="49"/>
      <c r="KBY260" s="72"/>
      <c r="KBZ260" s="72"/>
      <c r="KCA260" s="72"/>
      <c r="KCB260" s="72"/>
      <c r="KCC260" s="72"/>
      <c r="KCD260" s="72"/>
      <c r="KCE260" s="49"/>
      <c r="KCF260" s="149"/>
      <c r="KCG260" s="149"/>
      <c r="KCH260" s="149"/>
      <c r="KCI260" s="149"/>
      <c r="KCJ260" s="149"/>
      <c r="KCK260" s="149"/>
      <c r="KCL260" s="150"/>
      <c r="KCM260" s="154"/>
      <c r="KCN260" s="49"/>
      <c r="KCO260" s="72"/>
      <c r="KCP260" s="72"/>
      <c r="KCQ260" s="72"/>
      <c r="KCR260" s="72"/>
      <c r="KCS260" s="72"/>
      <c r="KCT260" s="72"/>
      <c r="KCU260" s="49"/>
      <c r="KCV260" s="149"/>
      <c r="KCW260" s="149"/>
      <c r="KCX260" s="149"/>
      <c r="KCY260" s="149"/>
      <c r="KCZ260" s="149"/>
      <c r="KDA260" s="149"/>
      <c r="KDB260" s="150"/>
      <c r="KDC260" s="154"/>
      <c r="KDD260" s="49"/>
      <c r="KDE260" s="72"/>
      <c r="KDF260" s="72"/>
      <c r="KDG260" s="72"/>
      <c r="KDH260" s="72"/>
      <c r="KDI260" s="72"/>
      <c r="KDJ260" s="72"/>
      <c r="KDK260" s="49"/>
      <c r="KDL260" s="149"/>
      <c r="KDM260" s="149"/>
      <c r="KDN260" s="149"/>
      <c r="KDO260" s="149"/>
      <c r="KDP260" s="149"/>
      <c r="KDQ260" s="149"/>
      <c r="KDR260" s="150"/>
      <c r="KDS260" s="154"/>
      <c r="KDT260" s="49"/>
      <c r="KDU260" s="72"/>
      <c r="KDV260" s="72"/>
      <c r="KDW260" s="72"/>
      <c r="KDX260" s="72"/>
      <c r="KDY260" s="72"/>
      <c r="KDZ260" s="72"/>
      <c r="KEA260" s="49"/>
      <c r="KEB260" s="149"/>
      <c r="KEC260" s="149"/>
      <c r="KED260" s="149"/>
      <c r="KEE260" s="149"/>
      <c r="KEF260" s="149"/>
      <c r="KEG260" s="149"/>
      <c r="KEH260" s="150"/>
      <c r="KEI260" s="154"/>
      <c r="KEJ260" s="49"/>
      <c r="KEK260" s="72"/>
      <c r="KEL260" s="72"/>
      <c r="KEM260" s="72"/>
      <c r="KEN260" s="72"/>
      <c r="KEO260" s="72"/>
      <c r="KEP260" s="72"/>
      <c r="KEQ260" s="49"/>
      <c r="KER260" s="149"/>
      <c r="KES260" s="149"/>
      <c r="KET260" s="149"/>
      <c r="KEU260" s="149"/>
      <c r="KEV260" s="149"/>
      <c r="KEW260" s="149"/>
      <c r="KEX260" s="150"/>
      <c r="KEY260" s="154"/>
      <c r="KEZ260" s="49"/>
      <c r="KFA260" s="72"/>
      <c r="KFB260" s="72"/>
      <c r="KFC260" s="72"/>
      <c r="KFD260" s="72"/>
      <c r="KFE260" s="72"/>
      <c r="KFF260" s="72"/>
      <c r="KFG260" s="49"/>
      <c r="KFH260" s="149"/>
      <c r="KFI260" s="149"/>
      <c r="KFJ260" s="149"/>
      <c r="KFK260" s="149"/>
      <c r="KFL260" s="149"/>
      <c r="KFM260" s="149"/>
      <c r="KFN260" s="150"/>
      <c r="KFO260" s="154"/>
      <c r="KFP260" s="49"/>
      <c r="KFQ260" s="72"/>
      <c r="KFR260" s="72"/>
      <c r="KFS260" s="72"/>
      <c r="KFT260" s="72"/>
      <c r="KFU260" s="72"/>
      <c r="KFV260" s="72"/>
      <c r="KFW260" s="49"/>
      <c r="KFX260" s="149"/>
      <c r="KFY260" s="149"/>
      <c r="KFZ260" s="149"/>
      <c r="KGA260" s="149"/>
      <c r="KGB260" s="149"/>
      <c r="KGC260" s="149"/>
      <c r="KGD260" s="150"/>
      <c r="KGE260" s="154"/>
      <c r="KGF260" s="49"/>
      <c r="KGG260" s="72"/>
      <c r="KGH260" s="72"/>
      <c r="KGI260" s="72"/>
      <c r="KGJ260" s="72"/>
      <c r="KGK260" s="72"/>
      <c r="KGL260" s="72"/>
      <c r="KGM260" s="49"/>
      <c r="KGN260" s="149"/>
      <c r="KGO260" s="149"/>
      <c r="KGP260" s="149"/>
      <c r="KGQ260" s="149"/>
      <c r="KGR260" s="149"/>
      <c r="KGS260" s="149"/>
      <c r="KGT260" s="150"/>
      <c r="KGU260" s="154"/>
      <c r="KGV260" s="49"/>
      <c r="KGW260" s="72"/>
      <c r="KGX260" s="72"/>
      <c r="KGY260" s="72"/>
      <c r="KGZ260" s="72"/>
      <c r="KHA260" s="72"/>
      <c r="KHB260" s="72"/>
      <c r="KHC260" s="49"/>
      <c r="KHD260" s="149"/>
      <c r="KHE260" s="149"/>
      <c r="KHF260" s="149"/>
      <c r="KHG260" s="149"/>
      <c r="KHH260" s="149"/>
      <c r="KHI260" s="149"/>
      <c r="KHJ260" s="150"/>
      <c r="KHK260" s="154"/>
      <c r="KHL260" s="49"/>
      <c r="KHM260" s="72"/>
      <c r="KHN260" s="72"/>
      <c r="KHO260" s="72"/>
      <c r="KHP260" s="72"/>
      <c r="KHQ260" s="72"/>
      <c r="KHR260" s="72"/>
      <c r="KHS260" s="49"/>
      <c r="KHT260" s="149"/>
      <c r="KHU260" s="149"/>
      <c r="KHV260" s="149"/>
      <c r="KHW260" s="149"/>
      <c r="KHX260" s="149"/>
      <c r="KHY260" s="149"/>
      <c r="KHZ260" s="150"/>
      <c r="KIA260" s="154"/>
      <c r="KIB260" s="49"/>
      <c r="KIC260" s="72"/>
      <c r="KID260" s="72"/>
      <c r="KIE260" s="72"/>
      <c r="KIF260" s="72"/>
      <c r="KIG260" s="72"/>
      <c r="KIH260" s="72"/>
      <c r="KII260" s="49"/>
      <c r="KIJ260" s="149"/>
      <c r="KIK260" s="149"/>
      <c r="KIL260" s="149"/>
      <c r="KIM260" s="149"/>
      <c r="KIN260" s="149"/>
      <c r="KIO260" s="149"/>
      <c r="KIP260" s="150"/>
      <c r="KIQ260" s="154"/>
      <c r="KIR260" s="49"/>
      <c r="KIS260" s="72"/>
      <c r="KIT260" s="72"/>
      <c r="KIU260" s="72"/>
      <c r="KIV260" s="72"/>
      <c r="KIW260" s="72"/>
      <c r="KIX260" s="72"/>
      <c r="KIY260" s="49"/>
      <c r="KIZ260" s="149"/>
      <c r="KJA260" s="149"/>
      <c r="KJB260" s="149"/>
      <c r="KJC260" s="149"/>
      <c r="KJD260" s="149"/>
      <c r="KJE260" s="149"/>
      <c r="KJF260" s="150"/>
      <c r="KJG260" s="154"/>
      <c r="KJH260" s="49"/>
      <c r="KJI260" s="72"/>
      <c r="KJJ260" s="72"/>
      <c r="KJK260" s="72"/>
      <c r="KJL260" s="72"/>
      <c r="KJM260" s="72"/>
      <c r="KJN260" s="72"/>
      <c r="KJO260" s="49"/>
      <c r="KJP260" s="149"/>
      <c r="KJQ260" s="149"/>
      <c r="KJR260" s="149"/>
      <c r="KJS260" s="149"/>
      <c r="KJT260" s="149"/>
      <c r="KJU260" s="149"/>
      <c r="KJV260" s="150"/>
      <c r="KJW260" s="154"/>
      <c r="KJX260" s="49"/>
      <c r="KJY260" s="72"/>
      <c r="KJZ260" s="72"/>
      <c r="KKA260" s="72"/>
      <c r="KKB260" s="72"/>
      <c r="KKC260" s="72"/>
      <c r="KKD260" s="72"/>
      <c r="KKE260" s="49"/>
      <c r="KKF260" s="149"/>
      <c r="KKG260" s="149"/>
      <c r="KKH260" s="149"/>
      <c r="KKI260" s="149"/>
      <c r="KKJ260" s="149"/>
      <c r="KKK260" s="149"/>
      <c r="KKL260" s="150"/>
      <c r="KKM260" s="154"/>
      <c r="KKN260" s="49"/>
      <c r="KKO260" s="72"/>
      <c r="KKP260" s="72"/>
      <c r="KKQ260" s="72"/>
      <c r="KKR260" s="72"/>
      <c r="KKS260" s="72"/>
      <c r="KKT260" s="72"/>
      <c r="KKU260" s="49"/>
      <c r="KKV260" s="149"/>
      <c r="KKW260" s="149"/>
      <c r="KKX260" s="149"/>
      <c r="KKY260" s="149"/>
      <c r="KKZ260" s="149"/>
      <c r="KLA260" s="149"/>
      <c r="KLB260" s="150"/>
      <c r="KLC260" s="154"/>
      <c r="KLD260" s="49"/>
      <c r="KLE260" s="72"/>
      <c r="KLF260" s="72"/>
      <c r="KLG260" s="72"/>
      <c r="KLH260" s="72"/>
      <c r="KLI260" s="72"/>
      <c r="KLJ260" s="72"/>
      <c r="KLK260" s="49"/>
      <c r="KLL260" s="149"/>
      <c r="KLM260" s="149"/>
      <c r="KLN260" s="149"/>
      <c r="KLO260" s="149"/>
      <c r="KLP260" s="149"/>
      <c r="KLQ260" s="149"/>
      <c r="KLR260" s="150"/>
      <c r="KLS260" s="154"/>
      <c r="KLT260" s="49"/>
      <c r="KLU260" s="72"/>
      <c r="KLV260" s="72"/>
      <c r="KLW260" s="72"/>
      <c r="KLX260" s="72"/>
      <c r="KLY260" s="72"/>
      <c r="KLZ260" s="72"/>
      <c r="KMA260" s="49"/>
      <c r="KMB260" s="149"/>
      <c r="KMC260" s="149"/>
      <c r="KMD260" s="149"/>
      <c r="KME260" s="149"/>
      <c r="KMF260" s="149"/>
      <c r="KMG260" s="149"/>
      <c r="KMH260" s="150"/>
      <c r="KMI260" s="154"/>
      <c r="KMJ260" s="49"/>
      <c r="KMK260" s="72"/>
      <c r="KML260" s="72"/>
      <c r="KMM260" s="72"/>
      <c r="KMN260" s="72"/>
      <c r="KMO260" s="72"/>
      <c r="KMP260" s="72"/>
      <c r="KMQ260" s="49"/>
      <c r="KMR260" s="149"/>
      <c r="KMS260" s="149"/>
      <c r="KMT260" s="149"/>
      <c r="KMU260" s="149"/>
      <c r="KMV260" s="149"/>
      <c r="KMW260" s="149"/>
      <c r="KMX260" s="150"/>
      <c r="KMY260" s="154"/>
      <c r="KMZ260" s="49"/>
      <c r="KNA260" s="72"/>
      <c r="KNB260" s="72"/>
      <c r="KNC260" s="72"/>
      <c r="KND260" s="72"/>
      <c r="KNE260" s="72"/>
      <c r="KNF260" s="72"/>
      <c r="KNG260" s="49"/>
      <c r="KNH260" s="149"/>
      <c r="KNI260" s="149"/>
      <c r="KNJ260" s="149"/>
      <c r="KNK260" s="149"/>
      <c r="KNL260" s="149"/>
      <c r="KNM260" s="149"/>
      <c r="KNN260" s="150"/>
      <c r="KNO260" s="154"/>
      <c r="KNP260" s="49"/>
      <c r="KNQ260" s="72"/>
      <c r="KNR260" s="72"/>
      <c r="KNS260" s="72"/>
      <c r="KNT260" s="72"/>
      <c r="KNU260" s="72"/>
      <c r="KNV260" s="72"/>
      <c r="KNW260" s="49"/>
      <c r="KNX260" s="149"/>
      <c r="KNY260" s="149"/>
      <c r="KNZ260" s="149"/>
      <c r="KOA260" s="149"/>
      <c r="KOB260" s="149"/>
      <c r="KOC260" s="149"/>
      <c r="KOD260" s="150"/>
      <c r="KOE260" s="154"/>
      <c r="KOF260" s="49"/>
      <c r="KOG260" s="72"/>
      <c r="KOH260" s="72"/>
      <c r="KOI260" s="72"/>
      <c r="KOJ260" s="72"/>
      <c r="KOK260" s="72"/>
      <c r="KOL260" s="72"/>
      <c r="KOM260" s="49"/>
      <c r="KON260" s="149"/>
      <c r="KOO260" s="149"/>
      <c r="KOP260" s="149"/>
      <c r="KOQ260" s="149"/>
      <c r="KOR260" s="149"/>
      <c r="KOS260" s="149"/>
      <c r="KOT260" s="150"/>
      <c r="KOU260" s="154"/>
      <c r="KOV260" s="49"/>
      <c r="KOW260" s="72"/>
      <c r="KOX260" s="72"/>
      <c r="KOY260" s="72"/>
      <c r="KOZ260" s="72"/>
      <c r="KPA260" s="72"/>
      <c r="KPB260" s="72"/>
      <c r="KPC260" s="49"/>
      <c r="KPD260" s="149"/>
      <c r="KPE260" s="149"/>
      <c r="KPF260" s="149"/>
      <c r="KPG260" s="149"/>
      <c r="KPH260" s="149"/>
      <c r="KPI260" s="149"/>
      <c r="KPJ260" s="150"/>
      <c r="KPK260" s="154"/>
      <c r="KPL260" s="49"/>
      <c r="KPM260" s="72"/>
      <c r="KPN260" s="72"/>
      <c r="KPO260" s="72"/>
      <c r="KPP260" s="72"/>
      <c r="KPQ260" s="72"/>
      <c r="KPR260" s="72"/>
      <c r="KPS260" s="49"/>
      <c r="KPT260" s="149"/>
      <c r="KPU260" s="149"/>
      <c r="KPV260" s="149"/>
      <c r="KPW260" s="149"/>
      <c r="KPX260" s="149"/>
      <c r="KPY260" s="149"/>
      <c r="KPZ260" s="150"/>
      <c r="KQA260" s="154"/>
      <c r="KQB260" s="49"/>
      <c r="KQC260" s="72"/>
      <c r="KQD260" s="72"/>
      <c r="KQE260" s="72"/>
      <c r="KQF260" s="72"/>
      <c r="KQG260" s="72"/>
      <c r="KQH260" s="72"/>
      <c r="KQI260" s="49"/>
      <c r="KQJ260" s="149"/>
      <c r="KQK260" s="149"/>
      <c r="KQL260" s="149"/>
      <c r="KQM260" s="149"/>
      <c r="KQN260" s="149"/>
      <c r="KQO260" s="149"/>
      <c r="KQP260" s="150"/>
      <c r="KQQ260" s="154"/>
      <c r="KQR260" s="49"/>
      <c r="KQS260" s="72"/>
      <c r="KQT260" s="72"/>
      <c r="KQU260" s="72"/>
      <c r="KQV260" s="72"/>
      <c r="KQW260" s="72"/>
      <c r="KQX260" s="72"/>
      <c r="KQY260" s="49"/>
      <c r="KQZ260" s="149"/>
      <c r="KRA260" s="149"/>
      <c r="KRB260" s="149"/>
      <c r="KRC260" s="149"/>
      <c r="KRD260" s="149"/>
      <c r="KRE260" s="149"/>
      <c r="KRF260" s="150"/>
      <c r="KRG260" s="154"/>
      <c r="KRH260" s="49"/>
      <c r="KRI260" s="72"/>
      <c r="KRJ260" s="72"/>
      <c r="KRK260" s="72"/>
      <c r="KRL260" s="72"/>
      <c r="KRM260" s="72"/>
      <c r="KRN260" s="72"/>
      <c r="KRO260" s="49"/>
      <c r="KRP260" s="149"/>
      <c r="KRQ260" s="149"/>
      <c r="KRR260" s="149"/>
      <c r="KRS260" s="149"/>
      <c r="KRT260" s="149"/>
      <c r="KRU260" s="149"/>
      <c r="KRV260" s="150"/>
      <c r="KRW260" s="154"/>
      <c r="KRX260" s="49"/>
      <c r="KRY260" s="72"/>
      <c r="KRZ260" s="72"/>
      <c r="KSA260" s="72"/>
      <c r="KSB260" s="72"/>
      <c r="KSC260" s="72"/>
      <c r="KSD260" s="72"/>
      <c r="KSE260" s="49"/>
      <c r="KSF260" s="149"/>
      <c r="KSG260" s="149"/>
      <c r="KSH260" s="149"/>
      <c r="KSI260" s="149"/>
      <c r="KSJ260" s="149"/>
      <c r="KSK260" s="149"/>
      <c r="KSL260" s="150"/>
      <c r="KSM260" s="154"/>
      <c r="KSN260" s="49"/>
      <c r="KSO260" s="72"/>
      <c r="KSP260" s="72"/>
      <c r="KSQ260" s="72"/>
      <c r="KSR260" s="72"/>
      <c r="KSS260" s="72"/>
      <c r="KST260" s="72"/>
      <c r="KSU260" s="49"/>
      <c r="KSV260" s="149"/>
      <c r="KSW260" s="149"/>
      <c r="KSX260" s="149"/>
      <c r="KSY260" s="149"/>
      <c r="KSZ260" s="149"/>
      <c r="KTA260" s="149"/>
      <c r="KTB260" s="150"/>
      <c r="KTC260" s="154"/>
      <c r="KTD260" s="49"/>
      <c r="KTE260" s="72"/>
      <c r="KTF260" s="72"/>
      <c r="KTG260" s="72"/>
      <c r="KTH260" s="72"/>
      <c r="KTI260" s="72"/>
      <c r="KTJ260" s="72"/>
      <c r="KTK260" s="49"/>
      <c r="KTL260" s="149"/>
      <c r="KTM260" s="149"/>
      <c r="KTN260" s="149"/>
      <c r="KTO260" s="149"/>
      <c r="KTP260" s="149"/>
      <c r="KTQ260" s="149"/>
      <c r="KTR260" s="150"/>
      <c r="KTS260" s="154"/>
      <c r="KTT260" s="49"/>
      <c r="KTU260" s="72"/>
      <c r="KTV260" s="72"/>
      <c r="KTW260" s="72"/>
      <c r="KTX260" s="72"/>
      <c r="KTY260" s="72"/>
      <c r="KTZ260" s="72"/>
      <c r="KUA260" s="49"/>
      <c r="KUB260" s="149"/>
      <c r="KUC260" s="149"/>
      <c r="KUD260" s="149"/>
      <c r="KUE260" s="149"/>
      <c r="KUF260" s="149"/>
      <c r="KUG260" s="149"/>
      <c r="KUH260" s="150"/>
      <c r="KUI260" s="154"/>
      <c r="KUJ260" s="49"/>
      <c r="KUK260" s="72"/>
      <c r="KUL260" s="72"/>
      <c r="KUM260" s="72"/>
      <c r="KUN260" s="72"/>
      <c r="KUO260" s="72"/>
      <c r="KUP260" s="72"/>
      <c r="KUQ260" s="49"/>
      <c r="KUR260" s="149"/>
      <c r="KUS260" s="149"/>
      <c r="KUT260" s="149"/>
      <c r="KUU260" s="149"/>
      <c r="KUV260" s="149"/>
      <c r="KUW260" s="149"/>
      <c r="KUX260" s="150"/>
      <c r="KUY260" s="154"/>
      <c r="KUZ260" s="49"/>
      <c r="KVA260" s="72"/>
      <c r="KVB260" s="72"/>
      <c r="KVC260" s="72"/>
      <c r="KVD260" s="72"/>
      <c r="KVE260" s="72"/>
      <c r="KVF260" s="72"/>
      <c r="KVG260" s="49"/>
      <c r="KVH260" s="149"/>
      <c r="KVI260" s="149"/>
      <c r="KVJ260" s="149"/>
      <c r="KVK260" s="149"/>
      <c r="KVL260" s="149"/>
      <c r="KVM260" s="149"/>
      <c r="KVN260" s="150"/>
      <c r="KVO260" s="154"/>
      <c r="KVP260" s="49"/>
      <c r="KVQ260" s="72"/>
      <c r="KVR260" s="72"/>
      <c r="KVS260" s="72"/>
      <c r="KVT260" s="72"/>
      <c r="KVU260" s="72"/>
      <c r="KVV260" s="72"/>
      <c r="KVW260" s="49"/>
      <c r="KVX260" s="149"/>
      <c r="KVY260" s="149"/>
      <c r="KVZ260" s="149"/>
      <c r="KWA260" s="149"/>
      <c r="KWB260" s="149"/>
      <c r="KWC260" s="149"/>
      <c r="KWD260" s="150"/>
      <c r="KWE260" s="154"/>
      <c r="KWF260" s="49"/>
      <c r="KWG260" s="72"/>
      <c r="KWH260" s="72"/>
      <c r="KWI260" s="72"/>
      <c r="KWJ260" s="72"/>
      <c r="KWK260" s="72"/>
      <c r="KWL260" s="72"/>
      <c r="KWM260" s="49"/>
      <c r="KWN260" s="149"/>
      <c r="KWO260" s="149"/>
      <c r="KWP260" s="149"/>
      <c r="KWQ260" s="149"/>
      <c r="KWR260" s="149"/>
      <c r="KWS260" s="149"/>
      <c r="KWT260" s="150"/>
      <c r="KWU260" s="154"/>
      <c r="KWV260" s="49"/>
      <c r="KWW260" s="72"/>
      <c r="KWX260" s="72"/>
      <c r="KWY260" s="72"/>
      <c r="KWZ260" s="72"/>
      <c r="KXA260" s="72"/>
      <c r="KXB260" s="72"/>
      <c r="KXC260" s="49"/>
      <c r="KXD260" s="149"/>
      <c r="KXE260" s="149"/>
      <c r="KXF260" s="149"/>
      <c r="KXG260" s="149"/>
      <c r="KXH260" s="149"/>
      <c r="KXI260" s="149"/>
      <c r="KXJ260" s="150"/>
      <c r="KXK260" s="154"/>
      <c r="KXL260" s="49"/>
      <c r="KXM260" s="72"/>
      <c r="KXN260" s="72"/>
      <c r="KXO260" s="72"/>
      <c r="KXP260" s="72"/>
      <c r="KXQ260" s="72"/>
      <c r="KXR260" s="72"/>
      <c r="KXS260" s="49"/>
      <c r="KXT260" s="149"/>
      <c r="KXU260" s="149"/>
      <c r="KXV260" s="149"/>
      <c r="KXW260" s="149"/>
      <c r="KXX260" s="149"/>
      <c r="KXY260" s="149"/>
      <c r="KXZ260" s="150"/>
      <c r="KYA260" s="154"/>
      <c r="KYB260" s="49"/>
      <c r="KYC260" s="72"/>
      <c r="KYD260" s="72"/>
      <c r="KYE260" s="72"/>
      <c r="KYF260" s="72"/>
      <c r="KYG260" s="72"/>
      <c r="KYH260" s="72"/>
      <c r="KYI260" s="49"/>
      <c r="KYJ260" s="149"/>
      <c r="KYK260" s="149"/>
      <c r="KYL260" s="149"/>
      <c r="KYM260" s="149"/>
      <c r="KYN260" s="149"/>
      <c r="KYO260" s="149"/>
      <c r="KYP260" s="150"/>
      <c r="KYQ260" s="154"/>
      <c r="KYR260" s="49"/>
      <c r="KYS260" s="72"/>
      <c r="KYT260" s="72"/>
      <c r="KYU260" s="72"/>
      <c r="KYV260" s="72"/>
      <c r="KYW260" s="72"/>
      <c r="KYX260" s="72"/>
      <c r="KYY260" s="49"/>
      <c r="KYZ260" s="149"/>
      <c r="KZA260" s="149"/>
      <c r="KZB260" s="149"/>
      <c r="KZC260" s="149"/>
      <c r="KZD260" s="149"/>
      <c r="KZE260" s="149"/>
      <c r="KZF260" s="150"/>
      <c r="KZG260" s="154"/>
      <c r="KZH260" s="49"/>
      <c r="KZI260" s="72"/>
      <c r="KZJ260" s="72"/>
      <c r="KZK260" s="72"/>
      <c r="KZL260" s="72"/>
      <c r="KZM260" s="72"/>
      <c r="KZN260" s="72"/>
      <c r="KZO260" s="49"/>
      <c r="KZP260" s="149"/>
      <c r="KZQ260" s="149"/>
      <c r="KZR260" s="149"/>
      <c r="KZS260" s="149"/>
      <c r="KZT260" s="149"/>
      <c r="KZU260" s="149"/>
      <c r="KZV260" s="150"/>
      <c r="KZW260" s="154"/>
      <c r="KZX260" s="49"/>
      <c r="KZY260" s="72"/>
      <c r="KZZ260" s="72"/>
      <c r="LAA260" s="72"/>
      <c r="LAB260" s="72"/>
      <c r="LAC260" s="72"/>
      <c r="LAD260" s="72"/>
      <c r="LAE260" s="49"/>
      <c r="LAF260" s="149"/>
      <c r="LAG260" s="149"/>
      <c r="LAH260" s="149"/>
      <c r="LAI260" s="149"/>
      <c r="LAJ260" s="149"/>
      <c r="LAK260" s="149"/>
      <c r="LAL260" s="150"/>
      <c r="LAM260" s="154"/>
      <c r="LAN260" s="49"/>
      <c r="LAO260" s="72"/>
      <c r="LAP260" s="72"/>
      <c r="LAQ260" s="72"/>
      <c r="LAR260" s="72"/>
      <c r="LAS260" s="72"/>
      <c r="LAT260" s="72"/>
      <c r="LAU260" s="49"/>
      <c r="LAV260" s="149"/>
      <c r="LAW260" s="149"/>
      <c r="LAX260" s="149"/>
      <c r="LAY260" s="149"/>
      <c r="LAZ260" s="149"/>
      <c r="LBA260" s="149"/>
      <c r="LBB260" s="150"/>
      <c r="LBC260" s="154"/>
      <c r="LBD260" s="49"/>
      <c r="LBE260" s="72"/>
      <c r="LBF260" s="72"/>
      <c r="LBG260" s="72"/>
      <c r="LBH260" s="72"/>
      <c r="LBI260" s="72"/>
      <c r="LBJ260" s="72"/>
      <c r="LBK260" s="49"/>
      <c r="LBL260" s="149"/>
      <c r="LBM260" s="149"/>
      <c r="LBN260" s="149"/>
      <c r="LBO260" s="149"/>
      <c r="LBP260" s="149"/>
      <c r="LBQ260" s="149"/>
      <c r="LBR260" s="150"/>
      <c r="LBS260" s="154"/>
      <c r="LBT260" s="49"/>
      <c r="LBU260" s="72"/>
      <c r="LBV260" s="72"/>
      <c r="LBW260" s="72"/>
      <c r="LBX260" s="72"/>
      <c r="LBY260" s="72"/>
      <c r="LBZ260" s="72"/>
      <c r="LCA260" s="49"/>
      <c r="LCB260" s="149"/>
      <c r="LCC260" s="149"/>
      <c r="LCD260" s="149"/>
      <c r="LCE260" s="149"/>
      <c r="LCF260" s="149"/>
      <c r="LCG260" s="149"/>
      <c r="LCH260" s="150"/>
      <c r="LCI260" s="154"/>
      <c r="LCJ260" s="49"/>
      <c r="LCK260" s="72"/>
      <c r="LCL260" s="72"/>
      <c r="LCM260" s="72"/>
      <c r="LCN260" s="72"/>
      <c r="LCO260" s="72"/>
      <c r="LCP260" s="72"/>
      <c r="LCQ260" s="49"/>
      <c r="LCR260" s="149"/>
      <c r="LCS260" s="149"/>
      <c r="LCT260" s="149"/>
      <c r="LCU260" s="149"/>
      <c r="LCV260" s="149"/>
      <c r="LCW260" s="149"/>
      <c r="LCX260" s="150"/>
      <c r="LCY260" s="154"/>
      <c r="LCZ260" s="49"/>
      <c r="LDA260" s="72"/>
      <c r="LDB260" s="72"/>
      <c r="LDC260" s="72"/>
      <c r="LDD260" s="72"/>
      <c r="LDE260" s="72"/>
      <c r="LDF260" s="72"/>
      <c r="LDG260" s="49"/>
      <c r="LDH260" s="149"/>
      <c r="LDI260" s="149"/>
      <c r="LDJ260" s="149"/>
      <c r="LDK260" s="149"/>
      <c r="LDL260" s="149"/>
      <c r="LDM260" s="149"/>
      <c r="LDN260" s="150"/>
      <c r="LDO260" s="154"/>
      <c r="LDP260" s="49"/>
      <c r="LDQ260" s="72"/>
      <c r="LDR260" s="72"/>
      <c r="LDS260" s="72"/>
      <c r="LDT260" s="72"/>
      <c r="LDU260" s="72"/>
      <c r="LDV260" s="72"/>
      <c r="LDW260" s="49"/>
      <c r="LDX260" s="149"/>
      <c r="LDY260" s="149"/>
      <c r="LDZ260" s="149"/>
      <c r="LEA260" s="149"/>
      <c r="LEB260" s="149"/>
      <c r="LEC260" s="149"/>
      <c r="LED260" s="150"/>
      <c r="LEE260" s="154"/>
      <c r="LEF260" s="49"/>
      <c r="LEG260" s="72"/>
      <c r="LEH260" s="72"/>
      <c r="LEI260" s="72"/>
      <c r="LEJ260" s="72"/>
      <c r="LEK260" s="72"/>
      <c r="LEL260" s="72"/>
      <c r="LEM260" s="49"/>
      <c r="LEN260" s="149"/>
      <c r="LEO260" s="149"/>
      <c r="LEP260" s="149"/>
      <c r="LEQ260" s="149"/>
      <c r="LER260" s="149"/>
      <c r="LES260" s="149"/>
      <c r="LET260" s="150"/>
      <c r="LEU260" s="154"/>
      <c r="LEV260" s="49"/>
      <c r="LEW260" s="72"/>
      <c r="LEX260" s="72"/>
      <c r="LEY260" s="72"/>
      <c r="LEZ260" s="72"/>
      <c r="LFA260" s="72"/>
      <c r="LFB260" s="72"/>
      <c r="LFC260" s="49"/>
      <c r="LFD260" s="149"/>
      <c r="LFE260" s="149"/>
      <c r="LFF260" s="149"/>
      <c r="LFG260" s="149"/>
      <c r="LFH260" s="149"/>
      <c r="LFI260" s="149"/>
      <c r="LFJ260" s="150"/>
      <c r="LFK260" s="154"/>
      <c r="LFL260" s="49"/>
      <c r="LFM260" s="72"/>
      <c r="LFN260" s="72"/>
      <c r="LFO260" s="72"/>
      <c r="LFP260" s="72"/>
      <c r="LFQ260" s="72"/>
      <c r="LFR260" s="72"/>
      <c r="LFS260" s="49"/>
      <c r="LFT260" s="149"/>
      <c r="LFU260" s="149"/>
      <c r="LFV260" s="149"/>
      <c r="LFW260" s="149"/>
      <c r="LFX260" s="149"/>
      <c r="LFY260" s="149"/>
      <c r="LFZ260" s="150"/>
      <c r="LGA260" s="154"/>
      <c r="LGB260" s="49"/>
      <c r="LGC260" s="72"/>
      <c r="LGD260" s="72"/>
      <c r="LGE260" s="72"/>
      <c r="LGF260" s="72"/>
      <c r="LGG260" s="72"/>
      <c r="LGH260" s="72"/>
      <c r="LGI260" s="49"/>
      <c r="LGJ260" s="149"/>
      <c r="LGK260" s="149"/>
      <c r="LGL260" s="149"/>
      <c r="LGM260" s="149"/>
      <c r="LGN260" s="149"/>
      <c r="LGO260" s="149"/>
      <c r="LGP260" s="150"/>
      <c r="LGQ260" s="154"/>
      <c r="LGR260" s="49"/>
      <c r="LGS260" s="72"/>
      <c r="LGT260" s="72"/>
      <c r="LGU260" s="72"/>
      <c r="LGV260" s="72"/>
      <c r="LGW260" s="72"/>
      <c r="LGX260" s="72"/>
      <c r="LGY260" s="49"/>
      <c r="LGZ260" s="149"/>
      <c r="LHA260" s="149"/>
      <c r="LHB260" s="149"/>
      <c r="LHC260" s="149"/>
      <c r="LHD260" s="149"/>
      <c r="LHE260" s="149"/>
      <c r="LHF260" s="150"/>
      <c r="LHG260" s="154"/>
      <c r="LHH260" s="49"/>
      <c r="LHI260" s="72"/>
      <c r="LHJ260" s="72"/>
      <c r="LHK260" s="72"/>
      <c r="LHL260" s="72"/>
      <c r="LHM260" s="72"/>
      <c r="LHN260" s="72"/>
      <c r="LHO260" s="49"/>
      <c r="LHP260" s="149"/>
      <c r="LHQ260" s="149"/>
      <c r="LHR260" s="149"/>
      <c r="LHS260" s="149"/>
      <c r="LHT260" s="149"/>
      <c r="LHU260" s="149"/>
      <c r="LHV260" s="150"/>
      <c r="LHW260" s="154"/>
      <c r="LHX260" s="49"/>
      <c r="LHY260" s="72"/>
      <c r="LHZ260" s="72"/>
      <c r="LIA260" s="72"/>
      <c r="LIB260" s="72"/>
      <c r="LIC260" s="72"/>
      <c r="LID260" s="72"/>
      <c r="LIE260" s="49"/>
      <c r="LIF260" s="149"/>
      <c r="LIG260" s="149"/>
      <c r="LIH260" s="149"/>
      <c r="LII260" s="149"/>
      <c r="LIJ260" s="149"/>
      <c r="LIK260" s="149"/>
      <c r="LIL260" s="150"/>
      <c r="LIM260" s="154"/>
      <c r="LIN260" s="49"/>
      <c r="LIO260" s="72"/>
      <c r="LIP260" s="72"/>
      <c r="LIQ260" s="72"/>
      <c r="LIR260" s="72"/>
      <c r="LIS260" s="72"/>
      <c r="LIT260" s="72"/>
      <c r="LIU260" s="49"/>
      <c r="LIV260" s="149"/>
      <c r="LIW260" s="149"/>
      <c r="LIX260" s="149"/>
      <c r="LIY260" s="149"/>
      <c r="LIZ260" s="149"/>
      <c r="LJA260" s="149"/>
      <c r="LJB260" s="150"/>
      <c r="LJC260" s="154"/>
      <c r="LJD260" s="49"/>
      <c r="LJE260" s="72"/>
      <c r="LJF260" s="72"/>
      <c r="LJG260" s="72"/>
      <c r="LJH260" s="72"/>
      <c r="LJI260" s="72"/>
      <c r="LJJ260" s="72"/>
      <c r="LJK260" s="49"/>
      <c r="LJL260" s="149"/>
      <c r="LJM260" s="149"/>
      <c r="LJN260" s="149"/>
      <c r="LJO260" s="149"/>
      <c r="LJP260" s="149"/>
      <c r="LJQ260" s="149"/>
      <c r="LJR260" s="150"/>
      <c r="LJS260" s="154"/>
      <c r="LJT260" s="49"/>
      <c r="LJU260" s="72"/>
      <c r="LJV260" s="72"/>
      <c r="LJW260" s="72"/>
      <c r="LJX260" s="72"/>
      <c r="LJY260" s="72"/>
      <c r="LJZ260" s="72"/>
      <c r="LKA260" s="49"/>
      <c r="LKB260" s="149"/>
      <c r="LKC260" s="149"/>
      <c r="LKD260" s="149"/>
      <c r="LKE260" s="149"/>
      <c r="LKF260" s="149"/>
      <c r="LKG260" s="149"/>
      <c r="LKH260" s="150"/>
      <c r="LKI260" s="154"/>
      <c r="LKJ260" s="49"/>
      <c r="LKK260" s="72"/>
      <c r="LKL260" s="72"/>
      <c r="LKM260" s="72"/>
      <c r="LKN260" s="72"/>
      <c r="LKO260" s="72"/>
      <c r="LKP260" s="72"/>
      <c r="LKQ260" s="49"/>
      <c r="LKR260" s="149"/>
      <c r="LKS260" s="149"/>
      <c r="LKT260" s="149"/>
      <c r="LKU260" s="149"/>
      <c r="LKV260" s="149"/>
      <c r="LKW260" s="149"/>
      <c r="LKX260" s="150"/>
      <c r="LKY260" s="154"/>
      <c r="LKZ260" s="49"/>
      <c r="LLA260" s="72"/>
      <c r="LLB260" s="72"/>
      <c r="LLC260" s="72"/>
      <c r="LLD260" s="72"/>
      <c r="LLE260" s="72"/>
      <c r="LLF260" s="72"/>
      <c r="LLG260" s="49"/>
      <c r="LLH260" s="149"/>
      <c r="LLI260" s="149"/>
      <c r="LLJ260" s="149"/>
      <c r="LLK260" s="149"/>
      <c r="LLL260" s="149"/>
      <c r="LLM260" s="149"/>
      <c r="LLN260" s="150"/>
      <c r="LLO260" s="154"/>
      <c r="LLP260" s="49"/>
      <c r="LLQ260" s="72"/>
      <c r="LLR260" s="72"/>
      <c r="LLS260" s="72"/>
      <c r="LLT260" s="72"/>
      <c r="LLU260" s="72"/>
      <c r="LLV260" s="72"/>
      <c r="LLW260" s="49"/>
      <c r="LLX260" s="149"/>
      <c r="LLY260" s="149"/>
      <c r="LLZ260" s="149"/>
      <c r="LMA260" s="149"/>
      <c r="LMB260" s="149"/>
      <c r="LMC260" s="149"/>
      <c r="LMD260" s="150"/>
      <c r="LME260" s="154"/>
      <c r="LMF260" s="49"/>
      <c r="LMG260" s="72"/>
      <c r="LMH260" s="72"/>
      <c r="LMI260" s="72"/>
      <c r="LMJ260" s="72"/>
      <c r="LMK260" s="72"/>
      <c r="LML260" s="72"/>
      <c r="LMM260" s="49"/>
      <c r="LMN260" s="149"/>
      <c r="LMO260" s="149"/>
      <c r="LMP260" s="149"/>
      <c r="LMQ260" s="149"/>
      <c r="LMR260" s="149"/>
      <c r="LMS260" s="149"/>
      <c r="LMT260" s="150"/>
      <c r="LMU260" s="154"/>
      <c r="LMV260" s="49"/>
      <c r="LMW260" s="72"/>
      <c r="LMX260" s="72"/>
      <c r="LMY260" s="72"/>
      <c r="LMZ260" s="72"/>
      <c r="LNA260" s="72"/>
      <c r="LNB260" s="72"/>
      <c r="LNC260" s="49"/>
      <c r="LND260" s="149"/>
      <c r="LNE260" s="149"/>
      <c r="LNF260" s="149"/>
      <c r="LNG260" s="149"/>
      <c r="LNH260" s="149"/>
      <c r="LNI260" s="149"/>
      <c r="LNJ260" s="150"/>
      <c r="LNK260" s="154"/>
      <c r="LNL260" s="49"/>
      <c r="LNM260" s="72"/>
      <c r="LNN260" s="72"/>
      <c r="LNO260" s="72"/>
      <c r="LNP260" s="72"/>
      <c r="LNQ260" s="72"/>
      <c r="LNR260" s="72"/>
      <c r="LNS260" s="49"/>
      <c r="LNT260" s="149"/>
      <c r="LNU260" s="149"/>
      <c r="LNV260" s="149"/>
      <c r="LNW260" s="149"/>
      <c r="LNX260" s="149"/>
      <c r="LNY260" s="149"/>
      <c r="LNZ260" s="150"/>
      <c r="LOA260" s="154"/>
      <c r="LOB260" s="49"/>
      <c r="LOC260" s="72"/>
      <c r="LOD260" s="72"/>
      <c r="LOE260" s="72"/>
      <c r="LOF260" s="72"/>
      <c r="LOG260" s="72"/>
      <c r="LOH260" s="72"/>
      <c r="LOI260" s="49"/>
      <c r="LOJ260" s="149"/>
      <c r="LOK260" s="149"/>
      <c r="LOL260" s="149"/>
      <c r="LOM260" s="149"/>
      <c r="LON260" s="149"/>
      <c r="LOO260" s="149"/>
      <c r="LOP260" s="150"/>
      <c r="LOQ260" s="154"/>
      <c r="LOR260" s="49"/>
      <c r="LOS260" s="72"/>
      <c r="LOT260" s="72"/>
      <c r="LOU260" s="72"/>
      <c r="LOV260" s="72"/>
      <c r="LOW260" s="72"/>
      <c r="LOX260" s="72"/>
      <c r="LOY260" s="49"/>
      <c r="LOZ260" s="149"/>
      <c r="LPA260" s="149"/>
      <c r="LPB260" s="149"/>
      <c r="LPC260" s="149"/>
      <c r="LPD260" s="149"/>
      <c r="LPE260" s="149"/>
      <c r="LPF260" s="150"/>
      <c r="LPG260" s="154"/>
      <c r="LPH260" s="49"/>
      <c r="LPI260" s="72"/>
      <c r="LPJ260" s="72"/>
      <c r="LPK260" s="72"/>
      <c r="LPL260" s="72"/>
      <c r="LPM260" s="72"/>
      <c r="LPN260" s="72"/>
      <c r="LPO260" s="49"/>
      <c r="LPP260" s="149"/>
      <c r="LPQ260" s="149"/>
      <c r="LPR260" s="149"/>
      <c r="LPS260" s="149"/>
      <c r="LPT260" s="149"/>
      <c r="LPU260" s="149"/>
      <c r="LPV260" s="150"/>
      <c r="LPW260" s="154"/>
      <c r="LPX260" s="49"/>
      <c r="LPY260" s="72"/>
      <c r="LPZ260" s="72"/>
      <c r="LQA260" s="72"/>
      <c r="LQB260" s="72"/>
      <c r="LQC260" s="72"/>
      <c r="LQD260" s="72"/>
      <c r="LQE260" s="49"/>
      <c r="LQF260" s="149"/>
      <c r="LQG260" s="149"/>
      <c r="LQH260" s="149"/>
      <c r="LQI260" s="149"/>
      <c r="LQJ260" s="149"/>
      <c r="LQK260" s="149"/>
      <c r="LQL260" s="150"/>
      <c r="LQM260" s="154"/>
      <c r="LQN260" s="49"/>
      <c r="LQO260" s="72"/>
      <c r="LQP260" s="72"/>
      <c r="LQQ260" s="72"/>
      <c r="LQR260" s="72"/>
      <c r="LQS260" s="72"/>
      <c r="LQT260" s="72"/>
      <c r="LQU260" s="49"/>
      <c r="LQV260" s="149"/>
      <c r="LQW260" s="149"/>
      <c r="LQX260" s="149"/>
      <c r="LQY260" s="149"/>
      <c r="LQZ260" s="149"/>
      <c r="LRA260" s="149"/>
      <c r="LRB260" s="150"/>
      <c r="LRC260" s="154"/>
      <c r="LRD260" s="49"/>
      <c r="LRE260" s="72"/>
      <c r="LRF260" s="72"/>
      <c r="LRG260" s="72"/>
      <c r="LRH260" s="72"/>
      <c r="LRI260" s="72"/>
      <c r="LRJ260" s="72"/>
      <c r="LRK260" s="49"/>
      <c r="LRL260" s="149"/>
      <c r="LRM260" s="149"/>
      <c r="LRN260" s="149"/>
      <c r="LRO260" s="149"/>
      <c r="LRP260" s="149"/>
      <c r="LRQ260" s="149"/>
      <c r="LRR260" s="150"/>
      <c r="LRS260" s="154"/>
      <c r="LRT260" s="49"/>
      <c r="LRU260" s="72"/>
      <c r="LRV260" s="72"/>
      <c r="LRW260" s="72"/>
      <c r="LRX260" s="72"/>
      <c r="LRY260" s="72"/>
      <c r="LRZ260" s="72"/>
      <c r="LSA260" s="49"/>
      <c r="LSB260" s="149"/>
      <c r="LSC260" s="149"/>
      <c r="LSD260" s="149"/>
      <c r="LSE260" s="149"/>
      <c r="LSF260" s="149"/>
      <c r="LSG260" s="149"/>
      <c r="LSH260" s="150"/>
      <c r="LSI260" s="154"/>
      <c r="LSJ260" s="49"/>
      <c r="LSK260" s="72"/>
      <c r="LSL260" s="72"/>
      <c r="LSM260" s="72"/>
      <c r="LSN260" s="72"/>
      <c r="LSO260" s="72"/>
      <c r="LSP260" s="72"/>
      <c r="LSQ260" s="49"/>
      <c r="LSR260" s="149"/>
      <c r="LSS260" s="149"/>
      <c r="LST260" s="149"/>
      <c r="LSU260" s="149"/>
      <c r="LSV260" s="149"/>
      <c r="LSW260" s="149"/>
      <c r="LSX260" s="150"/>
      <c r="LSY260" s="154"/>
      <c r="LSZ260" s="49"/>
      <c r="LTA260" s="72"/>
      <c r="LTB260" s="72"/>
      <c r="LTC260" s="72"/>
      <c r="LTD260" s="72"/>
      <c r="LTE260" s="72"/>
      <c r="LTF260" s="72"/>
      <c r="LTG260" s="49"/>
      <c r="LTH260" s="149"/>
      <c r="LTI260" s="149"/>
      <c r="LTJ260" s="149"/>
      <c r="LTK260" s="149"/>
      <c r="LTL260" s="149"/>
      <c r="LTM260" s="149"/>
      <c r="LTN260" s="150"/>
      <c r="LTO260" s="154"/>
      <c r="LTP260" s="49"/>
      <c r="LTQ260" s="72"/>
      <c r="LTR260" s="72"/>
      <c r="LTS260" s="72"/>
      <c r="LTT260" s="72"/>
      <c r="LTU260" s="72"/>
      <c r="LTV260" s="72"/>
      <c r="LTW260" s="49"/>
      <c r="LTX260" s="149"/>
      <c r="LTY260" s="149"/>
      <c r="LTZ260" s="149"/>
      <c r="LUA260" s="149"/>
      <c r="LUB260" s="149"/>
      <c r="LUC260" s="149"/>
      <c r="LUD260" s="150"/>
      <c r="LUE260" s="154"/>
      <c r="LUF260" s="49"/>
      <c r="LUG260" s="72"/>
      <c r="LUH260" s="72"/>
      <c r="LUI260" s="72"/>
      <c r="LUJ260" s="72"/>
      <c r="LUK260" s="72"/>
      <c r="LUL260" s="72"/>
      <c r="LUM260" s="49"/>
      <c r="LUN260" s="149"/>
      <c r="LUO260" s="149"/>
      <c r="LUP260" s="149"/>
      <c r="LUQ260" s="149"/>
      <c r="LUR260" s="149"/>
      <c r="LUS260" s="149"/>
      <c r="LUT260" s="150"/>
      <c r="LUU260" s="154"/>
      <c r="LUV260" s="49"/>
      <c r="LUW260" s="72"/>
      <c r="LUX260" s="72"/>
      <c r="LUY260" s="72"/>
      <c r="LUZ260" s="72"/>
      <c r="LVA260" s="72"/>
      <c r="LVB260" s="72"/>
      <c r="LVC260" s="49"/>
      <c r="LVD260" s="149"/>
      <c r="LVE260" s="149"/>
      <c r="LVF260" s="149"/>
      <c r="LVG260" s="149"/>
      <c r="LVH260" s="149"/>
      <c r="LVI260" s="149"/>
      <c r="LVJ260" s="150"/>
      <c r="LVK260" s="154"/>
      <c r="LVL260" s="49"/>
      <c r="LVM260" s="72"/>
      <c r="LVN260" s="72"/>
      <c r="LVO260" s="72"/>
      <c r="LVP260" s="72"/>
      <c r="LVQ260" s="72"/>
      <c r="LVR260" s="72"/>
      <c r="LVS260" s="49"/>
      <c r="LVT260" s="149"/>
      <c r="LVU260" s="149"/>
      <c r="LVV260" s="149"/>
      <c r="LVW260" s="149"/>
      <c r="LVX260" s="149"/>
      <c r="LVY260" s="149"/>
      <c r="LVZ260" s="150"/>
      <c r="LWA260" s="154"/>
      <c r="LWB260" s="49"/>
      <c r="LWC260" s="72"/>
      <c r="LWD260" s="72"/>
      <c r="LWE260" s="72"/>
      <c r="LWF260" s="72"/>
      <c r="LWG260" s="72"/>
      <c r="LWH260" s="72"/>
      <c r="LWI260" s="49"/>
      <c r="LWJ260" s="149"/>
      <c r="LWK260" s="149"/>
      <c r="LWL260" s="149"/>
      <c r="LWM260" s="149"/>
      <c r="LWN260" s="149"/>
      <c r="LWO260" s="149"/>
      <c r="LWP260" s="150"/>
      <c r="LWQ260" s="154"/>
      <c r="LWR260" s="49"/>
      <c r="LWS260" s="72"/>
      <c r="LWT260" s="72"/>
      <c r="LWU260" s="72"/>
      <c r="LWV260" s="72"/>
      <c r="LWW260" s="72"/>
      <c r="LWX260" s="72"/>
      <c r="LWY260" s="49"/>
      <c r="LWZ260" s="149"/>
      <c r="LXA260" s="149"/>
      <c r="LXB260" s="149"/>
      <c r="LXC260" s="149"/>
      <c r="LXD260" s="149"/>
      <c r="LXE260" s="149"/>
      <c r="LXF260" s="150"/>
      <c r="LXG260" s="154"/>
      <c r="LXH260" s="49"/>
      <c r="LXI260" s="72"/>
      <c r="LXJ260" s="72"/>
      <c r="LXK260" s="72"/>
      <c r="LXL260" s="72"/>
      <c r="LXM260" s="72"/>
      <c r="LXN260" s="72"/>
      <c r="LXO260" s="49"/>
      <c r="LXP260" s="149"/>
      <c r="LXQ260" s="149"/>
      <c r="LXR260" s="149"/>
      <c r="LXS260" s="149"/>
      <c r="LXT260" s="149"/>
      <c r="LXU260" s="149"/>
      <c r="LXV260" s="150"/>
      <c r="LXW260" s="154"/>
      <c r="LXX260" s="49"/>
      <c r="LXY260" s="72"/>
      <c r="LXZ260" s="72"/>
      <c r="LYA260" s="72"/>
      <c r="LYB260" s="72"/>
      <c r="LYC260" s="72"/>
      <c r="LYD260" s="72"/>
      <c r="LYE260" s="49"/>
      <c r="LYF260" s="149"/>
      <c r="LYG260" s="149"/>
      <c r="LYH260" s="149"/>
      <c r="LYI260" s="149"/>
      <c r="LYJ260" s="149"/>
      <c r="LYK260" s="149"/>
      <c r="LYL260" s="150"/>
      <c r="LYM260" s="154"/>
      <c r="LYN260" s="49"/>
      <c r="LYO260" s="72"/>
      <c r="LYP260" s="72"/>
      <c r="LYQ260" s="72"/>
      <c r="LYR260" s="72"/>
      <c r="LYS260" s="72"/>
      <c r="LYT260" s="72"/>
      <c r="LYU260" s="49"/>
      <c r="LYV260" s="149"/>
      <c r="LYW260" s="149"/>
      <c r="LYX260" s="149"/>
      <c r="LYY260" s="149"/>
      <c r="LYZ260" s="149"/>
      <c r="LZA260" s="149"/>
      <c r="LZB260" s="150"/>
      <c r="LZC260" s="154"/>
      <c r="LZD260" s="49"/>
      <c r="LZE260" s="72"/>
      <c r="LZF260" s="72"/>
      <c r="LZG260" s="72"/>
      <c r="LZH260" s="72"/>
      <c r="LZI260" s="72"/>
      <c r="LZJ260" s="72"/>
      <c r="LZK260" s="49"/>
      <c r="LZL260" s="149"/>
      <c r="LZM260" s="149"/>
      <c r="LZN260" s="149"/>
      <c r="LZO260" s="149"/>
      <c r="LZP260" s="149"/>
      <c r="LZQ260" s="149"/>
      <c r="LZR260" s="150"/>
      <c r="LZS260" s="154"/>
      <c r="LZT260" s="49"/>
      <c r="LZU260" s="72"/>
      <c r="LZV260" s="72"/>
      <c r="LZW260" s="72"/>
      <c r="LZX260" s="72"/>
      <c r="LZY260" s="72"/>
      <c r="LZZ260" s="72"/>
      <c r="MAA260" s="49"/>
      <c r="MAB260" s="149"/>
      <c r="MAC260" s="149"/>
      <c r="MAD260" s="149"/>
      <c r="MAE260" s="149"/>
      <c r="MAF260" s="149"/>
      <c r="MAG260" s="149"/>
      <c r="MAH260" s="150"/>
      <c r="MAI260" s="154"/>
      <c r="MAJ260" s="49"/>
      <c r="MAK260" s="72"/>
      <c r="MAL260" s="72"/>
      <c r="MAM260" s="72"/>
      <c r="MAN260" s="72"/>
      <c r="MAO260" s="72"/>
      <c r="MAP260" s="72"/>
      <c r="MAQ260" s="49"/>
      <c r="MAR260" s="149"/>
      <c r="MAS260" s="149"/>
      <c r="MAT260" s="149"/>
      <c r="MAU260" s="149"/>
      <c r="MAV260" s="149"/>
      <c r="MAW260" s="149"/>
      <c r="MAX260" s="150"/>
      <c r="MAY260" s="154"/>
      <c r="MAZ260" s="49"/>
      <c r="MBA260" s="72"/>
      <c r="MBB260" s="72"/>
      <c r="MBC260" s="72"/>
      <c r="MBD260" s="72"/>
      <c r="MBE260" s="72"/>
      <c r="MBF260" s="72"/>
      <c r="MBG260" s="49"/>
      <c r="MBH260" s="149"/>
      <c r="MBI260" s="149"/>
      <c r="MBJ260" s="149"/>
      <c r="MBK260" s="149"/>
      <c r="MBL260" s="149"/>
      <c r="MBM260" s="149"/>
      <c r="MBN260" s="150"/>
      <c r="MBO260" s="154"/>
      <c r="MBP260" s="49"/>
      <c r="MBQ260" s="72"/>
      <c r="MBR260" s="72"/>
      <c r="MBS260" s="72"/>
      <c r="MBT260" s="72"/>
      <c r="MBU260" s="72"/>
      <c r="MBV260" s="72"/>
      <c r="MBW260" s="49"/>
      <c r="MBX260" s="149"/>
      <c r="MBY260" s="149"/>
      <c r="MBZ260" s="149"/>
      <c r="MCA260" s="149"/>
      <c r="MCB260" s="149"/>
      <c r="MCC260" s="149"/>
      <c r="MCD260" s="150"/>
      <c r="MCE260" s="154"/>
      <c r="MCF260" s="49"/>
      <c r="MCG260" s="72"/>
      <c r="MCH260" s="72"/>
      <c r="MCI260" s="72"/>
      <c r="MCJ260" s="72"/>
      <c r="MCK260" s="72"/>
      <c r="MCL260" s="72"/>
      <c r="MCM260" s="49"/>
      <c r="MCN260" s="149"/>
      <c r="MCO260" s="149"/>
      <c r="MCP260" s="149"/>
      <c r="MCQ260" s="149"/>
      <c r="MCR260" s="149"/>
      <c r="MCS260" s="149"/>
      <c r="MCT260" s="150"/>
      <c r="MCU260" s="154"/>
      <c r="MCV260" s="49"/>
      <c r="MCW260" s="72"/>
      <c r="MCX260" s="72"/>
      <c r="MCY260" s="72"/>
      <c r="MCZ260" s="72"/>
      <c r="MDA260" s="72"/>
      <c r="MDB260" s="72"/>
      <c r="MDC260" s="49"/>
      <c r="MDD260" s="149"/>
      <c r="MDE260" s="149"/>
      <c r="MDF260" s="149"/>
      <c r="MDG260" s="149"/>
      <c r="MDH260" s="149"/>
      <c r="MDI260" s="149"/>
      <c r="MDJ260" s="150"/>
      <c r="MDK260" s="154"/>
      <c r="MDL260" s="49"/>
      <c r="MDM260" s="72"/>
      <c r="MDN260" s="72"/>
      <c r="MDO260" s="72"/>
      <c r="MDP260" s="72"/>
      <c r="MDQ260" s="72"/>
      <c r="MDR260" s="72"/>
      <c r="MDS260" s="49"/>
      <c r="MDT260" s="149"/>
      <c r="MDU260" s="149"/>
      <c r="MDV260" s="149"/>
      <c r="MDW260" s="149"/>
      <c r="MDX260" s="149"/>
      <c r="MDY260" s="149"/>
      <c r="MDZ260" s="150"/>
      <c r="MEA260" s="154"/>
      <c r="MEB260" s="49"/>
      <c r="MEC260" s="72"/>
      <c r="MED260" s="72"/>
      <c r="MEE260" s="72"/>
      <c r="MEF260" s="72"/>
      <c r="MEG260" s="72"/>
      <c r="MEH260" s="72"/>
      <c r="MEI260" s="49"/>
      <c r="MEJ260" s="149"/>
      <c r="MEK260" s="149"/>
      <c r="MEL260" s="149"/>
      <c r="MEM260" s="149"/>
      <c r="MEN260" s="149"/>
      <c r="MEO260" s="149"/>
      <c r="MEP260" s="150"/>
      <c r="MEQ260" s="154"/>
      <c r="MER260" s="49"/>
      <c r="MES260" s="72"/>
      <c r="MET260" s="72"/>
      <c r="MEU260" s="72"/>
      <c r="MEV260" s="72"/>
      <c r="MEW260" s="72"/>
      <c r="MEX260" s="72"/>
      <c r="MEY260" s="49"/>
      <c r="MEZ260" s="149"/>
      <c r="MFA260" s="149"/>
      <c r="MFB260" s="149"/>
      <c r="MFC260" s="149"/>
      <c r="MFD260" s="149"/>
      <c r="MFE260" s="149"/>
      <c r="MFF260" s="150"/>
      <c r="MFG260" s="154"/>
      <c r="MFH260" s="49"/>
      <c r="MFI260" s="72"/>
      <c r="MFJ260" s="72"/>
      <c r="MFK260" s="72"/>
      <c r="MFL260" s="72"/>
      <c r="MFM260" s="72"/>
      <c r="MFN260" s="72"/>
      <c r="MFO260" s="49"/>
      <c r="MFP260" s="149"/>
      <c r="MFQ260" s="149"/>
      <c r="MFR260" s="149"/>
      <c r="MFS260" s="149"/>
      <c r="MFT260" s="149"/>
      <c r="MFU260" s="149"/>
      <c r="MFV260" s="150"/>
      <c r="MFW260" s="154"/>
      <c r="MFX260" s="49"/>
      <c r="MFY260" s="72"/>
      <c r="MFZ260" s="72"/>
      <c r="MGA260" s="72"/>
      <c r="MGB260" s="72"/>
      <c r="MGC260" s="72"/>
      <c r="MGD260" s="72"/>
      <c r="MGE260" s="49"/>
      <c r="MGF260" s="149"/>
      <c r="MGG260" s="149"/>
      <c r="MGH260" s="149"/>
      <c r="MGI260" s="149"/>
      <c r="MGJ260" s="149"/>
      <c r="MGK260" s="149"/>
      <c r="MGL260" s="150"/>
      <c r="MGM260" s="154"/>
      <c r="MGN260" s="49"/>
      <c r="MGO260" s="72"/>
      <c r="MGP260" s="72"/>
      <c r="MGQ260" s="72"/>
      <c r="MGR260" s="72"/>
      <c r="MGS260" s="72"/>
      <c r="MGT260" s="72"/>
      <c r="MGU260" s="49"/>
      <c r="MGV260" s="149"/>
      <c r="MGW260" s="149"/>
      <c r="MGX260" s="149"/>
      <c r="MGY260" s="149"/>
      <c r="MGZ260" s="149"/>
      <c r="MHA260" s="149"/>
      <c r="MHB260" s="150"/>
      <c r="MHC260" s="154"/>
      <c r="MHD260" s="49"/>
      <c r="MHE260" s="72"/>
      <c r="MHF260" s="72"/>
      <c r="MHG260" s="72"/>
      <c r="MHH260" s="72"/>
      <c r="MHI260" s="72"/>
      <c r="MHJ260" s="72"/>
      <c r="MHK260" s="49"/>
      <c r="MHL260" s="149"/>
      <c r="MHM260" s="149"/>
      <c r="MHN260" s="149"/>
      <c r="MHO260" s="149"/>
      <c r="MHP260" s="149"/>
      <c r="MHQ260" s="149"/>
      <c r="MHR260" s="150"/>
      <c r="MHS260" s="154"/>
      <c r="MHT260" s="49"/>
      <c r="MHU260" s="72"/>
      <c r="MHV260" s="72"/>
      <c r="MHW260" s="72"/>
      <c r="MHX260" s="72"/>
      <c r="MHY260" s="72"/>
      <c r="MHZ260" s="72"/>
      <c r="MIA260" s="49"/>
      <c r="MIB260" s="149"/>
      <c r="MIC260" s="149"/>
      <c r="MID260" s="149"/>
      <c r="MIE260" s="149"/>
      <c r="MIF260" s="149"/>
      <c r="MIG260" s="149"/>
      <c r="MIH260" s="150"/>
      <c r="MII260" s="154"/>
      <c r="MIJ260" s="49"/>
      <c r="MIK260" s="72"/>
      <c r="MIL260" s="72"/>
      <c r="MIM260" s="72"/>
      <c r="MIN260" s="72"/>
      <c r="MIO260" s="72"/>
      <c r="MIP260" s="72"/>
      <c r="MIQ260" s="49"/>
      <c r="MIR260" s="149"/>
      <c r="MIS260" s="149"/>
      <c r="MIT260" s="149"/>
      <c r="MIU260" s="149"/>
      <c r="MIV260" s="149"/>
      <c r="MIW260" s="149"/>
      <c r="MIX260" s="150"/>
      <c r="MIY260" s="154"/>
      <c r="MIZ260" s="49"/>
      <c r="MJA260" s="72"/>
      <c r="MJB260" s="72"/>
      <c r="MJC260" s="72"/>
      <c r="MJD260" s="72"/>
      <c r="MJE260" s="72"/>
      <c r="MJF260" s="72"/>
      <c r="MJG260" s="49"/>
      <c r="MJH260" s="149"/>
      <c r="MJI260" s="149"/>
      <c r="MJJ260" s="149"/>
      <c r="MJK260" s="149"/>
      <c r="MJL260" s="149"/>
      <c r="MJM260" s="149"/>
      <c r="MJN260" s="150"/>
      <c r="MJO260" s="154"/>
      <c r="MJP260" s="49"/>
      <c r="MJQ260" s="72"/>
      <c r="MJR260" s="72"/>
      <c r="MJS260" s="72"/>
      <c r="MJT260" s="72"/>
      <c r="MJU260" s="72"/>
      <c r="MJV260" s="72"/>
      <c r="MJW260" s="49"/>
      <c r="MJX260" s="149"/>
      <c r="MJY260" s="149"/>
      <c r="MJZ260" s="149"/>
      <c r="MKA260" s="149"/>
      <c r="MKB260" s="149"/>
      <c r="MKC260" s="149"/>
      <c r="MKD260" s="150"/>
      <c r="MKE260" s="154"/>
      <c r="MKF260" s="49"/>
      <c r="MKG260" s="72"/>
      <c r="MKH260" s="72"/>
      <c r="MKI260" s="72"/>
      <c r="MKJ260" s="72"/>
      <c r="MKK260" s="72"/>
      <c r="MKL260" s="72"/>
      <c r="MKM260" s="49"/>
      <c r="MKN260" s="149"/>
      <c r="MKO260" s="149"/>
      <c r="MKP260" s="149"/>
      <c r="MKQ260" s="149"/>
      <c r="MKR260" s="149"/>
      <c r="MKS260" s="149"/>
      <c r="MKT260" s="150"/>
      <c r="MKU260" s="154"/>
      <c r="MKV260" s="49"/>
      <c r="MKW260" s="72"/>
      <c r="MKX260" s="72"/>
      <c r="MKY260" s="72"/>
      <c r="MKZ260" s="72"/>
      <c r="MLA260" s="72"/>
      <c r="MLB260" s="72"/>
      <c r="MLC260" s="49"/>
      <c r="MLD260" s="149"/>
      <c r="MLE260" s="149"/>
      <c r="MLF260" s="149"/>
      <c r="MLG260" s="149"/>
      <c r="MLH260" s="149"/>
      <c r="MLI260" s="149"/>
      <c r="MLJ260" s="150"/>
      <c r="MLK260" s="154"/>
      <c r="MLL260" s="49"/>
      <c r="MLM260" s="72"/>
      <c r="MLN260" s="72"/>
      <c r="MLO260" s="72"/>
      <c r="MLP260" s="72"/>
      <c r="MLQ260" s="72"/>
      <c r="MLR260" s="72"/>
      <c r="MLS260" s="49"/>
      <c r="MLT260" s="149"/>
      <c r="MLU260" s="149"/>
      <c r="MLV260" s="149"/>
      <c r="MLW260" s="149"/>
      <c r="MLX260" s="149"/>
      <c r="MLY260" s="149"/>
      <c r="MLZ260" s="150"/>
      <c r="MMA260" s="154"/>
      <c r="MMB260" s="49"/>
      <c r="MMC260" s="72"/>
      <c r="MMD260" s="72"/>
      <c r="MME260" s="72"/>
      <c r="MMF260" s="72"/>
      <c r="MMG260" s="72"/>
      <c r="MMH260" s="72"/>
      <c r="MMI260" s="49"/>
      <c r="MMJ260" s="149"/>
      <c r="MMK260" s="149"/>
      <c r="MML260" s="149"/>
      <c r="MMM260" s="149"/>
      <c r="MMN260" s="149"/>
      <c r="MMO260" s="149"/>
      <c r="MMP260" s="150"/>
      <c r="MMQ260" s="154"/>
      <c r="MMR260" s="49"/>
      <c r="MMS260" s="72"/>
      <c r="MMT260" s="72"/>
      <c r="MMU260" s="72"/>
      <c r="MMV260" s="72"/>
      <c r="MMW260" s="72"/>
      <c r="MMX260" s="72"/>
      <c r="MMY260" s="49"/>
      <c r="MMZ260" s="149"/>
      <c r="MNA260" s="149"/>
      <c r="MNB260" s="149"/>
      <c r="MNC260" s="149"/>
      <c r="MND260" s="149"/>
      <c r="MNE260" s="149"/>
      <c r="MNF260" s="150"/>
      <c r="MNG260" s="154"/>
      <c r="MNH260" s="49"/>
      <c r="MNI260" s="72"/>
      <c r="MNJ260" s="72"/>
      <c r="MNK260" s="72"/>
      <c r="MNL260" s="72"/>
      <c r="MNM260" s="72"/>
      <c r="MNN260" s="72"/>
      <c r="MNO260" s="49"/>
      <c r="MNP260" s="149"/>
      <c r="MNQ260" s="149"/>
      <c r="MNR260" s="149"/>
      <c r="MNS260" s="149"/>
      <c r="MNT260" s="149"/>
      <c r="MNU260" s="149"/>
      <c r="MNV260" s="150"/>
      <c r="MNW260" s="154"/>
      <c r="MNX260" s="49"/>
      <c r="MNY260" s="72"/>
      <c r="MNZ260" s="72"/>
      <c r="MOA260" s="72"/>
      <c r="MOB260" s="72"/>
      <c r="MOC260" s="72"/>
      <c r="MOD260" s="72"/>
      <c r="MOE260" s="49"/>
      <c r="MOF260" s="149"/>
      <c r="MOG260" s="149"/>
      <c r="MOH260" s="149"/>
      <c r="MOI260" s="149"/>
      <c r="MOJ260" s="149"/>
      <c r="MOK260" s="149"/>
      <c r="MOL260" s="150"/>
      <c r="MOM260" s="154"/>
      <c r="MON260" s="49"/>
      <c r="MOO260" s="72"/>
      <c r="MOP260" s="72"/>
      <c r="MOQ260" s="72"/>
      <c r="MOR260" s="72"/>
      <c r="MOS260" s="72"/>
      <c r="MOT260" s="72"/>
      <c r="MOU260" s="49"/>
      <c r="MOV260" s="149"/>
      <c r="MOW260" s="149"/>
      <c r="MOX260" s="149"/>
      <c r="MOY260" s="149"/>
      <c r="MOZ260" s="149"/>
      <c r="MPA260" s="149"/>
      <c r="MPB260" s="150"/>
      <c r="MPC260" s="154"/>
      <c r="MPD260" s="49"/>
      <c r="MPE260" s="72"/>
      <c r="MPF260" s="72"/>
      <c r="MPG260" s="72"/>
      <c r="MPH260" s="72"/>
      <c r="MPI260" s="72"/>
      <c r="MPJ260" s="72"/>
      <c r="MPK260" s="49"/>
      <c r="MPL260" s="149"/>
      <c r="MPM260" s="149"/>
      <c r="MPN260" s="149"/>
      <c r="MPO260" s="149"/>
      <c r="MPP260" s="149"/>
      <c r="MPQ260" s="149"/>
      <c r="MPR260" s="150"/>
      <c r="MPS260" s="154"/>
      <c r="MPT260" s="49"/>
      <c r="MPU260" s="72"/>
      <c r="MPV260" s="72"/>
      <c r="MPW260" s="72"/>
      <c r="MPX260" s="72"/>
      <c r="MPY260" s="72"/>
      <c r="MPZ260" s="72"/>
      <c r="MQA260" s="49"/>
      <c r="MQB260" s="149"/>
      <c r="MQC260" s="149"/>
      <c r="MQD260" s="149"/>
      <c r="MQE260" s="149"/>
      <c r="MQF260" s="149"/>
      <c r="MQG260" s="149"/>
      <c r="MQH260" s="150"/>
      <c r="MQI260" s="154"/>
      <c r="MQJ260" s="49"/>
      <c r="MQK260" s="72"/>
      <c r="MQL260" s="72"/>
      <c r="MQM260" s="72"/>
      <c r="MQN260" s="72"/>
      <c r="MQO260" s="72"/>
      <c r="MQP260" s="72"/>
      <c r="MQQ260" s="49"/>
      <c r="MQR260" s="149"/>
      <c r="MQS260" s="149"/>
      <c r="MQT260" s="149"/>
      <c r="MQU260" s="149"/>
      <c r="MQV260" s="149"/>
      <c r="MQW260" s="149"/>
      <c r="MQX260" s="150"/>
      <c r="MQY260" s="154"/>
      <c r="MQZ260" s="49"/>
      <c r="MRA260" s="72"/>
      <c r="MRB260" s="72"/>
      <c r="MRC260" s="72"/>
      <c r="MRD260" s="72"/>
      <c r="MRE260" s="72"/>
      <c r="MRF260" s="72"/>
      <c r="MRG260" s="49"/>
      <c r="MRH260" s="149"/>
      <c r="MRI260" s="149"/>
      <c r="MRJ260" s="149"/>
      <c r="MRK260" s="149"/>
      <c r="MRL260" s="149"/>
      <c r="MRM260" s="149"/>
      <c r="MRN260" s="150"/>
      <c r="MRO260" s="154"/>
      <c r="MRP260" s="49"/>
      <c r="MRQ260" s="72"/>
      <c r="MRR260" s="72"/>
      <c r="MRS260" s="72"/>
      <c r="MRT260" s="72"/>
      <c r="MRU260" s="72"/>
      <c r="MRV260" s="72"/>
      <c r="MRW260" s="49"/>
      <c r="MRX260" s="149"/>
      <c r="MRY260" s="149"/>
      <c r="MRZ260" s="149"/>
      <c r="MSA260" s="149"/>
      <c r="MSB260" s="149"/>
      <c r="MSC260" s="149"/>
      <c r="MSD260" s="150"/>
      <c r="MSE260" s="154"/>
      <c r="MSF260" s="49"/>
      <c r="MSG260" s="72"/>
      <c r="MSH260" s="72"/>
      <c r="MSI260" s="72"/>
      <c r="MSJ260" s="72"/>
      <c r="MSK260" s="72"/>
      <c r="MSL260" s="72"/>
      <c r="MSM260" s="49"/>
      <c r="MSN260" s="149"/>
      <c r="MSO260" s="149"/>
      <c r="MSP260" s="149"/>
      <c r="MSQ260" s="149"/>
      <c r="MSR260" s="149"/>
      <c r="MSS260" s="149"/>
      <c r="MST260" s="150"/>
      <c r="MSU260" s="154"/>
      <c r="MSV260" s="49"/>
      <c r="MSW260" s="72"/>
      <c r="MSX260" s="72"/>
      <c r="MSY260" s="72"/>
      <c r="MSZ260" s="72"/>
      <c r="MTA260" s="72"/>
      <c r="MTB260" s="72"/>
      <c r="MTC260" s="49"/>
      <c r="MTD260" s="149"/>
      <c r="MTE260" s="149"/>
      <c r="MTF260" s="149"/>
      <c r="MTG260" s="149"/>
      <c r="MTH260" s="149"/>
      <c r="MTI260" s="149"/>
      <c r="MTJ260" s="150"/>
      <c r="MTK260" s="154"/>
      <c r="MTL260" s="49"/>
      <c r="MTM260" s="72"/>
      <c r="MTN260" s="72"/>
      <c r="MTO260" s="72"/>
      <c r="MTP260" s="72"/>
      <c r="MTQ260" s="72"/>
      <c r="MTR260" s="72"/>
      <c r="MTS260" s="49"/>
      <c r="MTT260" s="149"/>
      <c r="MTU260" s="149"/>
      <c r="MTV260" s="149"/>
      <c r="MTW260" s="149"/>
      <c r="MTX260" s="149"/>
      <c r="MTY260" s="149"/>
      <c r="MTZ260" s="150"/>
      <c r="MUA260" s="154"/>
      <c r="MUB260" s="49"/>
      <c r="MUC260" s="72"/>
      <c r="MUD260" s="72"/>
      <c r="MUE260" s="72"/>
      <c r="MUF260" s="72"/>
      <c r="MUG260" s="72"/>
      <c r="MUH260" s="72"/>
      <c r="MUI260" s="49"/>
      <c r="MUJ260" s="149"/>
      <c r="MUK260" s="149"/>
      <c r="MUL260" s="149"/>
      <c r="MUM260" s="149"/>
      <c r="MUN260" s="149"/>
      <c r="MUO260" s="149"/>
      <c r="MUP260" s="150"/>
      <c r="MUQ260" s="154"/>
      <c r="MUR260" s="49"/>
      <c r="MUS260" s="72"/>
      <c r="MUT260" s="72"/>
      <c r="MUU260" s="72"/>
      <c r="MUV260" s="72"/>
      <c r="MUW260" s="72"/>
      <c r="MUX260" s="72"/>
      <c r="MUY260" s="49"/>
      <c r="MUZ260" s="149"/>
      <c r="MVA260" s="149"/>
      <c r="MVB260" s="149"/>
      <c r="MVC260" s="149"/>
      <c r="MVD260" s="149"/>
      <c r="MVE260" s="149"/>
      <c r="MVF260" s="150"/>
      <c r="MVG260" s="154"/>
      <c r="MVH260" s="49"/>
      <c r="MVI260" s="72"/>
      <c r="MVJ260" s="72"/>
      <c r="MVK260" s="72"/>
      <c r="MVL260" s="72"/>
      <c r="MVM260" s="72"/>
      <c r="MVN260" s="72"/>
      <c r="MVO260" s="49"/>
      <c r="MVP260" s="149"/>
      <c r="MVQ260" s="149"/>
      <c r="MVR260" s="149"/>
      <c r="MVS260" s="149"/>
      <c r="MVT260" s="149"/>
      <c r="MVU260" s="149"/>
      <c r="MVV260" s="150"/>
      <c r="MVW260" s="154"/>
      <c r="MVX260" s="49"/>
      <c r="MVY260" s="72"/>
      <c r="MVZ260" s="72"/>
      <c r="MWA260" s="72"/>
      <c r="MWB260" s="72"/>
      <c r="MWC260" s="72"/>
      <c r="MWD260" s="72"/>
      <c r="MWE260" s="49"/>
      <c r="MWF260" s="149"/>
      <c r="MWG260" s="149"/>
      <c r="MWH260" s="149"/>
      <c r="MWI260" s="149"/>
      <c r="MWJ260" s="149"/>
      <c r="MWK260" s="149"/>
      <c r="MWL260" s="150"/>
      <c r="MWM260" s="154"/>
      <c r="MWN260" s="49"/>
      <c r="MWO260" s="72"/>
      <c r="MWP260" s="72"/>
      <c r="MWQ260" s="72"/>
      <c r="MWR260" s="72"/>
      <c r="MWS260" s="72"/>
      <c r="MWT260" s="72"/>
      <c r="MWU260" s="49"/>
      <c r="MWV260" s="149"/>
      <c r="MWW260" s="149"/>
      <c r="MWX260" s="149"/>
      <c r="MWY260" s="149"/>
      <c r="MWZ260" s="149"/>
      <c r="MXA260" s="149"/>
      <c r="MXB260" s="150"/>
      <c r="MXC260" s="154"/>
      <c r="MXD260" s="49"/>
      <c r="MXE260" s="72"/>
      <c r="MXF260" s="72"/>
      <c r="MXG260" s="72"/>
      <c r="MXH260" s="72"/>
      <c r="MXI260" s="72"/>
      <c r="MXJ260" s="72"/>
      <c r="MXK260" s="49"/>
      <c r="MXL260" s="149"/>
      <c r="MXM260" s="149"/>
      <c r="MXN260" s="149"/>
      <c r="MXO260" s="149"/>
      <c r="MXP260" s="149"/>
      <c r="MXQ260" s="149"/>
      <c r="MXR260" s="150"/>
      <c r="MXS260" s="154"/>
      <c r="MXT260" s="49"/>
      <c r="MXU260" s="72"/>
      <c r="MXV260" s="72"/>
      <c r="MXW260" s="72"/>
      <c r="MXX260" s="72"/>
      <c r="MXY260" s="72"/>
      <c r="MXZ260" s="72"/>
      <c r="MYA260" s="49"/>
      <c r="MYB260" s="149"/>
      <c r="MYC260" s="149"/>
      <c r="MYD260" s="149"/>
      <c r="MYE260" s="149"/>
      <c r="MYF260" s="149"/>
      <c r="MYG260" s="149"/>
      <c r="MYH260" s="150"/>
      <c r="MYI260" s="154"/>
      <c r="MYJ260" s="49"/>
      <c r="MYK260" s="72"/>
      <c r="MYL260" s="72"/>
      <c r="MYM260" s="72"/>
      <c r="MYN260" s="72"/>
      <c r="MYO260" s="72"/>
      <c r="MYP260" s="72"/>
      <c r="MYQ260" s="49"/>
      <c r="MYR260" s="149"/>
      <c r="MYS260" s="149"/>
      <c r="MYT260" s="149"/>
      <c r="MYU260" s="149"/>
      <c r="MYV260" s="149"/>
      <c r="MYW260" s="149"/>
      <c r="MYX260" s="150"/>
      <c r="MYY260" s="154"/>
      <c r="MYZ260" s="49"/>
      <c r="MZA260" s="72"/>
      <c r="MZB260" s="72"/>
      <c r="MZC260" s="72"/>
      <c r="MZD260" s="72"/>
      <c r="MZE260" s="72"/>
      <c r="MZF260" s="72"/>
      <c r="MZG260" s="49"/>
      <c r="MZH260" s="149"/>
      <c r="MZI260" s="149"/>
      <c r="MZJ260" s="149"/>
      <c r="MZK260" s="149"/>
      <c r="MZL260" s="149"/>
      <c r="MZM260" s="149"/>
      <c r="MZN260" s="150"/>
      <c r="MZO260" s="154"/>
      <c r="MZP260" s="49"/>
      <c r="MZQ260" s="72"/>
      <c r="MZR260" s="72"/>
      <c r="MZS260" s="72"/>
      <c r="MZT260" s="72"/>
      <c r="MZU260" s="72"/>
      <c r="MZV260" s="72"/>
      <c r="MZW260" s="49"/>
      <c r="MZX260" s="149"/>
      <c r="MZY260" s="149"/>
      <c r="MZZ260" s="149"/>
      <c r="NAA260" s="149"/>
      <c r="NAB260" s="149"/>
      <c r="NAC260" s="149"/>
      <c r="NAD260" s="150"/>
      <c r="NAE260" s="154"/>
      <c r="NAF260" s="49"/>
      <c r="NAG260" s="72"/>
      <c r="NAH260" s="72"/>
      <c r="NAI260" s="72"/>
      <c r="NAJ260" s="72"/>
      <c r="NAK260" s="72"/>
      <c r="NAL260" s="72"/>
      <c r="NAM260" s="49"/>
      <c r="NAN260" s="149"/>
      <c r="NAO260" s="149"/>
      <c r="NAP260" s="149"/>
      <c r="NAQ260" s="149"/>
      <c r="NAR260" s="149"/>
      <c r="NAS260" s="149"/>
      <c r="NAT260" s="150"/>
      <c r="NAU260" s="154"/>
      <c r="NAV260" s="49"/>
      <c r="NAW260" s="72"/>
      <c r="NAX260" s="72"/>
      <c r="NAY260" s="72"/>
      <c r="NAZ260" s="72"/>
      <c r="NBA260" s="72"/>
      <c r="NBB260" s="72"/>
      <c r="NBC260" s="49"/>
      <c r="NBD260" s="149"/>
      <c r="NBE260" s="149"/>
      <c r="NBF260" s="149"/>
      <c r="NBG260" s="149"/>
      <c r="NBH260" s="149"/>
      <c r="NBI260" s="149"/>
      <c r="NBJ260" s="150"/>
      <c r="NBK260" s="154"/>
      <c r="NBL260" s="49"/>
      <c r="NBM260" s="72"/>
      <c r="NBN260" s="72"/>
      <c r="NBO260" s="72"/>
      <c r="NBP260" s="72"/>
      <c r="NBQ260" s="72"/>
      <c r="NBR260" s="72"/>
      <c r="NBS260" s="49"/>
      <c r="NBT260" s="149"/>
      <c r="NBU260" s="149"/>
      <c r="NBV260" s="149"/>
      <c r="NBW260" s="149"/>
      <c r="NBX260" s="149"/>
      <c r="NBY260" s="149"/>
      <c r="NBZ260" s="150"/>
      <c r="NCA260" s="154"/>
      <c r="NCB260" s="49"/>
      <c r="NCC260" s="72"/>
      <c r="NCD260" s="72"/>
      <c r="NCE260" s="72"/>
      <c r="NCF260" s="72"/>
      <c r="NCG260" s="72"/>
      <c r="NCH260" s="72"/>
      <c r="NCI260" s="49"/>
      <c r="NCJ260" s="149"/>
      <c r="NCK260" s="149"/>
      <c r="NCL260" s="149"/>
      <c r="NCM260" s="149"/>
      <c r="NCN260" s="149"/>
      <c r="NCO260" s="149"/>
      <c r="NCP260" s="150"/>
      <c r="NCQ260" s="154"/>
      <c r="NCR260" s="49"/>
      <c r="NCS260" s="72"/>
      <c r="NCT260" s="72"/>
      <c r="NCU260" s="72"/>
      <c r="NCV260" s="72"/>
      <c r="NCW260" s="72"/>
      <c r="NCX260" s="72"/>
      <c r="NCY260" s="49"/>
      <c r="NCZ260" s="149"/>
      <c r="NDA260" s="149"/>
      <c r="NDB260" s="149"/>
      <c r="NDC260" s="149"/>
      <c r="NDD260" s="149"/>
      <c r="NDE260" s="149"/>
      <c r="NDF260" s="150"/>
      <c r="NDG260" s="154"/>
      <c r="NDH260" s="49"/>
      <c r="NDI260" s="72"/>
      <c r="NDJ260" s="72"/>
      <c r="NDK260" s="72"/>
      <c r="NDL260" s="72"/>
      <c r="NDM260" s="72"/>
      <c r="NDN260" s="72"/>
      <c r="NDO260" s="49"/>
      <c r="NDP260" s="149"/>
      <c r="NDQ260" s="149"/>
      <c r="NDR260" s="149"/>
      <c r="NDS260" s="149"/>
      <c r="NDT260" s="149"/>
      <c r="NDU260" s="149"/>
      <c r="NDV260" s="150"/>
      <c r="NDW260" s="154"/>
      <c r="NDX260" s="49"/>
      <c r="NDY260" s="72"/>
      <c r="NDZ260" s="72"/>
      <c r="NEA260" s="72"/>
      <c r="NEB260" s="72"/>
      <c r="NEC260" s="72"/>
      <c r="NED260" s="72"/>
      <c r="NEE260" s="49"/>
      <c r="NEF260" s="149"/>
      <c r="NEG260" s="149"/>
      <c r="NEH260" s="149"/>
      <c r="NEI260" s="149"/>
      <c r="NEJ260" s="149"/>
      <c r="NEK260" s="149"/>
      <c r="NEL260" s="150"/>
      <c r="NEM260" s="154"/>
      <c r="NEN260" s="49"/>
      <c r="NEO260" s="72"/>
      <c r="NEP260" s="72"/>
      <c r="NEQ260" s="72"/>
      <c r="NER260" s="72"/>
      <c r="NES260" s="72"/>
      <c r="NET260" s="72"/>
      <c r="NEU260" s="49"/>
      <c r="NEV260" s="149"/>
      <c r="NEW260" s="149"/>
      <c r="NEX260" s="149"/>
      <c r="NEY260" s="149"/>
      <c r="NEZ260" s="149"/>
      <c r="NFA260" s="149"/>
      <c r="NFB260" s="150"/>
      <c r="NFC260" s="154"/>
      <c r="NFD260" s="49"/>
      <c r="NFE260" s="72"/>
      <c r="NFF260" s="72"/>
      <c r="NFG260" s="72"/>
      <c r="NFH260" s="72"/>
      <c r="NFI260" s="72"/>
      <c r="NFJ260" s="72"/>
      <c r="NFK260" s="49"/>
      <c r="NFL260" s="149"/>
      <c r="NFM260" s="149"/>
      <c r="NFN260" s="149"/>
      <c r="NFO260" s="149"/>
      <c r="NFP260" s="149"/>
      <c r="NFQ260" s="149"/>
      <c r="NFR260" s="150"/>
      <c r="NFS260" s="154"/>
      <c r="NFT260" s="49"/>
      <c r="NFU260" s="72"/>
      <c r="NFV260" s="72"/>
      <c r="NFW260" s="72"/>
      <c r="NFX260" s="72"/>
      <c r="NFY260" s="72"/>
      <c r="NFZ260" s="72"/>
      <c r="NGA260" s="49"/>
      <c r="NGB260" s="149"/>
      <c r="NGC260" s="149"/>
      <c r="NGD260" s="149"/>
      <c r="NGE260" s="149"/>
      <c r="NGF260" s="149"/>
      <c r="NGG260" s="149"/>
      <c r="NGH260" s="150"/>
      <c r="NGI260" s="154"/>
      <c r="NGJ260" s="49"/>
      <c r="NGK260" s="72"/>
      <c r="NGL260" s="72"/>
      <c r="NGM260" s="72"/>
      <c r="NGN260" s="72"/>
      <c r="NGO260" s="72"/>
      <c r="NGP260" s="72"/>
      <c r="NGQ260" s="49"/>
      <c r="NGR260" s="149"/>
      <c r="NGS260" s="149"/>
      <c r="NGT260" s="149"/>
      <c r="NGU260" s="149"/>
      <c r="NGV260" s="149"/>
      <c r="NGW260" s="149"/>
      <c r="NGX260" s="150"/>
      <c r="NGY260" s="154"/>
      <c r="NGZ260" s="49"/>
      <c r="NHA260" s="72"/>
      <c r="NHB260" s="72"/>
      <c r="NHC260" s="72"/>
      <c r="NHD260" s="72"/>
      <c r="NHE260" s="72"/>
      <c r="NHF260" s="72"/>
      <c r="NHG260" s="49"/>
      <c r="NHH260" s="149"/>
      <c r="NHI260" s="149"/>
      <c r="NHJ260" s="149"/>
      <c r="NHK260" s="149"/>
      <c r="NHL260" s="149"/>
      <c r="NHM260" s="149"/>
      <c r="NHN260" s="150"/>
      <c r="NHO260" s="154"/>
      <c r="NHP260" s="49"/>
      <c r="NHQ260" s="72"/>
      <c r="NHR260" s="72"/>
      <c r="NHS260" s="72"/>
      <c r="NHT260" s="72"/>
      <c r="NHU260" s="72"/>
      <c r="NHV260" s="72"/>
      <c r="NHW260" s="49"/>
      <c r="NHX260" s="149"/>
      <c r="NHY260" s="149"/>
      <c r="NHZ260" s="149"/>
      <c r="NIA260" s="149"/>
      <c r="NIB260" s="149"/>
      <c r="NIC260" s="149"/>
      <c r="NID260" s="150"/>
      <c r="NIE260" s="154"/>
      <c r="NIF260" s="49"/>
      <c r="NIG260" s="72"/>
      <c r="NIH260" s="72"/>
      <c r="NII260" s="72"/>
      <c r="NIJ260" s="72"/>
      <c r="NIK260" s="72"/>
      <c r="NIL260" s="72"/>
      <c r="NIM260" s="49"/>
      <c r="NIN260" s="149"/>
      <c r="NIO260" s="149"/>
      <c r="NIP260" s="149"/>
      <c r="NIQ260" s="149"/>
      <c r="NIR260" s="149"/>
      <c r="NIS260" s="149"/>
      <c r="NIT260" s="150"/>
      <c r="NIU260" s="154"/>
      <c r="NIV260" s="49"/>
      <c r="NIW260" s="72"/>
      <c r="NIX260" s="72"/>
      <c r="NIY260" s="72"/>
      <c r="NIZ260" s="72"/>
      <c r="NJA260" s="72"/>
      <c r="NJB260" s="72"/>
      <c r="NJC260" s="49"/>
      <c r="NJD260" s="149"/>
      <c r="NJE260" s="149"/>
      <c r="NJF260" s="149"/>
      <c r="NJG260" s="149"/>
      <c r="NJH260" s="149"/>
      <c r="NJI260" s="149"/>
      <c r="NJJ260" s="150"/>
      <c r="NJK260" s="154"/>
      <c r="NJL260" s="49"/>
      <c r="NJM260" s="72"/>
      <c r="NJN260" s="72"/>
      <c r="NJO260" s="72"/>
      <c r="NJP260" s="72"/>
      <c r="NJQ260" s="72"/>
      <c r="NJR260" s="72"/>
      <c r="NJS260" s="49"/>
      <c r="NJT260" s="149"/>
      <c r="NJU260" s="149"/>
      <c r="NJV260" s="149"/>
      <c r="NJW260" s="149"/>
      <c r="NJX260" s="149"/>
      <c r="NJY260" s="149"/>
      <c r="NJZ260" s="150"/>
      <c r="NKA260" s="154"/>
      <c r="NKB260" s="49"/>
      <c r="NKC260" s="72"/>
      <c r="NKD260" s="72"/>
      <c r="NKE260" s="72"/>
      <c r="NKF260" s="72"/>
      <c r="NKG260" s="72"/>
      <c r="NKH260" s="72"/>
      <c r="NKI260" s="49"/>
      <c r="NKJ260" s="149"/>
      <c r="NKK260" s="149"/>
      <c r="NKL260" s="149"/>
      <c r="NKM260" s="149"/>
      <c r="NKN260" s="149"/>
      <c r="NKO260" s="149"/>
      <c r="NKP260" s="150"/>
      <c r="NKQ260" s="154"/>
      <c r="NKR260" s="49"/>
      <c r="NKS260" s="72"/>
      <c r="NKT260" s="72"/>
      <c r="NKU260" s="72"/>
      <c r="NKV260" s="72"/>
      <c r="NKW260" s="72"/>
      <c r="NKX260" s="72"/>
      <c r="NKY260" s="49"/>
      <c r="NKZ260" s="149"/>
      <c r="NLA260" s="149"/>
      <c r="NLB260" s="149"/>
      <c r="NLC260" s="149"/>
      <c r="NLD260" s="149"/>
      <c r="NLE260" s="149"/>
      <c r="NLF260" s="150"/>
      <c r="NLG260" s="154"/>
      <c r="NLH260" s="49"/>
      <c r="NLI260" s="72"/>
      <c r="NLJ260" s="72"/>
      <c r="NLK260" s="72"/>
      <c r="NLL260" s="72"/>
      <c r="NLM260" s="72"/>
      <c r="NLN260" s="72"/>
      <c r="NLO260" s="49"/>
      <c r="NLP260" s="149"/>
      <c r="NLQ260" s="149"/>
      <c r="NLR260" s="149"/>
      <c r="NLS260" s="149"/>
      <c r="NLT260" s="149"/>
      <c r="NLU260" s="149"/>
      <c r="NLV260" s="150"/>
      <c r="NLW260" s="154"/>
      <c r="NLX260" s="49"/>
      <c r="NLY260" s="72"/>
      <c r="NLZ260" s="72"/>
      <c r="NMA260" s="72"/>
      <c r="NMB260" s="72"/>
      <c r="NMC260" s="72"/>
      <c r="NMD260" s="72"/>
      <c r="NME260" s="49"/>
      <c r="NMF260" s="149"/>
      <c r="NMG260" s="149"/>
      <c r="NMH260" s="149"/>
      <c r="NMI260" s="149"/>
      <c r="NMJ260" s="149"/>
      <c r="NMK260" s="149"/>
      <c r="NML260" s="150"/>
      <c r="NMM260" s="154"/>
      <c r="NMN260" s="49"/>
      <c r="NMO260" s="72"/>
      <c r="NMP260" s="72"/>
      <c r="NMQ260" s="72"/>
      <c r="NMR260" s="72"/>
      <c r="NMS260" s="72"/>
      <c r="NMT260" s="72"/>
      <c r="NMU260" s="49"/>
      <c r="NMV260" s="149"/>
      <c r="NMW260" s="149"/>
      <c r="NMX260" s="149"/>
      <c r="NMY260" s="149"/>
      <c r="NMZ260" s="149"/>
      <c r="NNA260" s="149"/>
      <c r="NNB260" s="150"/>
      <c r="NNC260" s="154"/>
      <c r="NND260" s="49"/>
      <c r="NNE260" s="72"/>
      <c r="NNF260" s="72"/>
      <c r="NNG260" s="72"/>
      <c r="NNH260" s="72"/>
      <c r="NNI260" s="72"/>
      <c r="NNJ260" s="72"/>
      <c r="NNK260" s="49"/>
      <c r="NNL260" s="149"/>
      <c r="NNM260" s="149"/>
      <c r="NNN260" s="149"/>
      <c r="NNO260" s="149"/>
      <c r="NNP260" s="149"/>
      <c r="NNQ260" s="149"/>
      <c r="NNR260" s="150"/>
      <c r="NNS260" s="154"/>
      <c r="NNT260" s="49"/>
      <c r="NNU260" s="72"/>
      <c r="NNV260" s="72"/>
      <c r="NNW260" s="72"/>
      <c r="NNX260" s="72"/>
      <c r="NNY260" s="72"/>
      <c r="NNZ260" s="72"/>
      <c r="NOA260" s="49"/>
      <c r="NOB260" s="149"/>
      <c r="NOC260" s="149"/>
      <c r="NOD260" s="149"/>
      <c r="NOE260" s="149"/>
      <c r="NOF260" s="149"/>
      <c r="NOG260" s="149"/>
      <c r="NOH260" s="150"/>
      <c r="NOI260" s="154"/>
      <c r="NOJ260" s="49"/>
      <c r="NOK260" s="72"/>
      <c r="NOL260" s="72"/>
      <c r="NOM260" s="72"/>
      <c r="NON260" s="72"/>
      <c r="NOO260" s="72"/>
      <c r="NOP260" s="72"/>
      <c r="NOQ260" s="49"/>
      <c r="NOR260" s="149"/>
      <c r="NOS260" s="149"/>
      <c r="NOT260" s="149"/>
      <c r="NOU260" s="149"/>
      <c r="NOV260" s="149"/>
      <c r="NOW260" s="149"/>
      <c r="NOX260" s="150"/>
      <c r="NOY260" s="154"/>
      <c r="NOZ260" s="49"/>
      <c r="NPA260" s="72"/>
      <c r="NPB260" s="72"/>
      <c r="NPC260" s="72"/>
      <c r="NPD260" s="72"/>
      <c r="NPE260" s="72"/>
      <c r="NPF260" s="72"/>
      <c r="NPG260" s="49"/>
      <c r="NPH260" s="149"/>
      <c r="NPI260" s="149"/>
      <c r="NPJ260" s="149"/>
      <c r="NPK260" s="149"/>
      <c r="NPL260" s="149"/>
      <c r="NPM260" s="149"/>
      <c r="NPN260" s="150"/>
      <c r="NPO260" s="154"/>
      <c r="NPP260" s="49"/>
      <c r="NPQ260" s="72"/>
      <c r="NPR260" s="72"/>
      <c r="NPS260" s="72"/>
      <c r="NPT260" s="72"/>
      <c r="NPU260" s="72"/>
      <c r="NPV260" s="72"/>
      <c r="NPW260" s="49"/>
      <c r="NPX260" s="149"/>
      <c r="NPY260" s="149"/>
      <c r="NPZ260" s="149"/>
      <c r="NQA260" s="149"/>
      <c r="NQB260" s="149"/>
      <c r="NQC260" s="149"/>
      <c r="NQD260" s="150"/>
      <c r="NQE260" s="154"/>
      <c r="NQF260" s="49"/>
      <c r="NQG260" s="72"/>
      <c r="NQH260" s="72"/>
      <c r="NQI260" s="72"/>
      <c r="NQJ260" s="72"/>
      <c r="NQK260" s="72"/>
      <c r="NQL260" s="72"/>
      <c r="NQM260" s="49"/>
      <c r="NQN260" s="149"/>
      <c r="NQO260" s="149"/>
      <c r="NQP260" s="149"/>
      <c r="NQQ260" s="149"/>
      <c r="NQR260" s="149"/>
      <c r="NQS260" s="149"/>
      <c r="NQT260" s="150"/>
      <c r="NQU260" s="154"/>
      <c r="NQV260" s="49"/>
      <c r="NQW260" s="72"/>
      <c r="NQX260" s="72"/>
      <c r="NQY260" s="72"/>
      <c r="NQZ260" s="72"/>
      <c r="NRA260" s="72"/>
      <c r="NRB260" s="72"/>
      <c r="NRC260" s="49"/>
      <c r="NRD260" s="149"/>
      <c r="NRE260" s="149"/>
      <c r="NRF260" s="149"/>
      <c r="NRG260" s="149"/>
      <c r="NRH260" s="149"/>
      <c r="NRI260" s="149"/>
      <c r="NRJ260" s="150"/>
      <c r="NRK260" s="154"/>
      <c r="NRL260" s="49"/>
      <c r="NRM260" s="72"/>
      <c r="NRN260" s="72"/>
      <c r="NRO260" s="72"/>
      <c r="NRP260" s="72"/>
      <c r="NRQ260" s="72"/>
      <c r="NRR260" s="72"/>
      <c r="NRS260" s="49"/>
      <c r="NRT260" s="149"/>
      <c r="NRU260" s="149"/>
      <c r="NRV260" s="149"/>
      <c r="NRW260" s="149"/>
      <c r="NRX260" s="149"/>
      <c r="NRY260" s="149"/>
      <c r="NRZ260" s="150"/>
      <c r="NSA260" s="154"/>
      <c r="NSB260" s="49"/>
      <c r="NSC260" s="72"/>
      <c r="NSD260" s="72"/>
      <c r="NSE260" s="72"/>
      <c r="NSF260" s="72"/>
      <c r="NSG260" s="72"/>
      <c r="NSH260" s="72"/>
      <c r="NSI260" s="49"/>
      <c r="NSJ260" s="149"/>
      <c r="NSK260" s="149"/>
      <c r="NSL260" s="149"/>
      <c r="NSM260" s="149"/>
      <c r="NSN260" s="149"/>
      <c r="NSO260" s="149"/>
      <c r="NSP260" s="150"/>
      <c r="NSQ260" s="154"/>
      <c r="NSR260" s="49"/>
      <c r="NSS260" s="72"/>
      <c r="NST260" s="72"/>
      <c r="NSU260" s="72"/>
      <c r="NSV260" s="72"/>
      <c r="NSW260" s="72"/>
      <c r="NSX260" s="72"/>
      <c r="NSY260" s="49"/>
      <c r="NSZ260" s="149"/>
      <c r="NTA260" s="149"/>
      <c r="NTB260" s="149"/>
      <c r="NTC260" s="149"/>
      <c r="NTD260" s="149"/>
      <c r="NTE260" s="149"/>
      <c r="NTF260" s="150"/>
      <c r="NTG260" s="154"/>
      <c r="NTH260" s="49"/>
      <c r="NTI260" s="72"/>
      <c r="NTJ260" s="72"/>
      <c r="NTK260" s="72"/>
      <c r="NTL260" s="72"/>
      <c r="NTM260" s="72"/>
      <c r="NTN260" s="72"/>
      <c r="NTO260" s="49"/>
      <c r="NTP260" s="149"/>
      <c r="NTQ260" s="149"/>
      <c r="NTR260" s="149"/>
      <c r="NTS260" s="149"/>
      <c r="NTT260" s="149"/>
      <c r="NTU260" s="149"/>
      <c r="NTV260" s="150"/>
      <c r="NTW260" s="154"/>
      <c r="NTX260" s="49"/>
      <c r="NTY260" s="72"/>
      <c r="NTZ260" s="72"/>
      <c r="NUA260" s="72"/>
      <c r="NUB260" s="72"/>
      <c r="NUC260" s="72"/>
      <c r="NUD260" s="72"/>
      <c r="NUE260" s="49"/>
      <c r="NUF260" s="149"/>
      <c r="NUG260" s="149"/>
      <c r="NUH260" s="149"/>
      <c r="NUI260" s="149"/>
      <c r="NUJ260" s="149"/>
      <c r="NUK260" s="149"/>
      <c r="NUL260" s="150"/>
      <c r="NUM260" s="154"/>
      <c r="NUN260" s="49"/>
      <c r="NUO260" s="72"/>
      <c r="NUP260" s="72"/>
      <c r="NUQ260" s="72"/>
      <c r="NUR260" s="72"/>
      <c r="NUS260" s="72"/>
      <c r="NUT260" s="72"/>
      <c r="NUU260" s="49"/>
      <c r="NUV260" s="149"/>
      <c r="NUW260" s="149"/>
      <c r="NUX260" s="149"/>
      <c r="NUY260" s="149"/>
      <c r="NUZ260" s="149"/>
      <c r="NVA260" s="149"/>
      <c r="NVB260" s="150"/>
      <c r="NVC260" s="154"/>
      <c r="NVD260" s="49"/>
      <c r="NVE260" s="72"/>
      <c r="NVF260" s="72"/>
      <c r="NVG260" s="72"/>
      <c r="NVH260" s="72"/>
      <c r="NVI260" s="72"/>
      <c r="NVJ260" s="72"/>
      <c r="NVK260" s="49"/>
      <c r="NVL260" s="149"/>
      <c r="NVM260" s="149"/>
      <c r="NVN260" s="149"/>
      <c r="NVO260" s="149"/>
      <c r="NVP260" s="149"/>
      <c r="NVQ260" s="149"/>
      <c r="NVR260" s="150"/>
      <c r="NVS260" s="154"/>
      <c r="NVT260" s="49"/>
      <c r="NVU260" s="72"/>
      <c r="NVV260" s="72"/>
      <c r="NVW260" s="72"/>
      <c r="NVX260" s="72"/>
      <c r="NVY260" s="72"/>
      <c r="NVZ260" s="72"/>
      <c r="NWA260" s="49"/>
      <c r="NWB260" s="149"/>
      <c r="NWC260" s="149"/>
      <c r="NWD260" s="149"/>
      <c r="NWE260" s="149"/>
      <c r="NWF260" s="149"/>
      <c r="NWG260" s="149"/>
      <c r="NWH260" s="150"/>
      <c r="NWI260" s="154"/>
      <c r="NWJ260" s="49"/>
      <c r="NWK260" s="72"/>
      <c r="NWL260" s="72"/>
      <c r="NWM260" s="72"/>
      <c r="NWN260" s="72"/>
      <c r="NWO260" s="72"/>
      <c r="NWP260" s="72"/>
      <c r="NWQ260" s="49"/>
      <c r="NWR260" s="149"/>
      <c r="NWS260" s="149"/>
      <c r="NWT260" s="149"/>
      <c r="NWU260" s="149"/>
      <c r="NWV260" s="149"/>
      <c r="NWW260" s="149"/>
      <c r="NWX260" s="150"/>
      <c r="NWY260" s="154"/>
      <c r="NWZ260" s="49"/>
      <c r="NXA260" s="72"/>
      <c r="NXB260" s="72"/>
      <c r="NXC260" s="72"/>
      <c r="NXD260" s="72"/>
      <c r="NXE260" s="72"/>
      <c r="NXF260" s="72"/>
      <c r="NXG260" s="49"/>
      <c r="NXH260" s="149"/>
      <c r="NXI260" s="149"/>
      <c r="NXJ260" s="149"/>
      <c r="NXK260" s="149"/>
      <c r="NXL260" s="149"/>
      <c r="NXM260" s="149"/>
      <c r="NXN260" s="150"/>
      <c r="NXO260" s="154"/>
      <c r="NXP260" s="49"/>
      <c r="NXQ260" s="72"/>
      <c r="NXR260" s="72"/>
      <c r="NXS260" s="72"/>
      <c r="NXT260" s="72"/>
      <c r="NXU260" s="72"/>
      <c r="NXV260" s="72"/>
      <c r="NXW260" s="49"/>
      <c r="NXX260" s="149"/>
      <c r="NXY260" s="149"/>
      <c r="NXZ260" s="149"/>
      <c r="NYA260" s="149"/>
      <c r="NYB260" s="149"/>
      <c r="NYC260" s="149"/>
      <c r="NYD260" s="150"/>
      <c r="NYE260" s="154"/>
      <c r="NYF260" s="49"/>
      <c r="NYG260" s="72"/>
      <c r="NYH260" s="72"/>
      <c r="NYI260" s="72"/>
      <c r="NYJ260" s="72"/>
      <c r="NYK260" s="72"/>
      <c r="NYL260" s="72"/>
      <c r="NYM260" s="49"/>
      <c r="NYN260" s="149"/>
      <c r="NYO260" s="149"/>
      <c r="NYP260" s="149"/>
      <c r="NYQ260" s="149"/>
      <c r="NYR260" s="149"/>
      <c r="NYS260" s="149"/>
      <c r="NYT260" s="150"/>
      <c r="NYU260" s="154"/>
      <c r="NYV260" s="49"/>
      <c r="NYW260" s="72"/>
      <c r="NYX260" s="72"/>
      <c r="NYY260" s="72"/>
      <c r="NYZ260" s="72"/>
      <c r="NZA260" s="72"/>
      <c r="NZB260" s="72"/>
      <c r="NZC260" s="49"/>
      <c r="NZD260" s="149"/>
      <c r="NZE260" s="149"/>
      <c r="NZF260" s="149"/>
      <c r="NZG260" s="149"/>
      <c r="NZH260" s="149"/>
      <c r="NZI260" s="149"/>
      <c r="NZJ260" s="150"/>
      <c r="NZK260" s="154"/>
      <c r="NZL260" s="49"/>
      <c r="NZM260" s="72"/>
      <c r="NZN260" s="72"/>
      <c r="NZO260" s="72"/>
      <c r="NZP260" s="72"/>
      <c r="NZQ260" s="72"/>
      <c r="NZR260" s="72"/>
      <c r="NZS260" s="49"/>
      <c r="NZT260" s="149"/>
      <c r="NZU260" s="149"/>
      <c r="NZV260" s="149"/>
      <c r="NZW260" s="149"/>
      <c r="NZX260" s="149"/>
      <c r="NZY260" s="149"/>
      <c r="NZZ260" s="150"/>
      <c r="OAA260" s="154"/>
      <c r="OAB260" s="49"/>
      <c r="OAC260" s="72"/>
      <c r="OAD260" s="72"/>
      <c r="OAE260" s="72"/>
      <c r="OAF260" s="72"/>
      <c r="OAG260" s="72"/>
      <c r="OAH260" s="72"/>
      <c r="OAI260" s="49"/>
      <c r="OAJ260" s="149"/>
      <c r="OAK260" s="149"/>
      <c r="OAL260" s="149"/>
      <c r="OAM260" s="149"/>
      <c r="OAN260" s="149"/>
      <c r="OAO260" s="149"/>
      <c r="OAP260" s="150"/>
      <c r="OAQ260" s="154"/>
      <c r="OAR260" s="49"/>
      <c r="OAS260" s="72"/>
      <c r="OAT260" s="72"/>
      <c r="OAU260" s="72"/>
      <c r="OAV260" s="72"/>
      <c r="OAW260" s="72"/>
      <c r="OAX260" s="72"/>
      <c r="OAY260" s="49"/>
      <c r="OAZ260" s="149"/>
      <c r="OBA260" s="149"/>
      <c r="OBB260" s="149"/>
      <c r="OBC260" s="149"/>
      <c r="OBD260" s="149"/>
      <c r="OBE260" s="149"/>
      <c r="OBF260" s="150"/>
      <c r="OBG260" s="154"/>
      <c r="OBH260" s="49"/>
      <c r="OBI260" s="72"/>
      <c r="OBJ260" s="72"/>
      <c r="OBK260" s="72"/>
      <c r="OBL260" s="72"/>
      <c r="OBM260" s="72"/>
      <c r="OBN260" s="72"/>
      <c r="OBO260" s="49"/>
      <c r="OBP260" s="149"/>
      <c r="OBQ260" s="149"/>
      <c r="OBR260" s="149"/>
      <c r="OBS260" s="149"/>
      <c r="OBT260" s="149"/>
      <c r="OBU260" s="149"/>
      <c r="OBV260" s="150"/>
      <c r="OBW260" s="154"/>
      <c r="OBX260" s="49"/>
      <c r="OBY260" s="72"/>
      <c r="OBZ260" s="72"/>
      <c r="OCA260" s="72"/>
      <c r="OCB260" s="72"/>
      <c r="OCC260" s="72"/>
      <c r="OCD260" s="72"/>
      <c r="OCE260" s="49"/>
      <c r="OCF260" s="149"/>
      <c r="OCG260" s="149"/>
      <c r="OCH260" s="149"/>
      <c r="OCI260" s="149"/>
      <c r="OCJ260" s="149"/>
      <c r="OCK260" s="149"/>
      <c r="OCL260" s="150"/>
      <c r="OCM260" s="154"/>
      <c r="OCN260" s="49"/>
      <c r="OCO260" s="72"/>
      <c r="OCP260" s="72"/>
      <c r="OCQ260" s="72"/>
      <c r="OCR260" s="72"/>
      <c r="OCS260" s="72"/>
      <c r="OCT260" s="72"/>
      <c r="OCU260" s="49"/>
      <c r="OCV260" s="149"/>
      <c r="OCW260" s="149"/>
      <c r="OCX260" s="149"/>
      <c r="OCY260" s="149"/>
      <c r="OCZ260" s="149"/>
      <c r="ODA260" s="149"/>
      <c r="ODB260" s="150"/>
      <c r="ODC260" s="154"/>
      <c r="ODD260" s="49"/>
      <c r="ODE260" s="72"/>
      <c r="ODF260" s="72"/>
      <c r="ODG260" s="72"/>
      <c r="ODH260" s="72"/>
      <c r="ODI260" s="72"/>
      <c r="ODJ260" s="72"/>
      <c r="ODK260" s="49"/>
      <c r="ODL260" s="149"/>
      <c r="ODM260" s="149"/>
      <c r="ODN260" s="149"/>
      <c r="ODO260" s="149"/>
      <c r="ODP260" s="149"/>
      <c r="ODQ260" s="149"/>
      <c r="ODR260" s="150"/>
      <c r="ODS260" s="154"/>
      <c r="ODT260" s="49"/>
      <c r="ODU260" s="72"/>
      <c r="ODV260" s="72"/>
      <c r="ODW260" s="72"/>
      <c r="ODX260" s="72"/>
      <c r="ODY260" s="72"/>
      <c r="ODZ260" s="72"/>
      <c r="OEA260" s="49"/>
      <c r="OEB260" s="149"/>
      <c r="OEC260" s="149"/>
      <c r="OED260" s="149"/>
      <c r="OEE260" s="149"/>
      <c r="OEF260" s="149"/>
      <c r="OEG260" s="149"/>
      <c r="OEH260" s="150"/>
      <c r="OEI260" s="154"/>
      <c r="OEJ260" s="49"/>
      <c r="OEK260" s="72"/>
      <c r="OEL260" s="72"/>
      <c r="OEM260" s="72"/>
      <c r="OEN260" s="72"/>
      <c r="OEO260" s="72"/>
      <c r="OEP260" s="72"/>
      <c r="OEQ260" s="49"/>
      <c r="OER260" s="149"/>
      <c r="OES260" s="149"/>
      <c r="OET260" s="149"/>
      <c r="OEU260" s="149"/>
      <c r="OEV260" s="149"/>
      <c r="OEW260" s="149"/>
      <c r="OEX260" s="150"/>
      <c r="OEY260" s="154"/>
      <c r="OEZ260" s="49"/>
      <c r="OFA260" s="72"/>
      <c r="OFB260" s="72"/>
      <c r="OFC260" s="72"/>
      <c r="OFD260" s="72"/>
      <c r="OFE260" s="72"/>
      <c r="OFF260" s="72"/>
      <c r="OFG260" s="49"/>
      <c r="OFH260" s="149"/>
      <c r="OFI260" s="149"/>
      <c r="OFJ260" s="149"/>
      <c r="OFK260" s="149"/>
      <c r="OFL260" s="149"/>
      <c r="OFM260" s="149"/>
      <c r="OFN260" s="150"/>
      <c r="OFO260" s="154"/>
      <c r="OFP260" s="49"/>
      <c r="OFQ260" s="72"/>
      <c r="OFR260" s="72"/>
      <c r="OFS260" s="72"/>
      <c r="OFT260" s="72"/>
      <c r="OFU260" s="72"/>
      <c r="OFV260" s="72"/>
      <c r="OFW260" s="49"/>
      <c r="OFX260" s="149"/>
      <c r="OFY260" s="149"/>
      <c r="OFZ260" s="149"/>
      <c r="OGA260" s="149"/>
      <c r="OGB260" s="149"/>
      <c r="OGC260" s="149"/>
      <c r="OGD260" s="150"/>
      <c r="OGE260" s="154"/>
      <c r="OGF260" s="49"/>
      <c r="OGG260" s="72"/>
      <c r="OGH260" s="72"/>
      <c r="OGI260" s="72"/>
      <c r="OGJ260" s="72"/>
      <c r="OGK260" s="72"/>
      <c r="OGL260" s="72"/>
      <c r="OGM260" s="49"/>
      <c r="OGN260" s="149"/>
      <c r="OGO260" s="149"/>
      <c r="OGP260" s="149"/>
      <c r="OGQ260" s="149"/>
      <c r="OGR260" s="149"/>
      <c r="OGS260" s="149"/>
      <c r="OGT260" s="150"/>
      <c r="OGU260" s="154"/>
      <c r="OGV260" s="49"/>
      <c r="OGW260" s="72"/>
      <c r="OGX260" s="72"/>
      <c r="OGY260" s="72"/>
      <c r="OGZ260" s="72"/>
      <c r="OHA260" s="72"/>
      <c r="OHB260" s="72"/>
      <c r="OHC260" s="49"/>
      <c r="OHD260" s="149"/>
      <c r="OHE260" s="149"/>
      <c r="OHF260" s="149"/>
      <c r="OHG260" s="149"/>
      <c r="OHH260" s="149"/>
      <c r="OHI260" s="149"/>
      <c r="OHJ260" s="150"/>
      <c r="OHK260" s="154"/>
      <c r="OHL260" s="49"/>
      <c r="OHM260" s="72"/>
      <c r="OHN260" s="72"/>
      <c r="OHO260" s="72"/>
      <c r="OHP260" s="72"/>
      <c r="OHQ260" s="72"/>
      <c r="OHR260" s="72"/>
      <c r="OHS260" s="49"/>
      <c r="OHT260" s="149"/>
      <c r="OHU260" s="149"/>
      <c r="OHV260" s="149"/>
      <c r="OHW260" s="149"/>
      <c r="OHX260" s="149"/>
      <c r="OHY260" s="149"/>
      <c r="OHZ260" s="150"/>
      <c r="OIA260" s="154"/>
      <c r="OIB260" s="49"/>
      <c r="OIC260" s="72"/>
      <c r="OID260" s="72"/>
      <c r="OIE260" s="72"/>
      <c r="OIF260" s="72"/>
      <c r="OIG260" s="72"/>
      <c r="OIH260" s="72"/>
      <c r="OII260" s="49"/>
      <c r="OIJ260" s="149"/>
      <c r="OIK260" s="149"/>
      <c r="OIL260" s="149"/>
      <c r="OIM260" s="149"/>
      <c r="OIN260" s="149"/>
      <c r="OIO260" s="149"/>
      <c r="OIP260" s="150"/>
      <c r="OIQ260" s="154"/>
      <c r="OIR260" s="49"/>
      <c r="OIS260" s="72"/>
      <c r="OIT260" s="72"/>
      <c r="OIU260" s="72"/>
      <c r="OIV260" s="72"/>
      <c r="OIW260" s="72"/>
      <c r="OIX260" s="72"/>
      <c r="OIY260" s="49"/>
      <c r="OIZ260" s="149"/>
      <c r="OJA260" s="149"/>
      <c r="OJB260" s="149"/>
      <c r="OJC260" s="149"/>
      <c r="OJD260" s="149"/>
      <c r="OJE260" s="149"/>
      <c r="OJF260" s="150"/>
      <c r="OJG260" s="154"/>
      <c r="OJH260" s="49"/>
      <c r="OJI260" s="72"/>
      <c r="OJJ260" s="72"/>
      <c r="OJK260" s="72"/>
      <c r="OJL260" s="72"/>
      <c r="OJM260" s="72"/>
      <c r="OJN260" s="72"/>
      <c r="OJO260" s="49"/>
      <c r="OJP260" s="149"/>
      <c r="OJQ260" s="149"/>
      <c r="OJR260" s="149"/>
      <c r="OJS260" s="149"/>
      <c r="OJT260" s="149"/>
      <c r="OJU260" s="149"/>
      <c r="OJV260" s="150"/>
      <c r="OJW260" s="154"/>
      <c r="OJX260" s="49"/>
      <c r="OJY260" s="72"/>
      <c r="OJZ260" s="72"/>
      <c r="OKA260" s="72"/>
      <c r="OKB260" s="72"/>
      <c r="OKC260" s="72"/>
      <c r="OKD260" s="72"/>
      <c r="OKE260" s="49"/>
      <c r="OKF260" s="149"/>
      <c r="OKG260" s="149"/>
      <c r="OKH260" s="149"/>
      <c r="OKI260" s="149"/>
      <c r="OKJ260" s="149"/>
      <c r="OKK260" s="149"/>
      <c r="OKL260" s="150"/>
      <c r="OKM260" s="154"/>
      <c r="OKN260" s="49"/>
      <c r="OKO260" s="72"/>
      <c r="OKP260" s="72"/>
      <c r="OKQ260" s="72"/>
      <c r="OKR260" s="72"/>
      <c r="OKS260" s="72"/>
      <c r="OKT260" s="72"/>
      <c r="OKU260" s="49"/>
      <c r="OKV260" s="149"/>
      <c r="OKW260" s="149"/>
      <c r="OKX260" s="149"/>
      <c r="OKY260" s="149"/>
      <c r="OKZ260" s="149"/>
      <c r="OLA260" s="149"/>
      <c r="OLB260" s="150"/>
      <c r="OLC260" s="154"/>
      <c r="OLD260" s="49"/>
      <c r="OLE260" s="72"/>
      <c r="OLF260" s="72"/>
      <c r="OLG260" s="72"/>
      <c r="OLH260" s="72"/>
      <c r="OLI260" s="72"/>
      <c r="OLJ260" s="72"/>
      <c r="OLK260" s="49"/>
      <c r="OLL260" s="149"/>
      <c r="OLM260" s="149"/>
      <c r="OLN260" s="149"/>
      <c r="OLO260" s="149"/>
      <c r="OLP260" s="149"/>
      <c r="OLQ260" s="149"/>
      <c r="OLR260" s="150"/>
      <c r="OLS260" s="154"/>
      <c r="OLT260" s="49"/>
      <c r="OLU260" s="72"/>
      <c r="OLV260" s="72"/>
      <c r="OLW260" s="72"/>
      <c r="OLX260" s="72"/>
      <c r="OLY260" s="72"/>
      <c r="OLZ260" s="72"/>
      <c r="OMA260" s="49"/>
      <c r="OMB260" s="149"/>
      <c r="OMC260" s="149"/>
      <c r="OMD260" s="149"/>
      <c r="OME260" s="149"/>
      <c r="OMF260" s="149"/>
      <c r="OMG260" s="149"/>
      <c r="OMH260" s="150"/>
      <c r="OMI260" s="154"/>
      <c r="OMJ260" s="49"/>
      <c r="OMK260" s="72"/>
      <c r="OML260" s="72"/>
      <c r="OMM260" s="72"/>
      <c r="OMN260" s="72"/>
      <c r="OMO260" s="72"/>
      <c r="OMP260" s="72"/>
      <c r="OMQ260" s="49"/>
      <c r="OMR260" s="149"/>
      <c r="OMS260" s="149"/>
      <c r="OMT260" s="149"/>
      <c r="OMU260" s="149"/>
      <c r="OMV260" s="149"/>
      <c r="OMW260" s="149"/>
      <c r="OMX260" s="150"/>
      <c r="OMY260" s="154"/>
      <c r="OMZ260" s="49"/>
      <c r="ONA260" s="72"/>
      <c r="ONB260" s="72"/>
      <c r="ONC260" s="72"/>
      <c r="OND260" s="72"/>
      <c r="ONE260" s="72"/>
      <c r="ONF260" s="72"/>
      <c r="ONG260" s="49"/>
      <c r="ONH260" s="149"/>
      <c r="ONI260" s="149"/>
      <c r="ONJ260" s="149"/>
      <c r="ONK260" s="149"/>
      <c r="ONL260" s="149"/>
      <c r="ONM260" s="149"/>
      <c r="ONN260" s="150"/>
      <c r="ONO260" s="154"/>
      <c r="ONP260" s="49"/>
      <c r="ONQ260" s="72"/>
      <c r="ONR260" s="72"/>
      <c r="ONS260" s="72"/>
      <c r="ONT260" s="72"/>
      <c r="ONU260" s="72"/>
      <c r="ONV260" s="72"/>
      <c r="ONW260" s="49"/>
      <c r="ONX260" s="149"/>
      <c r="ONY260" s="149"/>
      <c r="ONZ260" s="149"/>
      <c r="OOA260" s="149"/>
      <c r="OOB260" s="149"/>
      <c r="OOC260" s="149"/>
      <c r="OOD260" s="150"/>
      <c r="OOE260" s="154"/>
      <c r="OOF260" s="49"/>
      <c r="OOG260" s="72"/>
      <c r="OOH260" s="72"/>
      <c r="OOI260" s="72"/>
      <c r="OOJ260" s="72"/>
      <c r="OOK260" s="72"/>
      <c r="OOL260" s="72"/>
      <c r="OOM260" s="49"/>
      <c r="OON260" s="149"/>
      <c r="OOO260" s="149"/>
      <c r="OOP260" s="149"/>
      <c r="OOQ260" s="149"/>
      <c r="OOR260" s="149"/>
      <c r="OOS260" s="149"/>
      <c r="OOT260" s="150"/>
      <c r="OOU260" s="154"/>
      <c r="OOV260" s="49"/>
      <c r="OOW260" s="72"/>
      <c r="OOX260" s="72"/>
      <c r="OOY260" s="72"/>
      <c r="OOZ260" s="72"/>
      <c r="OPA260" s="72"/>
      <c r="OPB260" s="72"/>
      <c r="OPC260" s="49"/>
      <c r="OPD260" s="149"/>
      <c r="OPE260" s="149"/>
      <c r="OPF260" s="149"/>
      <c r="OPG260" s="149"/>
      <c r="OPH260" s="149"/>
      <c r="OPI260" s="149"/>
      <c r="OPJ260" s="150"/>
      <c r="OPK260" s="154"/>
      <c r="OPL260" s="49"/>
      <c r="OPM260" s="72"/>
      <c r="OPN260" s="72"/>
      <c r="OPO260" s="72"/>
      <c r="OPP260" s="72"/>
      <c r="OPQ260" s="72"/>
      <c r="OPR260" s="72"/>
      <c r="OPS260" s="49"/>
      <c r="OPT260" s="149"/>
      <c r="OPU260" s="149"/>
      <c r="OPV260" s="149"/>
      <c r="OPW260" s="149"/>
      <c r="OPX260" s="149"/>
      <c r="OPY260" s="149"/>
      <c r="OPZ260" s="150"/>
      <c r="OQA260" s="154"/>
      <c r="OQB260" s="49"/>
      <c r="OQC260" s="72"/>
      <c r="OQD260" s="72"/>
      <c r="OQE260" s="72"/>
      <c r="OQF260" s="72"/>
      <c r="OQG260" s="72"/>
      <c r="OQH260" s="72"/>
      <c r="OQI260" s="49"/>
      <c r="OQJ260" s="149"/>
      <c r="OQK260" s="149"/>
      <c r="OQL260" s="149"/>
      <c r="OQM260" s="149"/>
      <c r="OQN260" s="149"/>
      <c r="OQO260" s="149"/>
      <c r="OQP260" s="150"/>
      <c r="OQQ260" s="154"/>
      <c r="OQR260" s="49"/>
      <c r="OQS260" s="72"/>
      <c r="OQT260" s="72"/>
      <c r="OQU260" s="72"/>
      <c r="OQV260" s="72"/>
      <c r="OQW260" s="72"/>
      <c r="OQX260" s="72"/>
      <c r="OQY260" s="49"/>
      <c r="OQZ260" s="149"/>
      <c r="ORA260" s="149"/>
      <c r="ORB260" s="149"/>
      <c r="ORC260" s="149"/>
      <c r="ORD260" s="149"/>
      <c r="ORE260" s="149"/>
      <c r="ORF260" s="150"/>
      <c r="ORG260" s="154"/>
      <c r="ORH260" s="49"/>
      <c r="ORI260" s="72"/>
      <c r="ORJ260" s="72"/>
      <c r="ORK260" s="72"/>
      <c r="ORL260" s="72"/>
      <c r="ORM260" s="72"/>
      <c r="ORN260" s="72"/>
      <c r="ORO260" s="49"/>
      <c r="ORP260" s="149"/>
      <c r="ORQ260" s="149"/>
      <c r="ORR260" s="149"/>
      <c r="ORS260" s="149"/>
      <c r="ORT260" s="149"/>
      <c r="ORU260" s="149"/>
      <c r="ORV260" s="150"/>
      <c r="ORW260" s="154"/>
      <c r="ORX260" s="49"/>
      <c r="ORY260" s="72"/>
      <c r="ORZ260" s="72"/>
      <c r="OSA260" s="72"/>
      <c r="OSB260" s="72"/>
      <c r="OSC260" s="72"/>
      <c r="OSD260" s="72"/>
      <c r="OSE260" s="49"/>
      <c r="OSF260" s="149"/>
      <c r="OSG260" s="149"/>
      <c r="OSH260" s="149"/>
      <c r="OSI260" s="149"/>
      <c r="OSJ260" s="149"/>
      <c r="OSK260" s="149"/>
      <c r="OSL260" s="150"/>
      <c r="OSM260" s="154"/>
      <c r="OSN260" s="49"/>
      <c r="OSO260" s="72"/>
      <c r="OSP260" s="72"/>
      <c r="OSQ260" s="72"/>
      <c r="OSR260" s="72"/>
      <c r="OSS260" s="72"/>
      <c r="OST260" s="72"/>
      <c r="OSU260" s="49"/>
      <c r="OSV260" s="149"/>
      <c r="OSW260" s="149"/>
      <c r="OSX260" s="149"/>
      <c r="OSY260" s="149"/>
      <c r="OSZ260" s="149"/>
      <c r="OTA260" s="149"/>
      <c r="OTB260" s="150"/>
      <c r="OTC260" s="154"/>
      <c r="OTD260" s="49"/>
      <c r="OTE260" s="72"/>
      <c r="OTF260" s="72"/>
      <c r="OTG260" s="72"/>
      <c r="OTH260" s="72"/>
      <c r="OTI260" s="72"/>
      <c r="OTJ260" s="72"/>
      <c r="OTK260" s="49"/>
      <c r="OTL260" s="149"/>
      <c r="OTM260" s="149"/>
      <c r="OTN260" s="149"/>
      <c r="OTO260" s="149"/>
      <c r="OTP260" s="149"/>
      <c r="OTQ260" s="149"/>
      <c r="OTR260" s="150"/>
      <c r="OTS260" s="154"/>
      <c r="OTT260" s="49"/>
      <c r="OTU260" s="72"/>
      <c r="OTV260" s="72"/>
      <c r="OTW260" s="72"/>
      <c r="OTX260" s="72"/>
      <c r="OTY260" s="72"/>
      <c r="OTZ260" s="72"/>
      <c r="OUA260" s="49"/>
      <c r="OUB260" s="149"/>
      <c r="OUC260" s="149"/>
      <c r="OUD260" s="149"/>
      <c r="OUE260" s="149"/>
      <c r="OUF260" s="149"/>
      <c r="OUG260" s="149"/>
      <c r="OUH260" s="150"/>
      <c r="OUI260" s="154"/>
      <c r="OUJ260" s="49"/>
      <c r="OUK260" s="72"/>
      <c r="OUL260" s="72"/>
      <c r="OUM260" s="72"/>
      <c r="OUN260" s="72"/>
      <c r="OUO260" s="72"/>
      <c r="OUP260" s="72"/>
      <c r="OUQ260" s="49"/>
      <c r="OUR260" s="149"/>
      <c r="OUS260" s="149"/>
      <c r="OUT260" s="149"/>
      <c r="OUU260" s="149"/>
      <c r="OUV260" s="149"/>
      <c r="OUW260" s="149"/>
      <c r="OUX260" s="150"/>
      <c r="OUY260" s="154"/>
      <c r="OUZ260" s="49"/>
      <c r="OVA260" s="72"/>
      <c r="OVB260" s="72"/>
      <c r="OVC260" s="72"/>
      <c r="OVD260" s="72"/>
      <c r="OVE260" s="72"/>
      <c r="OVF260" s="72"/>
      <c r="OVG260" s="49"/>
      <c r="OVH260" s="149"/>
      <c r="OVI260" s="149"/>
      <c r="OVJ260" s="149"/>
      <c r="OVK260" s="149"/>
      <c r="OVL260" s="149"/>
      <c r="OVM260" s="149"/>
      <c r="OVN260" s="150"/>
      <c r="OVO260" s="154"/>
      <c r="OVP260" s="49"/>
      <c r="OVQ260" s="72"/>
      <c r="OVR260" s="72"/>
      <c r="OVS260" s="72"/>
      <c r="OVT260" s="72"/>
      <c r="OVU260" s="72"/>
      <c r="OVV260" s="72"/>
      <c r="OVW260" s="49"/>
      <c r="OVX260" s="149"/>
      <c r="OVY260" s="149"/>
      <c r="OVZ260" s="149"/>
      <c r="OWA260" s="149"/>
      <c r="OWB260" s="149"/>
      <c r="OWC260" s="149"/>
      <c r="OWD260" s="150"/>
      <c r="OWE260" s="154"/>
      <c r="OWF260" s="49"/>
      <c r="OWG260" s="72"/>
      <c r="OWH260" s="72"/>
      <c r="OWI260" s="72"/>
      <c r="OWJ260" s="72"/>
      <c r="OWK260" s="72"/>
      <c r="OWL260" s="72"/>
      <c r="OWM260" s="49"/>
      <c r="OWN260" s="149"/>
      <c r="OWO260" s="149"/>
      <c r="OWP260" s="149"/>
      <c r="OWQ260" s="149"/>
      <c r="OWR260" s="149"/>
      <c r="OWS260" s="149"/>
      <c r="OWT260" s="150"/>
      <c r="OWU260" s="154"/>
      <c r="OWV260" s="49"/>
      <c r="OWW260" s="72"/>
      <c r="OWX260" s="72"/>
      <c r="OWY260" s="72"/>
      <c r="OWZ260" s="72"/>
      <c r="OXA260" s="72"/>
      <c r="OXB260" s="72"/>
      <c r="OXC260" s="49"/>
      <c r="OXD260" s="149"/>
      <c r="OXE260" s="149"/>
      <c r="OXF260" s="149"/>
      <c r="OXG260" s="149"/>
      <c r="OXH260" s="149"/>
      <c r="OXI260" s="149"/>
      <c r="OXJ260" s="150"/>
      <c r="OXK260" s="154"/>
      <c r="OXL260" s="49"/>
      <c r="OXM260" s="72"/>
      <c r="OXN260" s="72"/>
      <c r="OXO260" s="72"/>
      <c r="OXP260" s="72"/>
      <c r="OXQ260" s="72"/>
      <c r="OXR260" s="72"/>
      <c r="OXS260" s="49"/>
      <c r="OXT260" s="149"/>
      <c r="OXU260" s="149"/>
      <c r="OXV260" s="149"/>
      <c r="OXW260" s="149"/>
      <c r="OXX260" s="149"/>
      <c r="OXY260" s="149"/>
      <c r="OXZ260" s="150"/>
      <c r="OYA260" s="154"/>
      <c r="OYB260" s="49"/>
      <c r="OYC260" s="72"/>
      <c r="OYD260" s="72"/>
      <c r="OYE260" s="72"/>
      <c r="OYF260" s="72"/>
      <c r="OYG260" s="72"/>
      <c r="OYH260" s="72"/>
      <c r="OYI260" s="49"/>
      <c r="OYJ260" s="149"/>
      <c r="OYK260" s="149"/>
      <c r="OYL260" s="149"/>
      <c r="OYM260" s="149"/>
      <c r="OYN260" s="149"/>
      <c r="OYO260" s="149"/>
      <c r="OYP260" s="150"/>
      <c r="OYQ260" s="154"/>
      <c r="OYR260" s="49"/>
      <c r="OYS260" s="72"/>
      <c r="OYT260" s="72"/>
      <c r="OYU260" s="72"/>
      <c r="OYV260" s="72"/>
      <c r="OYW260" s="72"/>
      <c r="OYX260" s="72"/>
      <c r="OYY260" s="49"/>
      <c r="OYZ260" s="149"/>
      <c r="OZA260" s="149"/>
      <c r="OZB260" s="149"/>
      <c r="OZC260" s="149"/>
      <c r="OZD260" s="149"/>
      <c r="OZE260" s="149"/>
      <c r="OZF260" s="150"/>
      <c r="OZG260" s="154"/>
      <c r="OZH260" s="49"/>
      <c r="OZI260" s="72"/>
      <c r="OZJ260" s="72"/>
      <c r="OZK260" s="72"/>
      <c r="OZL260" s="72"/>
      <c r="OZM260" s="72"/>
      <c r="OZN260" s="72"/>
      <c r="OZO260" s="49"/>
      <c r="OZP260" s="149"/>
      <c r="OZQ260" s="149"/>
      <c r="OZR260" s="149"/>
      <c r="OZS260" s="149"/>
      <c r="OZT260" s="149"/>
      <c r="OZU260" s="149"/>
      <c r="OZV260" s="150"/>
      <c r="OZW260" s="154"/>
      <c r="OZX260" s="49"/>
      <c r="OZY260" s="72"/>
      <c r="OZZ260" s="72"/>
      <c r="PAA260" s="72"/>
      <c r="PAB260" s="72"/>
      <c r="PAC260" s="72"/>
      <c r="PAD260" s="72"/>
      <c r="PAE260" s="49"/>
      <c r="PAF260" s="149"/>
      <c r="PAG260" s="149"/>
      <c r="PAH260" s="149"/>
      <c r="PAI260" s="149"/>
      <c r="PAJ260" s="149"/>
      <c r="PAK260" s="149"/>
      <c r="PAL260" s="150"/>
      <c r="PAM260" s="154"/>
      <c r="PAN260" s="49"/>
      <c r="PAO260" s="72"/>
      <c r="PAP260" s="72"/>
      <c r="PAQ260" s="72"/>
      <c r="PAR260" s="72"/>
      <c r="PAS260" s="72"/>
      <c r="PAT260" s="72"/>
      <c r="PAU260" s="49"/>
      <c r="PAV260" s="149"/>
      <c r="PAW260" s="149"/>
      <c r="PAX260" s="149"/>
      <c r="PAY260" s="149"/>
      <c r="PAZ260" s="149"/>
      <c r="PBA260" s="149"/>
      <c r="PBB260" s="150"/>
      <c r="PBC260" s="154"/>
      <c r="PBD260" s="49"/>
      <c r="PBE260" s="72"/>
      <c r="PBF260" s="72"/>
      <c r="PBG260" s="72"/>
      <c r="PBH260" s="72"/>
      <c r="PBI260" s="72"/>
      <c r="PBJ260" s="72"/>
      <c r="PBK260" s="49"/>
      <c r="PBL260" s="149"/>
      <c r="PBM260" s="149"/>
      <c r="PBN260" s="149"/>
      <c r="PBO260" s="149"/>
      <c r="PBP260" s="149"/>
      <c r="PBQ260" s="149"/>
      <c r="PBR260" s="150"/>
      <c r="PBS260" s="154"/>
      <c r="PBT260" s="49"/>
      <c r="PBU260" s="72"/>
      <c r="PBV260" s="72"/>
      <c r="PBW260" s="72"/>
      <c r="PBX260" s="72"/>
      <c r="PBY260" s="72"/>
      <c r="PBZ260" s="72"/>
      <c r="PCA260" s="49"/>
      <c r="PCB260" s="149"/>
      <c r="PCC260" s="149"/>
      <c r="PCD260" s="149"/>
      <c r="PCE260" s="149"/>
      <c r="PCF260" s="149"/>
      <c r="PCG260" s="149"/>
      <c r="PCH260" s="150"/>
      <c r="PCI260" s="154"/>
      <c r="PCJ260" s="49"/>
      <c r="PCK260" s="72"/>
      <c r="PCL260" s="72"/>
      <c r="PCM260" s="72"/>
      <c r="PCN260" s="72"/>
      <c r="PCO260" s="72"/>
      <c r="PCP260" s="72"/>
      <c r="PCQ260" s="49"/>
      <c r="PCR260" s="149"/>
      <c r="PCS260" s="149"/>
      <c r="PCT260" s="149"/>
      <c r="PCU260" s="149"/>
      <c r="PCV260" s="149"/>
      <c r="PCW260" s="149"/>
      <c r="PCX260" s="150"/>
      <c r="PCY260" s="154"/>
      <c r="PCZ260" s="49"/>
      <c r="PDA260" s="72"/>
      <c r="PDB260" s="72"/>
      <c r="PDC260" s="72"/>
      <c r="PDD260" s="72"/>
      <c r="PDE260" s="72"/>
      <c r="PDF260" s="72"/>
      <c r="PDG260" s="49"/>
      <c r="PDH260" s="149"/>
      <c r="PDI260" s="149"/>
      <c r="PDJ260" s="149"/>
      <c r="PDK260" s="149"/>
      <c r="PDL260" s="149"/>
      <c r="PDM260" s="149"/>
      <c r="PDN260" s="150"/>
      <c r="PDO260" s="154"/>
      <c r="PDP260" s="49"/>
      <c r="PDQ260" s="72"/>
      <c r="PDR260" s="72"/>
      <c r="PDS260" s="72"/>
      <c r="PDT260" s="72"/>
      <c r="PDU260" s="72"/>
      <c r="PDV260" s="72"/>
      <c r="PDW260" s="49"/>
      <c r="PDX260" s="149"/>
      <c r="PDY260" s="149"/>
      <c r="PDZ260" s="149"/>
      <c r="PEA260" s="149"/>
      <c r="PEB260" s="149"/>
      <c r="PEC260" s="149"/>
      <c r="PED260" s="150"/>
      <c r="PEE260" s="154"/>
      <c r="PEF260" s="49"/>
      <c r="PEG260" s="72"/>
      <c r="PEH260" s="72"/>
      <c r="PEI260" s="72"/>
      <c r="PEJ260" s="72"/>
      <c r="PEK260" s="72"/>
      <c r="PEL260" s="72"/>
      <c r="PEM260" s="49"/>
      <c r="PEN260" s="149"/>
      <c r="PEO260" s="149"/>
      <c r="PEP260" s="149"/>
      <c r="PEQ260" s="149"/>
      <c r="PER260" s="149"/>
      <c r="PES260" s="149"/>
      <c r="PET260" s="150"/>
      <c r="PEU260" s="154"/>
      <c r="PEV260" s="49"/>
      <c r="PEW260" s="72"/>
      <c r="PEX260" s="72"/>
      <c r="PEY260" s="72"/>
      <c r="PEZ260" s="72"/>
      <c r="PFA260" s="72"/>
      <c r="PFB260" s="72"/>
      <c r="PFC260" s="49"/>
      <c r="PFD260" s="149"/>
      <c r="PFE260" s="149"/>
      <c r="PFF260" s="149"/>
      <c r="PFG260" s="149"/>
      <c r="PFH260" s="149"/>
      <c r="PFI260" s="149"/>
      <c r="PFJ260" s="150"/>
      <c r="PFK260" s="154"/>
      <c r="PFL260" s="49"/>
      <c r="PFM260" s="72"/>
      <c r="PFN260" s="72"/>
      <c r="PFO260" s="72"/>
      <c r="PFP260" s="72"/>
      <c r="PFQ260" s="72"/>
      <c r="PFR260" s="72"/>
      <c r="PFS260" s="49"/>
      <c r="PFT260" s="149"/>
      <c r="PFU260" s="149"/>
      <c r="PFV260" s="149"/>
      <c r="PFW260" s="149"/>
      <c r="PFX260" s="149"/>
      <c r="PFY260" s="149"/>
      <c r="PFZ260" s="150"/>
      <c r="PGA260" s="154"/>
      <c r="PGB260" s="49"/>
      <c r="PGC260" s="72"/>
      <c r="PGD260" s="72"/>
      <c r="PGE260" s="72"/>
      <c r="PGF260" s="72"/>
      <c r="PGG260" s="72"/>
      <c r="PGH260" s="72"/>
      <c r="PGI260" s="49"/>
      <c r="PGJ260" s="149"/>
      <c r="PGK260" s="149"/>
      <c r="PGL260" s="149"/>
      <c r="PGM260" s="149"/>
      <c r="PGN260" s="149"/>
      <c r="PGO260" s="149"/>
      <c r="PGP260" s="150"/>
      <c r="PGQ260" s="154"/>
      <c r="PGR260" s="49"/>
      <c r="PGS260" s="72"/>
      <c r="PGT260" s="72"/>
      <c r="PGU260" s="72"/>
      <c r="PGV260" s="72"/>
      <c r="PGW260" s="72"/>
      <c r="PGX260" s="72"/>
      <c r="PGY260" s="49"/>
      <c r="PGZ260" s="149"/>
      <c r="PHA260" s="149"/>
      <c r="PHB260" s="149"/>
      <c r="PHC260" s="149"/>
      <c r="PHD260" s="149"/>
      <c r="PHE260" s="149"/>
      <c r="PHF260" s="150"/>
      <c r="PHG260" s="154"/>
      <c r="PHH260" s="49"/>
      <c r="PHI260" s="72"/>
      <c r="PHJ260" s="72"/>
      <c r="PHK260" s="72"/>
      <c r="PHL260" s="72"/>
      <c r="PHM260" s="72"/>
      <c r="PHN260" s="72"/>
      <c r="PHO260" s="49"/>
      <c r="PHP260" s="149"/>
      <c r="PHQ260" s="149"/>
      <c r="PHR260" s="149"/>
      <c r="PHS260" s="149"/>
      <c r="PHT260" s="149"/>
      <c r="PHU260" s="149"/>
      <c r="PHV260" s="150"/>
      <c r="PHW260" s="154"/>
      <c r="PHX260" s="49"/>
      <c r="PHY260" s="72"/>
      <c r="PHZ260" s="72"/>
      <c r="PIA260" s="72"/>
      <c r="PIB260" s="72"/>
      <c r="PIC260" s="72"/>
      <c r="PID260" s="72"/>
      <c r="PIE260" s="49"/>
      <c r="PIF260" s="149"/>
      <c r="PIG260" s="149"/>
      <c r="PIH260" s="149"/>
      <c r="PII260" s="149"/>
      <c r="PIJ260" s="149"/>
      <c r="PIK260" s="149"/>
      <c r="PIL260" s="150"/>
      <c r="PIM260" s="154"/>
      <c r="PIN260" s="49"/>
      <c r="PIO260" s="72"/>
      <c r="PIP260" s="72"/>
      <c r="PIQ260" s="72"/>
      <c r="PIR260" s="72"/>
      <c r="PIS260" s="72"/>
      <c r="PIT260" s="72"/>
      <c r="PIU260" s="49"/>
      <c r="PIV260" s="149"/>
      <c r="PIW260" s="149"/>
      <c r="PIX260" s="149"/>
      <c r="PIY260" s="149"/>
      <c r="PIZ260" s="149"/>
      <c r="PJA260" s="149"/>
      <c r="PJB260" s="150"/>
      <c r="PJC260" s="154"/>
      <c r="PJD260" s="49"/>
      <c r="PJE260" s="72"/>
      <c r="PJF260" s="72"/>
      <c r="PJG260" s="72"/>
      <c r="PJH260" s="72"/>
      <c r="PJI260" s="72"/>
      <c r="PJJ260" s="72"/>
      <c r="PJK260" s="49"/>
      <c r="PJL260" s="149"/>
      <c r="PJM260" s="149"/>
      <c r="PJN260" s="149"/>
      <c r="PJO260" s="149"/>
      <c r="PJP260" s="149"/>
      <c r="PJQ260" s="149"/>
      <c r="PJR260" s="150"/>
      <c r="PJS260" s="154"/>
      <c r="PJT260" s="49"/>
      <c r="PJU260" s="72"/>
      <c r="PJV260" s="72"/>
      <c r="PJW260" s="72"/>
      <c r="PJX260" s="72"/>
      <c r="PJY260" s="72"/>
      <c r="PJZ260" s="72"/>
      <c r="PKA260" s="49"/>
      <c r="PKB260" s="149"/>
      <c r="PKC260" s="149"/>
      <c r="PKD260" s="149"/>
      <c r="PKE260" s="149"/>
      <c r="PKF260" s="149"/>
      <c r="PKG260" s="149"/>
      <c r="PKH260" s="150"/>
      <c r="PKI260" s="154"/>
      <c r="PKJ260" s="49"/>
      <c r="PKK260" s="72"/>
      <c r="PKL260" s="72"/>
      <c r="PKM260" s="72"/>
      <c r="PKN260" s="72"/>
      <c r="PKO260" s="72"/>
      <c r="PKP260" s="72"/>
      <c r="PKQ260" s="49"/>
      <c r="PKR260" s="149"/>
      <c r="PKS260" s="149"/>
      <c r="PKT260" s="149"/>
      <c r="PKU260" s="149"/>
      <c r="PKV260" s="149"/>
      <c r="PKW260" s="149"/>
      <c r="PKX260" s="150"/>
      <c r="PKY260" s="154"/>
      <c r="PKZ260" s="49"/>
      <c r="PLA260" s="72"/>
      <c r="PLB260" s="72"/>
      <c r="PLC260" s="72"/>
      <c r="PLD260" s="72"/>
      <c r="PLE260" s="72"/>
      <c r="PLF260" s="72"/>
      <c r="PLG260" s="49"/>
      <c r="PLH260" s="149"/>
      <c r="PLI260" s="149"/>
      <c r="PLJ260" s="149"/>
      <c r="PLK260" s="149"/>
      <c r="PLL260" s="149"/>
      <c r="PLM260" s="149"/>
      <c r="PLN260" s="150"/>
      <c r="PLO260" s="154"/>
      <c r="PLP260" s="49"/>
      <c r="PLQ260" s="72"/>
      <c r="PLR260" s="72"/>
      <c r="PLS260" s="72"/>
      <c r="PLT260" s="72"/>
      <c r="PLU260" s="72"/>
      <c r="PLV260" s="72"/>
      <c r="PLW260" s="49"/>
      <c r="PLX260" s="149"/>
      <c r="PLY260" s="149"/>
      <c r="PLZ260" s="149"/>
      <c r="PMA260" s="149"/>
      <c r="PMB260" s="149"/>
      <c r="PMC260" s="149"/>
      <c r="PMD260" s="150"/>
      <c r="PME260" s="154"/>
      <c r="PMF260" s="49"/>
      <c r="PMG260" s="72"/>
      <c r="PMH260" s="72"/>
      <c r="PMI260" s="72"/>
      <c r="PMJ260" s="72"/>
      <c r="PMK260" s="72"/>
      <c r="PML260" s="72"/>
      <c r="PMM260" s="49"/>
      <c r="PMN260" s="149"/>
      <c r="PMO260" s="149"/>
      <c r="PMP260" s="149"/>
      <c r="PMQ260" s="149"/>
      <c r="PMR260" s="149"/>
      <c r="PMS260" s="149"/>
      <c r="PMT260" s="150"/>
      <c r="PMU260" s="154"/>
      <c r="PMV260" s="49"/>
      <c r="PMW260" s="72"/>
      <c r="PMX260" s="72"/>
      <c r="PMY260" s="72"/>
      <c r="PMZ260" s="72"/>
      <c r="PNA260" s="72"/>
      <c r="PNB260" s="72"/>
      <c r="PNC260" s="49"/>
      <c r="PND260" s="149"/>
      <c r="PNE260" s="149"/>
      <c r="PNF260" s="149"/>
      <c r="PNG260" s="149"/>
      <c r="PNH260" s="149"/>
      <c r="PNI260" s="149"/>
      <c r="PNJ260" s="150"/>
      <c r="PNK260" s="154"/>
      <c r="PNL260" s="49"/>
      <c r="PNM260" s="72"/>
      <c r="PNN260" s="72"/>
      <c r="PNO260" s="72"/>
      <c r="PNP260" s="72"/>
      <c r="PNQ260" s="72"/>
      <c r="PNR260" s="72"/>
      <c r="PNS260" s="49"/>
      <c r="PNT260" s="149"/>
      <c r="PNU260" s="149"/>
      <c r="PNV260" s="149"/>
      <c r="PNW260" s="149"/>
      <c r="PNX260" s="149"/>
      <c r="PNY260" s="149"/>
      <c r="PNZ260" s="150"/>
      <c r="POA260" s="154"/>
      <c r="POB260" s="49"/>
      <c r="POC260" s="72"/>
      <c r="POD260" s="72"/>
      <c r="POE260" s="72"/>
      <c r="POF260" s="72"/>
      <c r="POG260" s="72"/>
      <c r="POH260" s="72"/>
      <c r="POI260" s="49"/>
      <c r="POJ260" s="149"/>
      <c r="POK260" s="149"/>
      <c r="POL260" s="149"/>
      <c r="POM260" s="149"/>
      <c r="PON260" s="149"/>
      <c r="POO260" s="149"/>
      <c r="POP260" s="150"/>
      <c r="POQ260" s="154"/>
      <c r="POR260" s="49"/>
      <c r="POS260" s="72"/>
      <c r="POT260" s="72"/>
      <c r="POU260" s="72"/>
      <c r="POV260" s="72"/>
      <c r="POW260" s="72"/>
      <c r="POX260" s="72"/>
      <c r="POY260" s="49"/>
      <c r="POZ260" s="149"/>
      <c r="PPA260" s="149"/>
      <c r="PPB260" s="149"/>
      <c r="PPC260" s="149"/>
      <c r="PPD260" s="149"/>
      <c r="PPE260" s="149"/>
      <c r="PPF260" s="150"/>
      <c r="PPG260" s="154"/>
      <c r="PPH260" s="49"/>
      <c r="PPI260" s="72"/>
      <c r="PPJ260" s="72"/>
      <c r="PPK260" s="72"/>
      <c r="PPL260" s="72"/>
      <c r="PPM260" s="72"/>
      <c r="PPN260" s="72"/>
      <c r="PPO260" s="49"/>
      <c r="PPP260" s="149"/>
      <c r="PPQ260" s="149"/>
      <c r="PPR260" s="149"/>
      <c r="PPS260" s="149"/>
      <c r="PPT260" s="149"/>
      <c r="PPU260" s="149"/>
      <c r="PPV260" s="150"/>
      <c r="PPW260" s="154"/>
      <c r="PPX260" s="49"/>
      <c r="PPY260" s="72"/>
      <c r="PPZ260" s="72"/>
      <c r="PQA260" s="72"/>
      <c r="PQB260" s="72"/>
      <c r="PQC260" s="72"/>
      <c r="PQD260" s="72"/>
      <c r="PQE260" s="49"/>
      <c r="PQF260" s="149"/>
      <c r="PQG260" s="149"/>
      <c r="PQH260" s="149"/>
      <c r="PQI260" s="149"/>
      <c r="PQJ260" s="149"/>
      <c r="PQK260" s="149"/>
      <c r="PQL260" s="150"/>
      <c r="PQM260" s="154"/>
      <c r="PQN260" s="49"/>
      <c r="PQO260" s="72"/>
      <c r="PQP260" s="72"/>
      <c r="PQQ260" s="72"/>
      <c r="PQR260" s="72"/>
      <c r="PQS260" s="72"/>
      <c r="PQT260" s="72"/>
      <c r="PQU260" s="49"/>
      <c r="PQV260" s="149"/>
      <c r="PQW260" s="149"/>
      <c r="PQX260" s="149"/>
      <c r="PQY260" s="149"/>
      <c r="PQZ260" s="149"/>
      <c r="PRA260" s="149"/>
      <c r="PRB260" s="150"/>
      <c r="PRC260" s="154"/>
      <c r="PRD260" s="49"/>
      <c r="PRE260" s="72"/>
      <c r="PRF260" s="72"/>
      <c r="PRG260" s="72"/>
      <c r="PRH260" s="72"/>
      <c r="PRI260" s="72"/>
      <c r="PRJ260" s="72"/>
      <c r="PRK260" s="49"/>
      <c r="PRL260" s="149"/>
      <c r="PRM260" s="149"/>
      <c r="PRN260" s="149"/>
      <c r="PRO260" s="149"/>
      <c r="PRP260" s="149"/>
      <c r="PRQ260" s="149"/>
      <c r="PRR260" s="150"/>
      <c r="PRS260" s="154"/>
      <c r="PRT260" s="49"/>
      <c r="PRU260" s="72"/>
      <c r="PRV260" s="72"/>
      <c r="PRW260" s="72"/>
      <c r="PRX260" s="72"/>
      <c r="PRY260" s="72"/>
      <c r="PRZ260" s="72"/>
      <c r="PSA260" s="49"/>
      <c r="PSB260" s="149"/>
      <c r="PSC260" s="149"/>
      <c r="PSD260" s="149"/>
      <c r="PSE260" s="149"/>
      <c r="PSF260" s="149"/>
      <c r="PSG260" s="149"/>
      <c r="PSH260" s="150"/>
      <c r="PSI260" s="154"/>
      <c r="PSJ260" s="49"/>
      <c r="PSK260" s="72"/>
      <c r="PSL260" s="72"/>
      <c r="PSM260" s="72"/>
      <c r="PSN260" s="72"/>
      <c r="PSO260" s="72"/>
      <c r="PSP260" s="72"/>
      <c r="PSQ260" s="49"/>
      <c r="PSR260" s="149"/>
      <c r="PSS260" s="149"/>
      <c r="PST260" s="149"/>
      <c r="PSU260" s="149"/>
      <c r="PSV260" s="149"/>
      <c r="PSW260" s="149"/>
      <c r="PSX260" s="150"/>
      <c r="PSY260" s="154"/>
      <c r="PSZ260" s="49"/>
      <c r="PTA260" s="72"/>
      <c r="PTB260" s="72"/>
      <c r="PTC260" s="72"/>
      <c r="PTD260" s="72"/>
      <c r="PTE260" s="72"/>
      <c r="PTF260" s="72"/>
      <c r="PTG260" s="49"/>
      <c r="PTH260" s="149"/>
      <c r="PTI260" s="149"/>
      <c r="PTJ260" s="149"/>
      <c r="PTK260" s="149"/>
      <c r="PTL260" s="149"/>
      <c r="PTM260" s="149"/>
      <c r="PTN260" s="150"/>
      <c r="PTO260" s="154"/>
      <c r="PTP260" s="49"/>
      <c r="PTQ260" s="72"/>
      <c r="PTR260" s="72"/>
      <c r="PTS260" s="72"/>
      <c r="PTT260" s="72"/>
      <c r="PTU260" s="72"/>
      <c r="PTV260" s="72"/>
      <c r="PTW260" s="49"/>
      <c r="PTX260" s="149"/>
      <c r="PTY260" s="149"/>
      <c r="PTZ260" s="149"/>
      <c r="PUA260" s="149"/>
      <c r="PUB260" s="149"/>
      <c r="PUC260" s="149"/>
      <c r="PUD260" s="150"/>
      <c r="PUE260" s="154"/>
      <c r="PUF260" s="49"/>
      <c r="PUG260" s="72"/>
      <c r="PUH260" s="72"/>
      <c r="PUI260" s="72"/>
      <c r="PUJ260" s="72"/>
      <c r="PUK260" s="72"/>
      <c r="PUL260" s="72"/>
      <c r="PUM260" s="49"/>
      <c r="PUN260" s="149"/>
      <c r="PUO260" s="149"/>
      <c r="PUP260" s="149"/>
      <c r="PUQ260" s="149"/>
      <c r="PUR260" s="149"/>
      <c r="PUS260" s="149"/>
      <c r="PUT260" s="150"/>
      <c r="PUU260" s="154"/>
      <c r="PUV260" s="49"/>
      <c r="PUW260" s="72"/>
      <c r="PUX260" s="72"/>
      <c r="PUY260" s="72"/>
      <c r="PUZ260" s="72"/>
      <c r="PVA260" s="72"/>
      <c r="PVB260" s="72"/>
      <c r="PVC260" s="49"/>
      <c r="PVD260" s="149"/>
      <c r="PVE260" s="149"/>
      <c r="PVF260" s="149"/>
      <c r="PVG260" s="149"/>
      <c r="PVH260" s="149"/>
      <c r="PVI260" s="149"/>
      <c r="PVJ260" s="150"/>
      <c r="PVK260" s="154"/>
      <c r="PVL260" s="49"/>
      <c r="PVM260" s="72"/>
      <c r="PVN260" s="72"/>
      <c r="PVO260" s="72"/>
      <c r="PVP260" s="72"/>
      <c r="PVQ260" s="72"/>
      <c r="PVR260" s="72"/>
      <c r="PVS260" s="49"/>
      <c r="PVT260" s="149"/>
      <c r="PVU260" s="149"/>
      <c r="PVV260" s="149"/>
      <c r="PVW260" s="149"/>
      <c r="PVX260" s="149"/>
      <c r="PVY260" s="149"/>
      <c r="PVZ260" s="150"/>
      <c r="PWA260" s="154"/>
      <c r="PWB260" s="49"/>
      <c r="PWC260" s="72"/>
      <c r="PWD260" s="72"/>
      <c r="PWE260" s="72"/>
      <c r="PWF260" s="72"/>
      <c r="PWG260" s="72"/>
      <c r="PWH260" s="72"/>
      <c r="PWI260" s="49"/>
      <c r="PWJ260" s="149"/>
      <c r="PWK260" s="149"/>
      <c r="PWL260" s="149"/>
      <c r="PWM260" s="149"/>
      <c r="PWN260" s="149"/>
      <c r="PWO260" s="149"/>
      <c r="PWP260" s="150"/>
      <c r="PWQ260" s="154"/>
      <c r="PWR260" s="49"/>
      <c r="PWS260" s="72"/>
      <c r="PWT260" s="72"/>
      <c r="PWU260" s="72"/>
      <c r="PWV260" s="72"/>
      <c r="PWW260" s="72"/>
      <c r="PWX260" s="72"/>
      <c r="PWY260" s="49"/>
      <c r="PWZ260" s="149"/>
      <c r="PXA260" s="149"/>
      <c r="PXB260" s="149"/>
      <c r="PXC260" s="149"/>
      <c r="PXD260" s="149"/>
      <c r="PXE260" s="149"/>
      <c r="PXF260" s="150"/>
      <c r="PXG260" s="154"/>
      <c r="PXH260" s="49"/>
      <c r="PXI260" s="72"/>
      <c r="PXJ260" s="72"/>
      <c r="PXK260" s="72"/>
      <c r="PXL260" s="72"/>
      <c r="PXM260" s="72"/>
      <c r="PXN260" s="72"/>
      <c r="PXO260" s="49"/>
      <c r="PXP260" s="149"/>
      <c r="PXQ260" s="149"/>
      <c r="PXR260" s="149"/>
      <c r="PXS260" s="149"/>
      <c r="PXT260" s="149"/>
      <c r="PXU260" s="149"/>
      <c r="PXV260" s="150"/>
      <c r="PXW260" s="154"/>
      <c r="PXX260" s="49"/>
      <c r="PXY260" s="72"/>
      <c r="PXZ260" s="72"/>
      <c r="PYA260" s="72"/>
      <c r="PYB260" s="72"/>
      <c r="PYC260" s="72"/>
      <c r="PYD260" s="72"/>
      <c r="PYE260" s="49"/>
      <c r="PYF260" s="149"/>
      <c r="PYG260" s="149"/>
      <c r="PYH260" s="149"/>
      <c r="PYI260" s="149"/>
      <c r="PYJ260" s="149"/>
      <c r="PYK260" s="149"/>
      <c r="PYL260" s="150"/>
      <c r="PYM260" s="154"/>
      <c r="PYN260" s="49"/>
      <c r="PYO260" s="72"/>
      <c r="PYP260" s="72"/>
      <c r="PYQ260" s="72"/>
      <c r="PYR260" s="72"/>
      <c r="PYS260" s="72"/>
      <c r="PYT260" s="72"/>
      <c r="PYU260" s="49"/>
      <c r="PYV260" s="149"/>
      <c r="PYW260" s="149"/>
      <c r="PYX260" s="149"/>
      <c r="PYY260" s="149"/>
      <c r="PYZ260" s="149"/>
      <c r="PZA260" s="149"/>
      <c r="PZB260" s="150"/>
      <c r="PZC260" s="154"/>
      <c r="PZD260" s="49"/>
      <c r="PZE260" s="72"/>
      <c r="PZF260" s="72"/>
      <c r="PZG260" s="72"/>
      <c r="PZH260" s="72"/>
      <c r="PZI260" s="72"/>
      <c r="PZJ260" s="72"/>
      <c r="PZK260" s="49"/>
      <c r="PZL260" s="149"/>
      <c r="PZM260" s="149"/>
      <c r="PZN260" s="149"/>
      <c r="PZO260" s="149"/>
      <c r="PZP260" s="149"/>
      <c r="PZQ260" s="149"/>
      <c r="PZR260" s="150"/>
      <c r="PZS260" s="154"/>
      <c r="PZT260" s="49"/>
      <c r="PZU260" s="72"/>
      <c r="PZV260" s="72"/>
      <c r="PZW260" s="72"/>
      <c r="PZX260" s="72"/>
      <c r="PZY260" s="72"/>
      <c r="PZZ260" s="72"/>
      <c r="QAA260" s="49"/>
      <c r="QAB260" s="149"/>
      <c r="QAC260" s="149"/>
      <c r="QAD260" s="149"/>
      <c r="QAE260" s="149"/>
      <c r="QAF260" s="149"/>
      <c r="QAG260" s="149"/>
      <c r="QAH260" s="150"/>
      <c r="QAI260" s="154"/>
      <c r="QAJ260" s="49"/>
      <c r="QAK260" s="72"/>
      <c r="QAL260" s="72"/>
      <c r="QAM260" s="72"/>
      <c r="QAN260" s="72"/>
      <c r="QAO260" s="72"/>
      <c r="QAP260" s="72"/>
      <c r="QAQ260" s="49"/>
      <c r="QAR260" s="149"/>
      <c r="QAS260" s="149"/>
      <c r="QAT260" s="149"/>
      <c r="QAU260" s="149"/>
      <c r="QAV260" s="149"/>
      <c r="QAW260" s="149"/>
      <c r="QAX260" s="150"/>
      <c r="QAY260" s="154"/>
      <c r="QAZ260" s="49"/>
      <c r="QBA260" s="72"/>
      <c r="QBB260" s="72"/>
      <c r="QBC260" s="72"/>
      <c r="QBD260" s="72"/>
      <c r="QBE260" s="72"/>
      <c r="QBF260" s="72"/>
      <c r="QBG260" s="49"/>
      <c r="QBH260" s="149"/>
      <c r="QBI260" s="149"/>
      <c r="QBJ260" s="149"/>
      <c r="QBK260" s="149"/>
      <c r="QBL260" s="149"/>
      <c r="QBM260" s="149"/>
      <c r="QBN260" s="150"/>
      <c r="QBO260" s="154"/>
      <c r="QBP260" s="49"/>
      <c r="QBQ260" s="72"/>
      <c r="QBR260" s="72"/>
      <c r="QBS260" s="72"/>
      <c r="QBT260" s="72"/>
      <c r="QBU260" s="72"/>
      <c r="QBV260" s="72"/>
      <c r="QBW260" s="49"/>
      <c r="QBX260" s="149"/>
      <c r="QBY260" s="149"/>
      <c r="QBZ260" s="149"/>
      <c r="QCA260" s="149"/>
      <c r="QCB260" s="149"/>
      <c r="QCC260" s="149"/>
      <c r="QCD260" s="150"/>
      <c r="QCE260" s="154"/>
      <c r="QCF260" s="49"/>
      <c r="QCG260" s="72"/>
      <c r="QCH260" s="72"/>
      <c r="QCI260" s="72"/>
      <c r="QCJ260" s="72"/>
      <c r="QCK260" s="72"/>
      <c r="QCL260" s="72"/>
      <c r="QCM260" s="49"/>
      <c r="QCN260" s="149"/>
      <c r="QCO260" s="149"/>
      <c r="QCP260" s="149"/>
      <c r="QCQ260" s="149"/>
      <c r="QCR260" s="149"/>
      <c r="QCS260" s="149"/>
      <c r="QCT260" s="150"/>
      <c r="QCU260" s="154"/>
      <c r="QCV260" s="49"/>
      <c r="QCW260" s="72"/>
      <c r="QCX260" s="72"/>
      <c r="QCY260" s="72"/>
      <c r="QCZ260" s="72"/>
      <c r="QDA260" s="72"/>
      <c r="QDB260" s="72"/>
      <c r="QDC260" s="49"/>
      <c r="QDD260" s="149"/>
      <c r="QDE260" s="149"/>
      <c r="QDF260" s="149"/>
      <c r="QDG260" s="149"/>
      <c r="QDH260" s="149"/>
      <c r="QDI260" s="149"/>
      <c r="QDJ260" s="150"/>
      <c r="QDK260" s="154"/>
      <c r="QDL260" s="49"/>
      <c r="QDM260" s="72"/>
      <c r="QDN260" s="72"/>
      <c r="QDO260" s="72"/>
      <c r="QDP260" s="72"/>
      <c r="QDQ260" s="72"/>
      <c r="QDR260" s="72"/>
      <c r="QDS260" s="49"/>
      <c r="QDT260" s="149"/>
      <c r="QDU260" s="149"/>
      <c r="QDV260" s="149"/>
      <c r="QDW260" s="149"/>
      <c r="QDX260" s="149"/>
      <c r="QDY260" s="149"/>
      <c r="QDZ260" s="150"/>
      <c r="QEA260" s="154"/>
      <c r="QEB260" s="49"/>
      <c r="QEC260" s="72"/>
      <c r="QED260" s="72"/>
      <c r="QEE260" s="72"/>
      <c r="QEF260" s="72"/>
      <c r="QEG260" s="72"/>
      <c r="QEH260" s="72"/>
      <c r="QEI260" s="49"/>
      <c r="QEJ260" s="149"/>
      <c r="QEK260" s="149"/>
      <c r="QEL260" s="149"/>
      <c r="QEM260" s="149"/>
      <c r="QEN260" s="149"/>
      <c r="QEO260" s="149"/>
      <c r="QEP260" s="150"/>
      <c r="QEQ260" s="154"/>
      <c r="QER260" s="49"/>
      <c r="QES260" s="72"/>
      <c r="QET260" s="72"/>
      <c r="QEU260" s="72"/>
      <c r="QEV260" s="72"/>
      <c r="QEW260" s="72"/>
      <c r="QEX260" s="72"/>
      <c r="QEY260" s="49"/>
      <c r="QEZ260" s="149"/>
      <c r="QFA260" s="149"/>
      <c r="QFB260" s="149"/>
      <c r="QFC260" s="149"/>
      <c r="QFD260" s="149"/>
      <c r="QFE260" s="149"/>
      <c r="QFF260" s="150"/>
      <c r="QFG260" s="154"/>
      <c r="QFH260" s="49"/>
      <c r="QFI260" s="72"/>
      <c r="QFJ260" s="72"/>
      <c r="QFK260" s="72"/>
      <c r="QFL260" s="72"/>
      <c r="QFM260" s="72"/>
      <c r="QFN260" s="72"/>
      <c r="QFO260" s="49"/>
      <c r="QFP260" s="149"/>
      <c r="QFQ260" s="149"/>
      <c r="QFR260" s="149"/>
      <c r="QFS260" s="149"/>
      <c r="QFT260" s="149"/>
      <c r="QFU260" s="149"/>
      <c r="QFV260" s="150"/>
      <c r="QFW260" s="154"/>
      <c r="QFX260" s="49"/>
      <c r="QFY260" s="72"/>
      <c r="QFZ260" s="72"/>
      <c r="QGA260" s="72"/>
      <c r="QGB260" s="72"/>
      <c r="QGC260" s="72"/>
      <c r="QGD260" s="72"/>
      <c r="QGE260" s="49"/>
      <c r="QGF260" s="149"/>
      <c r="QGG260" s="149"/>
      <c r="QGH260" s="149"/>
      <c r="QGI260" s="149"/>
      <c r="QGJ260" s="149"/>
      <c r="QGK260" s="149"/>
      <c r="QGL260" s="150"/>
      <c r="QGM260" s="154"/>
      <c r="QGN260" s="49"/>
      <c r="QGO260" s="72"/>
      <c r="QGP260" s="72"/>
      <c r="QGQ260" s="72"/>
      <c r="QGR260" s="72"/>
      <c r="QGS260" s="72"/>
      <c r="QGT260" s="72"/>
      <c r="QGU260" s="49"/>
      <c r="QGV260" s="149"/>
      <c r="QGW260" s="149"/>
      <c r="QGX260" s="149"/>
      <c r="QGY260" s="149"/>
      <c r="QGZ260" s="149"/>
      <c r="QHA260" s="149"/>
      <c r="QHB260" s="150"/>
      <c r="QHC260" s="154"/>
      <c r="QHD260" s="49"/>
      <c r="QHE260" s="72"/>
      <c r="QHF260" s="72"/>
      <c r="QHG260" s="72"/>
      <c r="QHH260" s="72"/>
      <c r="QHI260" s="72"/>
      <c r="QHJ260" s="72"/>
      <c r="QHK260" s="49"/>
      <c r="QHL260" s="149"/>
      <c r="QHM260" s="149"/>
      <c r="QHN260" s="149"/>
      <c r="QHO260" s="149"/>
      <c r="QHP260" s="149"/>
      <c r="QHQ260" s="149"/>
      <c r="QHR260" s="150"/>
      <c r="QHS260" s="154"/>
      <c r="QHT260" s="49"/>
      <c r="QHU260" s="72"/>
      <c r="QHV260" s="72"/>
      <c r="QHW260" s="72"/>
      <c r="QHX260" s="72"/>
      <c r="QHY260" s="72"/>
      <c r="QHZ260" s="72"/>
      <c r="QIA260" s="49"/>
      <c r="QIB260" s="149"/>
      <c r="QIC260" s="149"/>
      <c r="QID260" s="149"/>
      <c r="QIE260" s="149"/>
      <c r="QIF260" s="149"/>
      <c r="QIG260" s="149"/>
      <c r="QIH260" s="150"/>
      <c r="QII260" s="154"/>
      <c r="QIJ260" s="49"/>
      <c r="QIK260" s="72"/>
      <c r="QIL260" s="72"/>
      <c r="QIM260" s="72"/>
      <c r="QIN260" s="72"/>
      <c r="QIO260" s="72"/>
      <c r="QIP260" s="72"/>
      <c r="QIQ260" s="49"/>
      <c r="QIR260" s="149"/>
      <c r="QIS260" s="149"/>
      <c r="QIT260" s="149"/>
      <c r="QIU260" s="149"/>
      <c r="QIV260" s="149"/>
      <c r="QIW260" s="149"/>
      <c r="QIX260" s="150"/>
      <c r="QIY260" s="154"/>
      <c r="QIZ260" s="49"/>
      <c r="QJA260" s="72"/>
      <c r="QJB260" s="72"/>
      <c r="QJC260" s="72"/>
      <c r="QJD260" s="72"/>
      <c r="QJE260" s="72"/>
      <c r="QJF260" s="72"/>
      <c r="QJG260" s="49"/>
      <c r="QJH260" s="149"/>
      <c r="QJI260" s="149"/>
      <c r="QJJ260" s="149"/>
      <c r="QJK260" s="149"/>
      <c r="QJL260" s="149"/>
      <c r="QJM260" s="149"/>
      <c r="QJN260" s="150"/>
      <c r="QJO260" s="154"/>
      <c r="QJP260" s="49"/>
      <c r="QJQ260" s="72"/>
      <c r="QJR260" s="72"/>
      <c r="QJS260" s="72"/>
      <c r="QJT260" s="72"/>
      <c r="QJU260" s="72"/>
      <c r="QJV260" s="72"/>
      <c r="QJW260" s="49"/>
      <c r="QJX260" s="149"/>
      <c r="QJY260" s="149"/>
      <c r="QJZ260" s="149"/>
      <c r="QKA260" s="149"/>
      <c r="QKB260" s="149"/>
      <c r="QKC260" s="149"/>
      <c r="QKD260" s="150"/>
      <c r="QKE260" s="154"/>
      <c r="QKF260" s="49"/>
      <c r="QKG260" s="72"/>
      <c r="QKH260" s="72"/>
      <c r="QKI260" s="72"/>
      <c r="QKJ260" s="72"/>
      <c r="QKK260" s="72"/>
      <c r="QKL260" s="72"/>
      <c r="QKM260" s="49"/>
      <c r="QKN260" s="149"/>
      <c r="QKO260" s="149"/>
      <c r="QKP260" s="149"/>
      <c r="QKQ260" s="149"/>
      <c r="QKR260" s="149"/>
      <c r="QKS260" s="149"/>
      <c r="QKT260" s="150"/>
      <c r="QKU260" s="154"/>
      <c r="QKV260" s="49"/>
      <c r="QKW260" s="72"/>
      <c r="QKX260" s="72"/>
      <c r="QKY260" s="72"/>
      <c r="QKZ260" s="72"/>
      <c r="QLA260" s="72"/>
      <c r="QLB260" s="72"/>
      <c r="QLC260" s="49"/>
      <c r="QLD260" s="149"/>
      <c r="QLE260" s="149"/>
      <c r="QLF260" s="149"/>
      <c r="QLG260" s="149"/>
      <c r="QLH260" s="149"/>
      <c r="QLI260" s="149"/>
      <c r="QLJ260" s="150"/>
      <c r="QLK260" s="154"/>
      <c r="QLL260" s="49"/>
      <c r="QLM260" s="72"/>
      <c r="QLN260" s="72"/>
      <c r="QLO260" s="72"/>
      <c r="QLP260" s="72"/>
      <c r="QLQ260" s="72"/>
      <c r="QLR260" s="72"/>
      <c r="QLS260" s="49"/>
      <c r="QLT260" s="149"/>
      <c r="QLU260" s="149"/>
      <c r="QLV260" s="149"/>
      <c r="QLW260" s="149"/>
      <c r="QLX260" s="149"/>
      <c r="QLY260" s="149"/>
      <c r="QLZ260" s="150"/>
      <c r="QMA260" s="154"/>
      <c r="QMB260" s="49"/>
      <c r="QMC260" s="72"/>
      <c r="QMD260" s="72"/>
      <c r="QME260" s="72"/>
      <c r="QMF260" s="72"/>
      <c r="QMG260" s="72"/>
      <c r="QMH260" s="72"/>
      <c r="QMI260" s="49"/>
      <c r="QMJ260" s="149"/>
      <c r="QMK260" s="149"/>
      <c r="QML260" s="149"/>
      <c r="QMM260" s="149"/>
      <c r="QMN260" s="149"/>
      <c r="QMO260" s="149"/>
      <c r="QMP260" s="150"/>
      <c r="QMQ260" s="154"/>
      <c r="QMR260" s="49"/>
      <c r="QMS260" s="72"/>
      <c r="QMT260" s="72"/>
      <c r="QMU260" s="72"/>
      <c r="QMV260" s="72"/>
      <c r="QMW260" s="72"/>
      <c r="QMX260" s="72"/>
      <c r="QMY260" s="49"/>
      <c r="QMZ260" s="149"/>
      <c r="QNA260" s="149"/>
      <c r="QNB260" s="149"/>
      <c r="QNC260" s="149"/>
      <c r="QND260" s="149"/>
      <c r="QNE260" s="149"/>
      <c r="QNF260" s="150"/>
      <c r="QNG260" s="154"/>
      <c r="QNH260" s="49"/>
      <c r="QNI260" s="72"/>
      <c r="QNJ260" s="72"/>
      <c r="QNK260" s="72"/>
      <c r="QNL260" s="72"/>
      <c r="QNM260" s="72"/>
      <c r="QNN260" s="72"/>
      <c r="QNO260" s="49"/>
      <c r="QNP260" s="149"/>
      <c r="QNQ260" s="149"/>
      <c r="QNR260" s="149"/>
      <c r="QNS260" s="149"/>
      <c r="QNT260" s="149"/>
      <c r="QNU260" s="149"/>
      <c r="QNV260" s="150"/>
      <c r="QNW260" s="154"/>
      <c r="QNX260" s="49"/>
      <c r="QNY260" s="72"/>
      <c r="QNZ260" s="72"/>
      <c r="QOA260" s="72"/>
      <c r="QOB260" s="72"/>
      <c r="QOC260" s="72"/>
      <c r="QOD260" s="72"/>
      <c r="QOE260" s="49"/>
      <c r="QOF260" s="149"/>
      <c r="QOG260" s="149"/>
      <c r="QOH260" s="149"/>
      <c r="QOI260" s="149"/>
      <c r="QOJ260" s="149"/>
      <c r="QOK260" s="149"/>
      <c r="QOL260" s="150"/>
      <c r="QOM260" s="154"/>
      <c r="QON260" s="49"/>
      <c r="QOO260" s="72"/>
      <c r="QOP260" s="72"/>
      <c r="QOQ260" s="72"/>
      <c r="QOR260" s="72"/>
      <c r="QOS260" s="72"/>
      <c r="QOT260" s="72"/>
      <c r="QOU260" s="49"/>
      <c r="QOV260" s="149"/>
      <c r="QOW260" s="149"/>
      <c r="QOX260" s="149"/>
      <c r="QOY260" s="149"/>
      <c r="QOZ260" s="149"/>
      <c r="QPA260" s="149"/>
      <c r="QPB260" s="150"/>
      <c r="QPC260" s="154"/>
      <c r="QPD260" s="49"/>
      <c r="QPE260" s="72"/>
      <c r="QPF260" s="72"/>
      <c r="QPG260" s="72"/>
      <c r="QPH260" s="72"/>
      <c r="QPI260" s="72"/>
      <c r="QPJ260" s="72"/>
      <c r="QPK260" s="49"/>
      <c r="QPL260" s="149"/>
      <c r="QPM260" s="149"/>
      <c r="QPN260" s="149"/>
      <c r="QPO260" s="149"/>
      <c r="QPP260" s="149"/>
      <c r="QPQ260" s="149"/>
      <c r="QPR260" s="150"/>
      <c r="QPS260" s="154"/>
      <c r="QPT260" s="49"/>
      <c r="QPU260" s="72"/>
      <c r="QPV260" s="72"/>
      <c r="QPW260" s="72"/>
      <c r="QPX260" s="72"/>
      <c r="QPY260" s="72"/>
      <c r="QPZ260" s="72"/>
      <c r="QQA260" s="49"/>
      <c r="QQB260" s="149"/>
      <c r="QQC260" s="149"/>
      <c r="QQD260" s="149"/>
      <c r="QQE260" s="149"/>
      <c r="QQF260" s="149"/>
      <c r="QQG260" s="149"/>
      <c r="QQH260" s="150"/>
      <c r="QQI260" s="154"/>
      <c r="QQJ260" s="49"/>
      <c r="QQK260" s="72"/>
      <c r="QQL260" s="72"/>
      <c r="QQM260" s="72"/>
      <c r="QQN260" s="72"/>
      <c r="QQO260" s="72"/>
      <c r="QQP260" s="72"/>
      <c r="QQQ260" s="49"/>
      <c r="QQR260" s="149"/>
      <c r="QQS260" s="149"/>
      <c r="QQT260" s="149"/>
      <c r="QQU260" s="149"/>
      <c r="QQV260" s="149"/>
      <c r="QQW260" s="149"/>
      <c r="QQX260" s="150"/>
      <c r="QQY260" s="154"/>
      <c r="QQZ260" s="49"/>
      <c r="QRA260" s="72"/>
      <c r="QRB260" s="72"/>
      <c r="QRC260" s="72"/>
      <c r="QRD260" s="72"/>
      <c r="QRE260" s="72"/>
      <c r="QRF260" s="72"/>
      <c r="QRG260" s="49"/>
      <c r="QRH260" s="149"/>
      <c r="QRI260" s="149"/>
      <c r="QRJ260" s="149"/>
      <c r="QRK260" s="149"/>
      <c r="QRL260" s="149"/>
      <c r="QRM260" s="149"/>
      <c r="QRN260" s="150"/>
      <c r="QRO260" s="154"/>
      <c r="QRP260" s="49"/>
      <c r="QRQ260" s="72"/>
      <c r="QRR260" s="72"/>
      <c r="QRS260" s="72"/>
      <c r="QRT260" s="72"/>
      <c r="QRU260" s="72"/>
      <c r="QRV260" s="72"/>
      <c r="QRW260" s="49"/>
      <c r="QRX260" s="149"/>
      <c r="QRY260" s="149"/>
      <c r="QRZ260" s="149"/>
      <c r="QSA260" s="149"/>
      <c r="QSB260" s="149"/>
      <c r="QSC260" s="149"/>
      <c r="QSD260" s="150"/>
      <c r="QSE260" s="154"/>
      <c r="QSF260" s="49"/>
      <c r="QSG260" s="72"/>
      <c r="QSH260" s="72"/>
      <c r="QSI260" s="72"/>
      <c r="QSJ260" s="72"/>
      <c r="QSK260" s="72"/>
      <c r="QSL260" s="72"/>
      <c r="QSM260" s="49"/>
      <c r="QSN260" s="149"/>
      <c r="QSO260" s="149"/>
      <c r="QSP260" s="149"/>
      <c r="QSQ260" s="149"/>
      <c r="QSR260" s="149"/>
      <c r="QSS260" s="149"/>
      <c r="QST260" s="150"/>
      <c r="QSU260" s="154"/>
      <c r="QSV260" s="49"/>
      <c r="QSW260" s="72"/>
      <c r="QSX260" s="72"/>
      <c r="QSY260" s="72"/>
      <c r="QSZ260" s="72"/>
      <c r="QTA260" s="72"/>
      <c r="QTB260" s="72"/>
      <c r="QTC260" s="49"/>
      <c r="QTD260" s="149"/>
      <c r="QTE260" s="149"/>
      <c r="QTF260" s="149"/>
      <c r="QTG260" s="149"/>
      <c r="QTH260" s="149"/>
      <c r="QTI260" s="149"/>
      <c r="QTJ260" s="150"/>
      <c r="QTK260" s="154"/>
      <c r="QTL260" s="49"/>
      <c r="QTM260" s="72"/>
      <c r="QTN260" s="72"/>
      <c r="QTO260" s="72"/>
      <c r="QTP260" s="72"/>
      <c r="QTQ260" s="72"/>
      <c r="QTR260" s="72"/>
      <c r="QTS260" s="49"/>
      <c r="QTT260" s="149"/>
      <c r="QTU260" s="149"/>
      <c r="QTV260" s="149"/>
      <c r="QTW260" s="149"/>
      <c r="QTX260" s="149"/>
      <c r="QTY260" s="149"/>
      <c r="QTZ260" s="150"/>
      <c r="QUA260" s="154"/>
      <c r="QUB260" s="49"/>
      <c r="QUC260" s="72"/>
      <c r="QUD260" s="72"/>
      <c r="QUE260" s="72"/>
      <c r="QUF260" s="72"/>
      <c r="QUG260" s="72"/>
      <c r="QUH260" s="72"/>
      <c r="QUI260" s="49"/>
      <c r="QUJ260" s="149"/>
      <c r="QUK260" s="149"/>
      <c r="QUL260" s="149"/>
      <c r="QUM260" s="149"/>
      <c r="QUN260" s="149"/>
      <c r="QUO260" s="149"/>
      <c r="QUP260" s="150"/>
      <c r="QUQ260" s="154"/>
      <c r="QUR260" s="49"/>
      <c r="QUS260" s="72"/>
      <c r="QUT260" s="72"/>
      <c r="QUU260" s="72"/>
      <c r="QUV260" s="72"/>
      <c r="QUW260" s="72"/>
      <c r="QUX260" s="72"/>
      <c r="QUY260" s="49"/>
      <c r="QUZ260" s="149"/>
      <c r="QVA260" s="149"/>
      <c r="QVB260" s="149"/>
      <c r="QVC260" s="149"/>
      <c r="QVD260" s="149"/>
      <c r="QVE260" s="149"/>
      <c r="QVF260" s="150"/>
      <c r="QVG260" s="154"/>
      <c r="QVH260" s="49"/>
      <c r="QVI260" s="72"/>
      <c r="QVJ260" s="72"/>
      <c r="QVK260" s="72"/>
      <c r="QVL260" s="72"/>
      <c r="QVM260" s="72"/>
      <c r="QVN260" s="72"/>
      <c r="QVO260" s="49"/>
      <c r="QVP260" s="149"/>
      <c r="QVQ260" s="149"/>
      <c r="QVR260" s="149"/>
      <c r="QVS260" s="149"/>
      <c r="QVT260" s="149"/>
      <c r="QVU260" s="149"/>
      <c r="QVV260" s="150"/>
      <c r="QVW260" s="154"/>
      <c r="QVX260" s="49"/>
      <c r="QVY260" s="72"/>
      <c r="QVZ260" s="72"/>
      <c r="QWA260" s="72"/>
      <c r="QWB260" s="72"/>
      <c r="QWC260" s="72"/>
      <c r="QWD260" s="72"/>
      <c r="QWE260" s="49"/>
      <c r="QWF260" s="149"/>
      <c r="QWG260" s="149"/>
      <c r="QWH260" s="149"/>
      <c r="QWI260" s="149"/>
      <c r="QWJ260" s="149"/>
      <c r="QWK260" s="149"/>
      <c r="QWL260" s="150"/>
      <c r="QWM260" s="154"/>
      <c r="QWN260" s="49"/>
      <c r="QWO260" s="72"/>
      <c r="QWP260" s="72"/>
      <c r="QWQ260" s="72"/>
      <c r="QWR260" s="72"/>
      <c r="QWS260" s="72"/>
      <c r="QWT260" s="72"/>
      <c r="QWU260" s="49"/>
      <c r="QWV260" s="149"/>
      <c r="QWW260" s="149"/>
      <c r="QWX260" s="149"/>
      <c r="QWY260" s="149"/>
      <c r="QWZ260" s="149"/>
      <c r="QXA260" s="149"/>
      <c r="QXB260" s="150"/>
      <c r="QXC260" s="154"/>
      <c r="QXD260" s="49"/>
      <c r="QXE260" s="72"/>
      <c r="QXF260" s="72"/>
      <c r="QXG260" s="72"/>
      <c r="QXH260" s="72"/>
      <c r="QXI260" s="72"/>
      <c r="QXJ260" s="72"/>
      <c r="QXK260" s="49"/>
      <c r="QXL260" s="149"/>
      <c r="QXM260" s="149"/>
      <c r="QXN260" s="149"/>
      <c r="QXO260" s="149"/>
      <c r="QXP260" s="149"/>
      <c r="QXQ260" s="149"/>
      <c r="QXR260" s="150"/>
      <c r="QXS260" s="154"/>
      <c r="QXT260" s="49"/>
      <c r="QXU260" s="72"/>
      <c r="QXV260" s="72"/>
      <c r="QXW260" s="72"/>
      <c r="QXX260" s="72"/>
      <c r="QXY260" s="72"/>
      <c r="QXZ260" s="72"/>
      <c r="QYA260" s="49"/>
      <c r="QYB260" s="149"/>
      <c r="QYC260" s="149"/>
      <c r="QYD260" s="149"/>
      <c r="QYE260" s="149"/>
      <c r="QYF260" s="149"/>
      <c r="QYG260" s="149"/>
      <c r="QYH260" s="150"/>
      <c r="QYI260" s="154"/>
      <c r="QYJ260" s="49"/>
      <c r="QYK260" s="72"/>
      <c r="QYL260" s="72"/>
      <c r="QYM260" s="72"/>
      <c r="QYN260" s="72"/>
      <c r="QYO260" s="72"/>
      <c r="QYP260" s="72"/>
      <c r="QYQ260" s="49"/>
      <c r="QYR260" s="149"/>
      <c r="QYS260" s="149"/>
      <c r="QYT260" s="149"/>
      <c r="QYU260" s="149"/>
      <c r="QYV260" s="149"/>
      <c r="QYW260" s="149"/>
      <c r="QYX260" s="150"/>
      <c r="QYY260" s="154"/>
      <c r="QYZ260" s="49"/>
      <c r="QZA260" s="72"/>
      <c r="QZB260" s="72"/>
      <c r="QZC260" s="72"/>
      <c r="QZD260" s="72"/>
      <c r="QZE260" s="72"/>
      <c r="QZF260" s="72"/>
      <c r="QZG260" s="49"/>
      <c r="QZH260" s="149"/>
      <c r="QZI260" s="149"/>
      <c r="QZJ260" s="149"/>
      <c r="QZK260" s="149"/>
      <c r="QZL260" s="149"/>
      <c r="QZM260" s="149"/>
      <c r="QZN260" s="150"/>
      <c r="QZO260" s="154"/>
      <c r="QZP260" s="49"/>
      <c r="QZQ260" s="72"/>
      <c r="QZR260" s="72"/>
      <c r="QZS260" s="72"/>
      <c r="QZT260" s="72"/>
      <c r="QZU260" s="72"/>
      <c r="QZV260" s="72"/>
      <c r="QZW260" s="49"/>
      <c r="QZX260" s="149"/>
      <c r="QZY260" s="149"/>
      <c r="QZZ260" s="149"/>
      <c r="RAA260" s="149"/>
      <c r="RAB260" s="149"/>
      <c r="RAC260" s="149"/>
      <c r="RAD260" s="150"/>
      <c r="RAE260" s="154"/>
      <c r="RAF260" s="49"/>
      <c r="RAG260" s="72"/>
      <c r="RAH260" s="72"/>
      <c r="RAI260" s="72"/>
      <c r="RAJ260" s="72"/>
      <c r="RAK260" s="72"/>
      <c r="RAL260" s="72"/>
      <c r="RAM260" s="49"/>
      <c r="RAN260" s="149"/>
      <c r="RAO260" s="149"/>
      <c r="RAP260" s="149"/>
      <c r="RAQ260" s="149"/>
      <c r="RAR260" s="149"/>
      <c r="RAS260" s="149"/>
      <c r="RAT260" s="150"/>
      <c r="RAU260" s="154"/>
      <c r="RAV260" s="49"/>
      <c r="RAW260" s="72"/>
      <c r="RAX260" s="72"/>
      <c r="RAY260" s="72"/>
      <c r="RAZ260" s="72"/>
      <c r="RBA260" s="72"/>
      <c r="RBB260" s="72"/>
      <c r="RBC260" s="49"/>
      <c r="RBD260" s="149"/>
      <c r="RBE260" s="149"/>
      <c r="RBF260" s="149"/>
      <c r="RBG260" s="149"/>
      <c r="RBH260" s="149"/>
      <c r="RBI260" s="149"/>
      <c r="RBJ260" s="150"/>
      <c r="RBK260" s="154"/>
      <c r="RBL260" s="49"/>
      <c r="RBM260" s="72"/>
      <c r="RBN260" s="72"/>
      <c r="RBO260" s="72"/>
      <c r="RBP260" s="72"/>
      <c r="RBQ260" s="72"/>
      <c r="RBR260" s="72"/>
      <c r="RBS260" s="49"/>
      <c r="RBT260" s="149"/>
      <c r="RBU260" s="149"/>
      <c r="RBV260" s="149"/>
      <c r="RBW260" s="149"/>
      <c r="RBX260" s="149"/>
      <c r="RBY260" s="149"/>
      <c r="RBZ260" s="150"/>
      <c r="RCA260" s="154"/>
      <c r="RCB260" s="49"/>
      <c r="RCC260" s="72"/>
      <c r="RCD260" s="72"/>
      <c r="RCE260" s="72"/>
      <c r="RCF260" s="72"/>
      <c r="RCG260" s="72"/>
      <c r="RCH260" s="72"/>
      <c r="RCI260" s="49"/>
      <c r="RCJ260" s="149"/>
      <c r="RCK260" s="149"/>
      <c r="RCL260" s="149"/>
      <c r="RCM260" s="149"/>
      <c r="RCN260" s="149"/>
      <c r="RCO260" s="149"/>
      <c r="RCP260" s="150"/>
      <c r="RCQ260" s="154"/>
      <c r="RCR260" s="49"/>
      <c r="RCS260" s="72"/>
      <c r="RCT260" s="72"/>
      <c r="RCU260" s="72"/>
      <c r="RCV260" s="72"/>
      <c r="RCW260" s="72"/>
      <c r="RCX260" s="72"/>
      <c r="RCY260" s="49"/>
      <c r="RCZ260" s="149"/>
      <c r="RDA260" s="149"/>
      <c r="RDB260" s="149"/>
      <c r="RDC260" s="149"/>
      <c r="RDD260" s="149"/>
      <c r="RDE260" s="149"/>
      <c r="RDF260" s="150"/>
      <c r="RDG260" s="154"/>
      <c r="RDH260" s="49"/>
      <c r="RDI260" s="72"/>
      <c r="RDJ260" s="72"/>
      <c r="RDK260" s="72"/>
      <c r="RDL260" s="72"/>
      <c r="RDM260" s="72"/>
      <c r="RDN260" s="72"/>
      <c r="RDO260" s="49"/>
      <c r="RDP260" s="149"/>
      <c r="RDQ260" s="149"/>
      <c r="RDR260" s="149"/>
      <c r="RDS260" s="149"/>
      <c r="RDT260" s="149"/>
      <c r="RDU260" s="149"/>
      <c r="RDV260" s="150"/>
      <c r="RDW260" s="154"/>
      <c r="RDX260" s="49"/>
      <c r="RDY260" s="72"/>
      <c r="RDZ260" s="72"/>
      <c r="REA260" s="72"/>
      <c r="REB260" s="72"/>
      <c r="REC260" s="72"/>
      <c r="RED260" s="72"/>
      <c r="REE260" s="49"/>
      <c r="REF260" s="149"/>
      <c r="REG260" s="149"/>
      <c r="REH260" s="149"/>
      <c r="REI260" s="149"/>
      <c r="REJ260" s="149"/>
      <c r="REK260" s="149"/>
      <c r="REL260" s="150"/>
      <c r="REM260" s="154"/>
      <c r="REN260" s="49"/>
      <c r="REO260" s="72"/>
      <c r="REP260" s="72"/>
      <c r="REQ260" s="72"/>
      <c r="RER260" s="72"/>
      <c r="RES260" s="72"/>
      <c r="RET260" s="72"/>
      <c r="REU260" s="49"/>
      <c r="REV260" s="149"/>
      <c r="REW260" s="149"/>
      <c r="REX260" s="149"/>
      <c r="REY260" s="149"/>
      <c r="REZ260" s="149"/>
      <c r="RFA260" s="149"/>
      <c r="RFB260" s="150"/>
      <c r="RFC260" s="154"/>
      <c r="RFD260" s="49"/>
      <c r="RFE260" s="72"/>
      <c r="RFF260" s="72"/>
      <c r="RFG260" s="72"/>
      <c r="RFH260" s="72"/>
      <c r="RFI260" s="72"/>
      <c r="RFJ260" s="72"/>
      <c r="RFK260" s="49"/>
      <c r="RFL260" s="149"/>
      <c r="RFM260" s="149"/>
      <c r="RFN260" s="149"/>
      <c r="RFO260" s="149"/>
      <c r="RFP260" s="149"/>
      <c r="RFQ260" s="149"/>
      <c r="RFR260" s="150"/>
      <c r="RFS260" s="154"/>
      <c r="RFT260" s="49"/>
      <c r="RFU260" s="72"/>
      <c r="RFV260" s="72"/>
      <c r="RFW260" s="72"/>
      <c r="RFX260" s="72"/>
      <c r="RFY260" s="72"/>
      <c r="RFZ260" s="72"/>
      <c r="RGA260" s="49"/>
      <c r="RGB260" s="149"/>
      <c r="RGC260" s="149"/>
      <c r="RGD260" s="149"/>
      <c r="RGE260" s="149"/>
      <c r="RGF260" s="149"/>
      <c r="RGG260" s="149"/>
      <c r="RGH260" s="150"/>
      <c r="RGI260" s="154"/>
      <c r="RGJ260" s="49"/>
      <c r="RGK260" s="72"/>
      <c r="RGL260" s="72"/>
      <c r="RGM260" s="72"/>
      <c r="RGN260" s="72"/>
      <c r="RGO260" s="72"/>
      <c r="RGP260" s="72"/>
      <c r="RGQ260" s="49"/>
      <c r="RGR260" s="149"/>
      <c r="RGS260" s="149"/>
      <c r="RGT260" s="149"/>
      <c r="RGU260" s="149"/>
      <c r="RGV260" s="149"/>
      <c r="RGW260" s="149"/>
      <c r="RGX260" s="150"/>
      <c r="RGY260" s="154"/>
      <c r="RGZ260" s="49"/>
      <c r="RHA260" s="72"/>
      <c r="RHB260" s="72"/>
      <c r="RHC260" s="72"/>
      <c r="RHD260" s="72"/>
      <c r="RHE260" s="72"/>
      <c r="RHF260" s="72"/>
      <c r="RHG260" s="49"/>
      <c r="RHH260" s="149"/>
      <c r="RHI260" s="149"/>
      <c r="RHJ260" s="149"/>
      <c r="RHK260" s="149"/>
      <c r="RHL260" s="149"/>
      <c r="RHM260" s="149"/>
      <c r="RHN260" s="150"/>
      <c r="RHO260" s="154"/>
      <c r="RHP260" s="49"/>
      <c r="RHQ260" s="72"/>
      <c r="RHR260" s="72"/>
      <c r="RHS260" s="72"/>
      <c r="RHT260" s="72"/>
      <c r="RHU260" s="72"/>
      <c r="RHV260" s="72"/>
      <c r="RHW260" s="49"/>
      <c r="RHX260" s="149"/>
      <c r="RHY260" s="149"/>
      <c r="RHZ260" s="149"/>
      <c r="RIA260" s="149"/>
      <c r="RIB260" s="149"/>
      <c r="RIC260" s="149"/>
      <c r="RID260" s="150"/>
      <c r="RIE260" s="154"/>
      <c r="RIF260" s="49"/>
      <c r="RIG260" s="72"/>
      <c r="RIH260" s="72"/>
      <c r="RII260" s="72"/>
      <c r="RIJ260" s="72"/>
      <c r="RIK260" s="72"/>
      <c r="RIL260" s="72"/>
      <c r="RIM260" s="49"/>
      <c r="RIN260" s="149"/>
      <c r="RIO260" s="149"/>
      <c r="RIP260" s="149"/>
      <c r="RIQ260" s="149"/>
      <c r="RIR260" s="149"/>
      <c r="RIS260" s="149"/>
      <c r="RIT260" s="150"/>
      <c r="RIU260" s="154"/>
      <c r="RIV260" s="49"/>
      <c r="RIW260" s="72"/>
      <c r="RIX260" s="72"/>
      <c r="RIY260" s="72"/>
      <c r="RIZ260" s="72"/>
      <c r="RJA260" s="72"/>
      <c r="RJB260" s="72"/>
      <c r="RJC260" s="49"/>
      <c r="RJD260" s="149"/>
      <c r="RJE260" s="149"/>
      <c r="RJF260" s="149"/>
      <c r="RJG260" s="149"/>
      <c r="RJH260" s="149"/>
      <c r="RJI260" s="149"/>
      <c r="RJJ260" s="150"/>
      <c r="RJK260" s="154"/>
      <c r="RJL260" s="49"/>
      <c r="RJM260" s="72"/>
      <c r="RJN260" s="72"/>
      <c r="RJO260" s="72"/>
      <c r="RJP260" s="72"/>
      <c r="RJQ260" s="72"/>
      <c r="RJR260" s="72"/>
      <c r="RJS260" s="49"/>
      <c r="RJT260" s="149"/>
      <c r="RJU260" s="149"/>
      <c r="RJV260" s="149"/>
      <c r="RJW260" s="149"/>
      <c r="RJX260" s="149"/>
      <c r="RJY260" s="149"/>
      <c r="RJZ260" s="150"/>
      <c r="RKA260" s="154"/>
      <c r="RKB260" s="49"/>
      <c r="RKC260" s="72"/>
      <c r="RKD260" s="72"/>
      <c r="RKE260" s="72"/>
      <c r="RKF260" s="72"/>
      <c r="RKG260" s="72"/>
      <c r="RKH260" s="72"/>
      <c r="RKI260" s="49"/>
      <c r="RKJ260" s="149"/>
      <c r="RKK260" s="149"/>
      <c r="RKL260" s="149"/>
      <c r="RKM260" s="149"/>
      <c r="RKN260" s="149"/>
      <c r="RKO260" s="149"/>
      <c r="RKP260" s="150"/>
      <c r="RKQ260" s="154"/>
      <c r="RKR260" s="49"/>
      <c r="RKS260" s="72"/>
      <c r="RKT260" s="72"/>
      <c r="RKU260" s="72"/>
      <c r="RKV260" s="72"/>
      <c r="RKW260" s="72"/>
      <c r="RKX260" s="72"/>
      <c r="RKY260" s="49"/>
      <c r="RKZ260" s="149"/>
      <c r="RLA260" s="149"/>
      <c r="RLB260" s="149"/>
      <c r="RLC260" s="149"/>
      <c r="RLD260" s="149"/>
      <c r="RLE260" s="149"/>
      <c r="RLF260" s="150"/>
      <c r="RLG260" s="154"/>
      <c r="RLH260" s="49"/>
      <c r="RLI260" s="72"/>
      <c r="RLJ260" s="72"/>
      <c r="RLK260" s="72"/>
      <c r="RLL260" s="72"/>
      <c r="RLM260" s="72"/>
      <c r="RLN260" s="72"/>
      <c r="RLO260" s="49"/>
      <c r="RLP260" s="149"/>
      <c r="RLQ260" s="149"/>
      <c r="RLR260" s="149"/>
      <c r="RLS260" s="149"/>
      <c r="RLT260" s="149"/>
      <c r="RLU260" s="149"/>
      <c r="RLV260" s="150"/>
      <c r="RLW260" s="154"/>
      <c r="RLX260" s="49"/>
      <c r="RLY260" s="72"/>
      <c r="RLZ260" s="72"/>
      <c r="RMA260" s="72"/>
      <c r="RMB260" s="72"/>
      <c r="RMC260" s="72"/>
      <c r="RMD260" s="72"/>
      <c r="RME260" s="49"/>
      <c r="RMF260" s="149"/>
      <c r="RMG260" s="149"/>
      <c r="RMH260" s="149"/>
      <c r="RMI260" s="149"/>
      <c r="RMJ260" s="149"/>
      <c r="RMK260" s="149"/>
      <c r="RML260" s="150"/>
      <c r="RMM260" s="154"/>
      <c r="RMN260" s="49"/>
      <c r="RMO260" s="72"/>
      <c r="RMP260" s="72"/>
      <c r="RMQ260" s="72"/>
      <c r="RMR260" s="72"/>
      <c r="RMS260" s="72"/>
      <c r="RMT260" s="72"/>
      <c r="RMU260" s="49"/>
      <c r="RMV260" s="149"/>
      <c r="RMW260" s="149"/>
      <c r="RMX260" s="149"/>
      <c r="RMY260" s="149"/>
      <c r="RMZ260" s="149"/>
      <c r="RNA260" s="149"/>
      <c r="RNB260" s="150"/>
      <c r="RNC260" s="154"/>
      <c r="RND260" s="49"/>
      <c r="RNE260" s="72"/>
      <c r="RNF260" s="72"/>
      <c r="RNG260" s="72"/>
      <c r="RNH260" s="72"/>
      <c r="RNI260" s="72"/>
      <c r="RNJ260" s="72"/>
      <c r="RNK260" s="49"/>
      <c r="RNL260" s="149"/>
      <c r="RNM260" s="149"/>
      <c r="RNN260" s="149"/>
      <c r="RNO260" s="149"/>
      <c r="RNP260" s="149"/>
      <c r="RNQ260" s="149"/>
      <c r="RNR260" s="150"/>
      <c r="RNS260" s="154"/>
      <c r="RNT260" s="49"/>
      <c r="RNU260" s="72"/>
      <c r="RNV260" s="72"/>
      <c r="RNW260" s="72"/>
      <c r="RNX260" s="72"/>
      <c r="RNY260" s="72"/>
      <c r="RNZ260" s="72"/>
      <c r="ROA260" s="49"/>
      <c r="ROB260" s="149"/>
      <c r="ROC260" s="149"/>
      <c r="ROD260" s="149"/>
      <c r="ROE260" s="149"/>
      <c r="ROF260" s="149"/>
      <c r="ROG260" s="149"/>
      <c r="ROH260" s="150"/>
      <c r="ROI260" s="154"/>
      <c r="ROJ260" s="49"/>
      <c r="ROK260" s="72"/>
      <c r="ROL260" s="72"/>
      <c r="ROM260" s="72"/>
      <c r="RON260" s="72"/>
      <c r="ROO260" s="72"/>
      <c r="ROP260" s="72"/>
      <c r="ROQ260" s="49"/>
      <c r="ROR260" s="149"/>
      <c r="ROS260" s="149"/>
      <c r="ROT260" s="149"/>
      <c r="ROU260" s="149"/>
      <c r="ROV260" s="149"/>
      <c r="ROW260" s="149"/>
      <c r="ROX260" s="150"/>
      <c r="ROY260" s="154"/>
      <c r="ROZ260" s="49"/>
      <c r="RPA260" s="72"/>
      <c r="RPB260" s="72"/>
      <c r="RPC260" s="72"/>
      <c r="RPD260" s="72"/>
      <c r="RPE260" s="72"/>
      <c r="RPF260" s="72"/>
      <c r="RPG260" s="49"/>
      <c r="RPH260" s="149"/>
      <c r="RPI260" s="149"/>
      <c r="RPJ260" s="149"/>
      <c r="RPK260" s="149"/>
      <c r="RPL260" s="149"/>
      <c r="RPM260" s="149"/>
      <c r="RPN260" s="150"/>
      <c r="RPO260" s="154"/>
      <c r="RPP260" s="49"/>
      <c r="RPQ260" s="72"/>
      <c r="RPR260" s="72"/>
      <c r="RPS260" s="72"/>
      <c r="RPT260" s="72"/>
      <c r="RPU260" s="72"/>
      <c r="RPV260" s="72"/>
      <c r="RPW260" s="49"/>
      <c r="RPX260" s="149"/>
      <c r="RPY260" s="149"/>
      <c r="RPZ260" s="149"/>
      <c r="RQA260" s="149"/>
      <c r="RQB260" s="149"/>
      <c r="RQC260" s="149"/>
      <c r="RQD260" s="150"/>
      <c r="RQE260" s="154"/>
      <c r="RQF260" s="49"/>
      <c r="RQG260" s="72"/>
      <c r="RQH260" s="72"/>
      <c r="RQI260" s="72"/>
      <c r="RQJ260" s="72"/>
      <c r="RQK260" s="72"/>
      <c r="RQL260" s="72"/>
      <c r="RQM260" s="49"/>
      <c r="RQN260" s="149"/>
      <c r="RQO260" s="149"/>
      <c r="RQP260" s="149"/>
      <c r="RQQ260" s="149"/>
      <c r="RQR260" s="149"/>
      <c r="RQS260" s="149"/>
      <c r="RQT260" s="150"/>
      <c r="RQU260" s="154"/>
      <c r="RQV260" s="49"/>
      <c r="RQW260" s="72"/>
      <c r="RQX260" s="72"/>
      <c r="RQY260" s="72"/>
      <c r="RQZ260" s="72"/>
      <c r="RRA260" s="72"/>
      <c r="RRB260" s="72"/>
      <c r="RRC260" s="49"/>
      <c r="RRD260" s="149"/>
      <c r="RRE260" s="149"/>
      <c r="RRF260" s="149"/>
      <c r="RRG260" s="149"/>
      <c r="RRH260" s="149"/>
      <c r="RRI260" s="149"/>
      <c r="RRJ260" s="150"/>
      <c r="RRK260" s="154"/>
      <c r="RRL260" s="49"/>
      <c r="RRM260" s="72"/>
      <c r="RRN260" s="72"/>
      <c r="RRO260" s="72"/>
      <c r="RRP260" s="72"/>
      <c r="RRQ260" s="72"/>
      <c r="RRR260" s="72"/>
      <c r="RRS260" s="49"/>
      <c r="RRT260" s="149"/>
      <c r="RRU260" s="149"/>
      <c r="RRV260" s="149"/>
      <c r="RRW260" s="149"/>
      <c r="RRX260" s="149"/>
      <c r="RRY260" s="149"/>
      <c r="RRZ260" s="150"/>
      <c r="RSA260" s="154"/>
      <c r="RSB260" s="49"/>
      <c r="RSC260" s="72"/>
      <c r="RSD260" s="72"/>
      <c r="RSE260" s="72"/>
      <c r="RSF260" s="72"/>
      <c r="RSG260" s="72"/>
      <c r="RSH260" s="72"/>
      <c r="RSI260" s="49"/>
      <c r="RSJ260" s="149"/>
      <c r="RSK260" s="149"/>
      <c r="RSL260" s="149"/>
      <c r="RSM260" s="149"/>
      <c r="RSN260" s="149"/>
      <c r="RSO260" s="149"/>
      <c r="RSP260" s="150"/>
      <c r="RSQ260" s="154"/>
      <c r="RSR260" s="49"/>
      <c r="RSS260" s="72"/>
      <c r="RST260" s="72"/>
      <c r="RSU260" s="72"/>
      <c r="RSV260" s="72"/>
      <c r="RSW260" s="72"/>
      <c r="RSX260" s="72"/>
      <c r="RSY260" s="49"/>
      <c r="RSZ260" s="149"/>
      <c r="RTA260" s="149"/>
      <c r="RTB260" s="149"/>
      <c r="RTC260" s="149"/>
      <c r="RTD260" s="149"/>
      <c r="RTE260" s="149"/>
      <c r="RTF260" s="150"/>
      <c r="RTG260" s="154"/>
      <c r="RTH260" s="49"/>
      <c r="RTI260" s="72"/>
      <c r="RTJ260" s="72"/>
      <c r="RTK260" s="72"/>
      <c r="RTL260" s="72"/>
      <c r="RTM260" s="72"/>
      <c r="RTN260" s="72"/>
      <c r="RTO260" s="49"/>
      <c r="RTP260" s="149"/>
      <c r="RTQ260" s="149"/>
      <c r="RTR260" s="149"/>
      <c r="RTS260" s="149"/>
      <c r="RTT260" s="149"/>
      <c r="RTU260" s="149"/>
      <c r="RTV260" s="150"/>
      <c r="RTW260" s="154"/>
      <c r="RTX260" s="49"/>
      <c r="RTY260" s="72"/>
      <c r="RTZ260" s="72"/>
      <c r="RUA260" s="72"/>
      <c r="RUB260" s="72"/>
      <c r="RUC260" s="72"/>
      <c r="RUD260" s="72"/>
      <c r="RUE260" s="49"/>
      <c r="RUF260" s="149"/>
      <c r="RUG260" s="149"/>
      <c r="RUH260" s="149"/>
      <c r="RUI260" s="149"/>
      <c r="RUJ260" s="149"/>
      <c r="RUK260" s="149"/>
      <c r="RUL260" s="150"/>
      <c r="RUM260" s="154"/>
      <c r="RUN260" s="49"/>
      <c r="RUO260" s="72"/>
      <c r="RUP260" s="72"/>
      <c r="RUQ260" s="72"/>
      <c r="RUR260" s="72"/>
      <c r="RUS260" s="72"/>
      <c r="RUT260" s="72"/>
      <c r="RUU260" s="49"/>
      <c r="RUV260" s="149"/>
      <c r="RUW260" s="149"/>
      <c r="RUX260" s="149"/>
      <c r="RUY260" s="149"/>
      <c r="RUZ260" s="149"/>
      <c r="RVA260" s="149"/>
      <c r="RVB260" s="150"/>
      <c r="RVC260" s="154"/>
      <c r="RVD260" s="49"/>
      <c r="RVE260" s="72"/>
      <c r="RVF260" s="72"/>
      <c r="RVG260" s="72"/>
      <c r="RVH260" s="72"/>
      <c r="RVI260" s="72"/>
      <c r="RVJ260" s="72"/>
      <c r="RVK260" s="49"/>
      <c r="RVL260" s="149"/>
      <c r="RVM260" s="149"/>
      <c r="RVN260" s="149"/>
      <c r="RVO260" s="149"/>
      <c r="RVP260" s="149"/>
      <c r="RVQ260" s="149"/>
      <c r="RVR260" s="150"/>
      <c r="RVS260" s="154"/>
      <c r="RVT260" s="49"/>
      <c r="RVU260" s="72"/>
      <c r="RVV260" s="72"/>
      <c r="RVW260" s="72"/>
      <c r="RVX260" s="72"/>
      <c r="RVY260" s="72"/>
      <c r="RVZ260" s="72"/>
      <c r="RWA260" s="49"/>
      <c r="RWB260" s="149"/>
      <c r="RWC260" s="149"/>
      <c r="RWD260" s="149"/>
      <c r="RWE260" s="149"/>
      <c r="RWF260" s="149"/>
      <c r="RWG260" s="149"/>
      <c r="RWH260" s="150"/>
      <c r="RWI260" s="154"/>
      <c r="RWJ260" s="49"/>
      <c r="RWK260" s="72"/>
      <c r="RWL260" s="72"/>
      <c r="RWM260" s="72"/>
      <c r="RWN260" s="72"/>
      <c r="RWO260" s="72"/>
      <c r="RWP260" s="72"/>
      <c r="RWQ260" s="49"/>
      <c r="RWR260" s="149"/>
      <c r="RWS260" s="149"/>
      <c r="RWT260" s="149"/>
      <c r="RWU260" s="149"/>
      <c r="RWV260" s="149"/>
      <c r="RWW260" s="149"/>
      <c r="RWX260" s="150"/>
      <c r="RWY260" s="154"/>
      <c r="RWZ260" s="49"/>
      <c r="RXA260" s="72"/>
      <c r="RXB260" s="72"/>
      <c r="RXC260" s="72"/>
      <c r="RXD260" s="72"/>
      <c r="RXE260" s="72"/>
      <c r="RXF260" s="72"/>
      <c r="RXG260" s="49"/>
      <c r="RXH260" s="149"/>
      <c r="RXI260" s="149"/>
      <c r="RXJ260" s="149"/>
      <c r="RXK260" s="149"/>
      <c r="RXL260" s="149"/>
      <c r="RXM260" s="149"/>
      <c r="RXN260" s="150"/>
      <c r="RXO260" s="154"/>
      <c r="RXP260" s="49"/>
      <c r="RXQ260" s="72"/>
      <c r="RXR260" s="72"/>
      <c r="RXS260" s="72"/>
      <c r="RXT260" s="72"/>
      <c r="RXU260" s="72"/>
      <c r="RXV260" s="72"/>
      <c r="RXW260" s="49"/>
      <c r="RXX260" s="149"/>
      <c r="RXY260" s="149"/>
      <c r="RXZ260" s="149"/>
      <c r="RYA260" s="149"/>
      <c r="RYB260" s="149"/>
      <c r="RYC260" s="149"/>
      <c r="RYD260" s="150"/>
      <c r="RYE260" s="154"/>
      <c r="RYF260" s="49"/>
      <c r="RYG260" s="72"/>
      <c r="RYH260" s="72"/>
      <c r="RYI260" s="72"/>
      <c r="RYJ260" s="72"/>
      <c r="RYK260" s="72"/>
      <c r="RYL260" s="72"/>
      <c r="RYM260" s="49"/>
      <c r="RYN260" s="149"/>
      <c r="RYO260" s="149"/>
      <c r="RYP260" s="149"/>
      <c r="RYQ260" s="149"/>
      <c r="RYR260" s="149"/>
      <c r="RYS260" s="149"/>
      <c r="RYT260" s="150"/>
      <c r="RYU260" s="154"/>
      <c r="RYV260" s="49"/>
      <c r="RYW260" s="72"/>
      <c r="RYX260" s="72"/>
      <c r="RYY260" s="72"/>
      <c r="RYZ260" s="72"/>
      <c r="RZA260" s="72"/>
      <c r="RZB260" s="72"/>
      <c r="RZC260" s="49"/>
      <c r="RZD260" s="149"/>
      <c r="RZE260" s="149"/>
      <c r="RZF260" s="149"/>
      <c r="RZG260" s="149"/>
      <c r="RZH260" s="149"/>
      <c r="RZI260" s="149"/>
      <c r="RZJ260" s="150"/>
      <c r="RZK260" s="154"/>
      <c r="RZL260" s="49"/>
      <c r="RZM260" s="72"/>
      <c r="RZN260" s="72"/>
      <c r="RZO260" s="72"/>
      <c r="RZP260" s="72"/>
      <c r="RZQ260" s="72"/>
      <c r="RZR260" s="72"/>
      <c r="RZS260" s="49"/>
      <c r="RZT260" s="149"/>
      <c r="RZU260" s="149"/>
      <c r="RZV260" s="149"/>
      <c r="RZW260" s="149"/>
      <c r="RZX260" s="149"/>
      <c r="RZY260" s="149"/>
      <c r="RZZ260" s="150"/>
      <c r="SAA260" s="154"/>
      <c r="SAB260" s="49"/>
      <c r="SAC260" s="72"/>
      <c r="SAD260" s="72"/>
      <c r="SAE260" s="72"/>
      <c r="SAF260" s="72"/>
      <c r="SAG260" s="72"/>
      <c r="SAH260" s="72"/>
      <c r="SAI260" s="49"/>
      <c r="SAJ260" s="149"/>
      <c r="SAK260" s="149"/>
      <c r="SAL260" s="149"/>
      <c r="SAM260" s="149"/>
      <c r="SAN260" s="149"/>
      <c r="SAO260" s="149"/>
      <c r="SAP260" s="150"/>
      <c r="SAQ260" s="154"/>
      <c r="SAR260" s="49"/>
      <c r="SAS260" s="72"/>
      <c r="SAT260" s="72"/>
      <c r="SAU260" s="72"/>
      <c r="SAV260" s="72"/>
      <c r="SAW260" s="72"/>
      <c r="SAX260" s="72"/>
      <c r="SAY260" s="49"/>
      <c r="SAZ260" s="149"/>
      <c r="SBA260" s="149"/>
      <c r="SBB260" s="149"/>
      <c r="SBC260" s="149"/>
      <c r="SBD260" s="149"/>
      <c r="SBE260" s="149"/>
      <c r="SBF260" s="150"/>
      <c r="SBG260" s="154"/>
      <c r="SBH260" s="49"/>
      <c r="SBI260" s="72"/>
      <c r="SBJ260" s="72"/>
      <c r="SBK260" s="72"/>
      <c r="SBL260" s="72"/>
      <c r="SBM260" s="72"/>
      <c r="SBN260" s="72"/>
      <c r="SBO260" s="49"/>
      <c r="SBP260" s="149"/>
      <c r="SBQ260" s="149"/>
      <c r="SBR260" s="149"/>
      <c r="SBS260" s="149"/>
      <c r="SBT260" s="149"/>
      <c r="SBU260" s="149"/>
      <c r="SBV260" s="150"/>
      <c r="SBW260" s="154"/>
      <c r="SBX260" s="49"/>
      <c r="SBY260" s="72"/>
      <c r="SBZ260" s="72"/>
      <c r="SCA260" s="72"/>
      <c r="SCB260" s="72"/>
      <c r="SCC260" s="72"/>
      <c r="SCD260" s="72"/>
      <c r="SCE260" s="49"/>
      <c r="SCF260" s="149"/>
      <c r="SCG260" s="149"/>
      <c r="SCH260" s="149"/>
      <c r="SCI260" s="149"/>
      <c r="SCJ260" s="149"/>
      <c r="SCK260" s="149"/>
      <c r="SCL260" s="150"/>
      <c r="SCM260" s="154"/>
      <c r="SCN260" s="49"/>
      <c r="SCO260" s="72"/>
      <c r="SCP260" s="72"/>
      <c r="SCQ260" s="72"/>
      <c r="SCR260" s="72"/>
      <c r="SCS260" s="72"/>
      <c r="SCT260" s="72"/>
      <c r="SCU260" s="49"/>
      <c r="SCV260" s="149"/>
      <c r="SCW260" s="149"/>
      <c r="SCX260" s="149"/>
      <c r="SCY260" s="149"/>
      <c r="SCZ260" s="149"/>
      <c r="SDA260" s="149"/>
      <c r="SDB260" s="150"/>
      <c r="SDC260" s="154"/>
      <c r="SDD260" s="49"/>
      <c r="SDE260" s="72"/>
      <c r="SDF260" s="72"/>
      <c r="SDG260" s="72"/>
      <c r="SDH260" s="72"/>
      <c r="SDI260" s="72"/>
      <c r="SDJ260" s="72"/>
      <c r="SDK260" s="49"/>
      <c r="SDL260" s="149"/>
      <c r="SDM260" s="149"/>
      <c r="SDN260" s="149"/>
      <c r="SDO260" s="149"/>
      <c r="SDP260" s="149"/>
      <c r="SDQ260" s="149"/>
      <c r="SDR260" s="150"/>
      <c r="SDS260" s="154"/>
      <c r="SDT260" s="49"/>
      <c r="SDU260" s="72"/>
      <c r="SDV260" s="72"/>
      <c r="SDW260" s="72"/>
      <c r="SDX260" s="72"/>
      <c r="SDY260" s="72"/>
      <c r="SDZ260" s="72"/>
      <c r="SEA260" s="49"/>
      <c r="SEB260" s="149"/>
      <c r="SEC260" s="149"/>
      <c r="SED260" s="149"/>
      <c r="SEE260" s="149"/>
      <c r="SEF260" s="149"/>
      <c r="SEG260" s="149"/>
      <c r="SEH260" s="150"/>
      <c r="SEI260" s="154"/>
      <c r="SEJ260" s="49"/>
      <c r="SEK260" s="72"/>
      <c r="SEL260" s="72"/>
      <c r="SEM260" s="72"/>
      <c r="SEN260" s="72"/>
      <c r="SEO260" s="72"/>
      <c r="SEP260" s="72"/>
      <c r="SEQ260" s="49"/>
      <c r="SER260" s="149"/>
      <c r="SES260" s="149"/>
      <c r="SET260" s="149"/>
      <c r="SEU260" s="149"/>
      <c r="SEV260" s="149"/>
      <c r="SEW260" s="149"/>
      <c r="SEX260" s="150"/>
      <c r="SEY260" s="154"/>
      <c r="SEZ260" s="49"/>
      <c r="SFA260" s="72"/>
      <c r="SFB260" s="72"/>
      <c r="SFC260" s="72"/>
      <c r="SFD260" s="72"/>
      <c r="SFE260" s="72"/>
      <c r="SFF260" s="72"/>
      <c r="SFG260" s="49"/>
      <c r="SFH260" s="149"/>
      <c r="SFI260" s="149"/>
      <c r="SFJ260" s="149"/>
      <c r="SFK260" s="149"/>
      <c r="SFL260" s="149"/>
      <c r="SFM260" s="149"/>
      <c r="SFN260" s="150"/>
      <c r="SFO260" s="154"/>
      <c r="SFP260" s="49"/>
      <c r="SFQ260" s="72"/>
      <c r="SFR260" s="72"/>
      <c r="SFS260" s="72"/>
      <c r="SFT260" s="72"/>
      <c r="SFU260" s="72"/>
      <c r="SFV260" s="72"/>
      <c r="SFW260" s="49"/>
      <c r="SFX260" s="149"/>
      <c r="SFY260" s="149"/>
      <c r="SFZ260" s="149"/>
      <c r="SGA260" s="149"/>
      <c r="SGB260" s="149"/>
      <c r="SGC260" s="149"/>
      <c r="SGD260" s="150"/>
      <c r="SGE260" s="154"/>
      <c r="SGF260" s="49"/>
      <c r="SGG260" s="72"/>
      <c r="SGH260" s="72"/>
      <c r="SGI260" s="72"/>
      <c r="SGJ260" s="72"/>
      <c r="SGK260" s="72"/>
      <c r="SGL260" s="72"/>
      <c r="SGM260" s="49"/>
      <c r="SGN260" s="149"/>
      <c r="SGO260" s="149"/>
      <c r="SGP260" s="149"/>
      <c r="SGQ260" s="149"/>
      <c r="SGR260" s="149"/>
      <c r="SGS260" s="149"/>
      <c r="SGT260" s="150"/>
      <c r="SGU260" s="154"/>
      <c r="SGV260" s="49"/>
      <c r="SGW260" s="72"/>
      <c r="SGX260" s="72"/>
      <c r="SGY260" s="72"/>
      <c r="SGZ260" s="72"/>
      <c r="SHA260" s="72"/>
      <c r="SHB260" s="72"/>
      <c r="SHC260" s="49"/>
      <c r="SHD260" s="149"/>
      <c r="SHE260" s="149"/>
      <c r="SHF260" s="149"/>
      <c r="SHG260" s="149"/>
      <c r="SHH260" s="149"/>
      <c r="SHI260" s="149"/>
      <c r="SHJ260" s="150"/>
      <c r="SHK260" s="154"/>
      <c r="SHL260" s="49"/>
      <c r="SHM260" s="72"/>
      <c r="SHN260" s="72"/>
      <c r="SHO260" s="72"/>
      <c r="SHP260" s="72"/>
      <c r="SHQ260" s="72"/>
      <c r="SHR260" s="72"/>
      <c r="SHS260" s="49"/>
      <c r="SHT260" s="149"/>
      <c r="SHU260" s="149"/>
      <c r="SHV260" s="149"/>
      <c r="SHW260" s="149"/>
      <c r="SHX260" s="149"/>
      <c r="SHY260" s="149"/>
      <c r="SHZ260" s="150"/>
      <c r="SIA260" s="154"/>
      <c r="SIB260" s="49"/>
      <c r="SIC260" s="72"/>
      <c r="SID260" s="72"/>
      <c r="SIE260" s="72"/>
      <c r="SIF260" s="72"/>
      <c r="SIG260" s="72"/>
      <c r="SIH260" s="72"/>
      <c r="SII260" s="49"/>
      <c r="SIJ260" s="149"/>
      <c r="SIK260" s="149"/>
      <c r="SIL260" s="149"/>
      <c r="SIM260" s="149"/>
      <c r="SIN260" s="149"/>
      <c r="SIO260" s="149"/>
      <c r="SIP260" s="150"/>
      <c r="SIQ260" s="154"/>
      <c r="SIR260" s="49"/>
      <c r="SIS260" s="72"/>
      <c r="SIT260" s="72"/>
      <c r="SIU260" s="72"/>
      <c r="SIV260" s="72"/>
      <c r="SIW260" s="72"/>
      <c r="SIX260" s="72"/>
      <c r="SIY260" s="49"/>
      <c r="SIZ260" s="149"/>
      <c r="SJA260" s="149"/>
      <c r="SJB260" s="149"/>
      <c r="SJC260" s="149"/>
      <c r="SJD260" s="149"/>
      <c r="SJE260" s="149"/>
      <c r="SJF260" s="150"/>
      <c r="SJG260" s="154"/>
      <c r="SJH260" s="49"/>
      <c r="SJI260" s="72"/>
      <c r="SJJ260" s="72"/>
      <c r="SJK260" s="72"/>
      <c r="SJL260" s="72"/>
      <c r="SJM260" s="72"/>
      <c r="SJN260" s="72"/>
      <c r="SJO260" s="49"/>
      <c r="SJP260" s="149"/>
      <c r="SJQ260" s="149"/>
      <c r="SJR260" s="149"/>
      <c r="SJS260" s="149"/>
      <c r="SJT260" s="149"/>
      <c r="SJU260" s="149"/>
      <c r="SJV260" s="150"/>
      <c r="SJW260" s="154"/>
      <c r="SJX260" s="49"/>
      <c r="SJY260" s="72"/>
      <c r="SJZ260" s="72"/>
      <c r="SKA260" s="72"/>
      <c r="SKB260" s="72"/>
      <c r="SKC260" s="72"/>
      <c r="SKD260" s="72"/>
      <c r="SKE260" s="49"/>
      <c r="SKF260" s="149"/>
      <c r="SKG260" s="149"/>
      <c r="SKH260" s="149"/>
      <c r="SKI260" s="149"/>
      <c r="SKJ260" s="149"/>
      <c r="SKK260" s="149"/>
      <c r="SKL260" s="150"/>
      <c r="SKM260" s="154"/>
      <c r="SKN260" s="49"/>
      <c r="SKO260" s="72"/>
      <c r="SKP260" s="72"/>
      <c r="SKQ260" s="72"/>
      <c r="SKR260" s="72"/>
      <c r="SKS260" s="72"/>
      <c r="SKT260" s="72"/>
      <c r="SKU260" s="49"/>
      <c r="SKV260" s="149"/>
      <c r="SKW260" s="149"/>
      <c r="SKX260" s="149"/>
      <c r="SKY260" s="149"/>
      <c r="SKZ260" s="149"/>
      <c r="SLA260" s="149"/>
      <c r="SLB260" s="150"/>
      <c r="SLC260" s="154"/>
      <c r="SLD260" s="49"/>
      <c r="SLE260" s="72"/>
      <c r="SLF260" s="72"/>
      <c r="SLG260" s="72"/>
      <c r="SLH260" s="72"/>
      <c r="SLI260" s="72"/>
      <c r="SLJ260" s="72"/>
      <c r="SLK260" s="49"/>
      <c r="SLL260" s="149"/>
      <c r="SLM260" s="149"/>
      <c r="SLN260" s="149"/>
      <c r="SLO260" s="149"/>
      <c r="SLP260" s="149"/>
      <c r="SLQ260" s="149"/>
      <c r="SLR260" s="150"/>
      <c r="SLS260" s="154"/>
      <c r="SLT260" s="49"/>
      <c r="SLU260" s="72"/>
      <c r="SLV260" s="72"/>
      <c r="SLW260" s="72"/>
      <c r="SLX260" s="72"/>
      <c r="SLY260" s="72"/>
      <c r="SLZ260" s="72"/>
      <c r="SMA260" s="49"/>
      <c r="SMB260" s="149"/>
      <c r="SMC260" s="149"/>
      <c r="SMD260" s="149"/>
      <c r="SME260" s="149"/>
      <c r="SMF260" s="149"/>
      <c r="SMG260" s="149"/>
      <c r="SMH260" s="150"/>
      <c r="SMI260" s="154"/>
      <c r="SMJ260" s="49"/>
      <c r="SMK260" s="72"/>
      <c r="SML260" s="72"/>
      <c r="SMM260" s="72"/>
      <c r="SMN260" s="72"/>
      <c r="SMO260" s="72"/>
      <c r="SMP260" s="72"/>
      <c r="SMQ260" s="49"/>
      <c r="SMR260" s="149"/>
      <c r="SMS260" s="149"/>
      <c r="SMT260" s="149"/>
      <c r="SMU260" s="149"/>
      <c r="SMV260" s="149"/>
      <c r="SMW260" s="149"/>
      <c r="SMX260" s="150"/>
      <c r="SMY260" s="154"/>
      <c r="SMZ260" s="49"/>
      <c r="SNA260" s="72"/>
      <c r="SNB260" s="72"/>
      <c r="SNC260" s="72"/>
      <c r="SND260" s="72"/>
      <c r="SNE260" s="72"/>
      <c r="SNF260" s="72"/>
      <c r="SNG260" s="49"/>
      <c r="SNH260" s="149"/>
      <c r="SNI260" s="149"/>
      <c r="SNJ260" s="149"/>
      <c r="SNK260" s="149"/>
      <c r="SNL260" s="149"/>
      <c r="SNM260" s="149"/>
      <c r="SNN260" s="150"/>
      <c r="SNO260" s="154"/>
      <c r="SNP260" s="49"/>
      <c r="SNQ260" s="72"/>
      <c r="SNR260" s="72"/>
      <c r="SNS260" s="72"/>
      <c r="SNT260" s="72"/>
      <c r="SNU260" s="72"/>
      <c r="SNV260" s="72"/>
      <c r="SNW260" s="49"/>
      <c r="SNX260" s="149"/>
      <c r="SNY260" s="149"/>
      <c r="SNZ260" s="149"/>
      <c r="SOA260" s="149"/>
      <c r="SOB260" s="149"/>
      <c r="SOC260" s="149"/>
      <c r="SOD260" s="150"/>
      <c r="SOE260" s="154"/>
      <c r="SOF260" s="49"/>
      <c r="SOG260" s="72"/>
      <c r="SOH260" s="72"/>
      <c r="SOI260" s="72"/>
      <c r="SOJ260" s="72"/>
      <c r="SOK260" s="72"/>
      <c r="SOL260" s="72"/>
      <c r="SOM260" s="49"/>
      <c r="SON260" s="149"/>
      <c r="SOO260" s="149"/>
      <c r="SOP260" s="149"/>
      <c r="SOQ260" s="149"/>
      <c r="SOR260" s="149"/>
      <c r="SOS260" s="149"/>
      <c r="SOT260" s="150"/>
      <c r="SOU260" s="154"/>
      <c r="SOV260" s="49"/>
      <c r="SOW260" s="72"/>
      <c r="SOX260" s="72"/>
      <c r="SOY260" s="72"/>
      <c r="SOZ260" s="72"/>
      <c r="SPA260" s="72"/>
      <c r="SPB260" s="72"/>
      <c r="SPC260" s="49"/>
      <c r="SPD260" s="149"/>
      <c r="SPE260" s="149"/>
      <c r="SPF260" s="149"/>
      <c r="SPG260" s="149"/>
      <c r="SPH260" s="149"/>
      <c r="SPI260" s="149"/>
      <c r="SPJ260" s="150"/>
      <c r="SPK260" s="154"/>
      <c r="SPL260" s="49"/>
      <c r="SPM260" s="72"/>
      <c r="SPN260" s="72"/>
      <c r="SPO260" s="72"/>
      <c r="SPP260" s="72"/>
      <c r="SPQ260" s="72"/>
      <c r="SPR260" s="72"/>
      <c r="SPS260" s="49"/>
      <c r="SPT260" s="149"/>
      <c r="SPU260" s="149"/>
      <c r="SPV260" s="149"/>
      <c r="SPW260" s="149"/>
      <c r="SPX260" s="149"/>
      <c r="SPY260" s="149"/>
      <c r="SPZ260" s="150"/>
      <c r="SQA260" s="154"/>
      <c r="SQB260" s="49"/>
      <c r="SQC260" s="72"/>
      <c r="SQD260" s="72"/>
      <c r="SQE260" s="72"/>
      <c r="SQF260" s="72"/>
      <c r="SQG260" s="72"/>
      <c r="SQH260" s="72"/>
      <c r="SQI260" s="49"/>
      <c r="SQJ260" s="149"/>
      <c r="SQK260" s="149"/>
      <c r="SQL260" s="149"/>
      <c r="SQM260" s="149"/>
      <c r="SQN260" s="149"/>
      <c r="SQO260" s="149"/>
      <c r="SQP260" s="150"/>
      <c r="SQQ260" s="154"/>
      <c r="SQR260" s="49"/>
      <c r="SQS260" s="72"/>
      <c r="SQT260" s="72"/>
      <c r="SQU260" s="72"/>
      <c r="SQV260" s="72"/>
      <c r="SQW260" s="72"/>
      <c r="SQX260" s="72"/>
      <c r="SQY260" s="49"/>
      <c r="SQZ260" s="149"/>
      <c r="SRA260" s="149"/>
      <c r="SRB260" s="149"/>
      <c r="SRC260" s="149"/>
      <c r="SRD260" s="149"/>
      <c r="SRE260" s="149"/>
      <c r="SRF260" s="150"/>
      <c r="SRG260" s="154"/>
      <c r="SRH260" s="49"/>
      <c r="SRI260" s="72"/>
      <c r="SRJ260" s="72"/>
      <c r="SRK260" s="72"/>
      <c r="SRL260" s="72"/>
      <c r="SRM260" s="72"/>
      <c r="SRN260" s="72"/>
      <c r="SRO260" s="49"/>
      <c r="SRP260" s="149"/>
      <c r="SRQ260" s="149"/>
      <c r="SRR260" s="149"/>
      <c r="SRS260" s="149"/>
      <c r="SRT260" s="149"/>
      <c r="SRU260" s="149"/>
      <c r="SRV260" s="150"/>
      <c r="SRW260" s="154"/>
      <c r="SRX260" s="49"/>
      <c r="SRY260" s="72"/>
      <c r="SRZ260" s="72"/>
      <c r="SSA260" s="72"/>
      <c r="SSB260" s="72"/>
      <c r="SSC260" s="72"/>
      <c r="SSD260" s="72"/>
      <c r="SSE260" s="49"/>
      <c r="SSF260" s="149"/>
      <c r="SSG260" s="149"/>
      <c r="SSH260" s="149"/>
      <c r="SSI260" s="149"/>
      <c r="SSJ260" s="149"/>
      <c r="SSK260" s="149"/>
      <c r="SSL260" s="150"/>
      <c r="SSM260" s="154"/>
      <c r="SSN260" s="49"/>
      <c r="SSO260" s="72"/>
      <c r="SSP260" s="72"/>
      <c r="SSQ260" s="72"/>
      <c r="SSR260" s="72"/>
      <c r="SSS260" s="72"/>
      <c r="SST260" s="72"/>
      <c r="SSU260" s="49"/>
      <c r="SSV260" s="149"/>
      <c r="SSW260" s="149"/>
      <c r="SSX260" s="149"/>
      <c r="SSY260" s="149"/>
      <c r="SSZ260" s="149"/>
      <c r="STA260" s="149"/>
      <c r="STB260" s="150"/>
      <c r="STC260" s="154"/>
      <c r="STD260" s="49"/>
      <c r="STE260" s="72"/>
      <c r="STF260" s="72"/>
      <c r="STG260" s="72"/>
      <c r="STH260" s="72"/>
      <c r="STI260" s="72"/>
      <c r="STJ260" s="72"/>
      <c r="STK260" s="49"/>
      <c r="STL260" s="149"/>
      <c r="STM260" s="149"/>
      <c r="STN260" s="149"/>
      <c r="STO260" s="149"/>
      <c r="STP260" s="149"/>
      <c r="STQ260" s="149"/>
      <c r="STR260" s="150"/>
      <c r="STS260" s="154"/>
      <c r="STT260" s="49"/>
      <c r="STU260" s="72"/>
      <c r="STV260" s="72"/>
      <c r="STW260" s="72"/>
      <c r="STX260" s="72"/>
      <c r="STY260" s="72"/>
      <c r="STZ260" s="72"/>
      <c r="SUA260" s="49"/>
      <c r="SUB260" s="149"/>
      <c r="SUC260" s="149"/>
      <c r="SUD260" s="149"/>
      <c r="SUE260" s="149"/>
      <c r="SUF260" s="149"/>
      <c r="SUG260" s="149"/>
      <c r="SUH260" s="150"/>
      <c r="SUI260" s="154"/>
      <c r="SUJ260" s="49"/>
      <c r="SUK260" s="72"/>
      <c r="SUL260" s="72"/>
      <c r="SUM260" s="72"/>
      <c r="SUN260" s="72"/>
      <c r="SUO260" s="72"/>
      <c r="SUP260" s="72"/>
      <c r="SUQ260" s="49"/>
      <c r="SUR260" s="149"/>
      <c r="SUS260" s="149"/>
      <c r="SUT260" s="149"/>
      <c r="SUU260" s="149"/>
      <c r="SUV260" s="149"/>
      <c r="SUW260" s="149"/>
      <c r="SUX260" s="150"/>
      <c r="SUY260" s="154"/>
      <c r="SUZ260" s="49"/>
      <c r="SVA260" s="72"/>
      <c r="SVB260" s="72"/>
      <c r="SVC260" s="72"/>
      <c r="SVD260" s="72"/>
      <c r="SVE260" s="72"/>
      <c r="SVF260" s="72"/>
      <c r="SVG260" s="49"/>
      <c r="SVH260" s="149"/>
      <c r="SVI260" s="149"/>
      <c r="SVJ260" s="149"/>
      <c r="SVK260" s="149"/>
      <c r="SVL260" s="149"/>
      <c r="SVM260" s="149"/>
      <c r="SVN260" s="150"/>
      <c r="SVO260" s="154"/>
      <c r="SVP260" s="49"/>
      <c r="SVQ260" s="72"/>
      <c r="SVR260" s="72"/>
      <c r="SVS260" s="72"/>
      <c r="SVT260" s="72"/>
      <c r="SVU260" s="72"/>
      <c r="SVV260" s="72"/>
      <c r="SVW260" s="49"/>
      <c r="SVX260" s="149"/>
      <c r="SVY260" s="149"/>
      <c r="SVZ260" s="149"/>
      <c r="SWA260" s="149"/>
      <c r="SWB260" s="149"/>
      <c r="SWC260" s="149"/>
      <c r="SWD260" s="150"/>
      <c r="SWE260" s="154"/>
      <c r="SWF260" s="49"/>
      <c r="SWG260" s="72"/>
      <c r="SWH260" s="72"/>
      <c r="SWI260" s="72"/>
      <c r="SWJ260" s="72"/>
      <c r="SWK260" s="72"/>
      <c r="SWL260" s="72"/>
      <c r="SWM260" s="49"/>
      <c r="SWN260" s="149"/>
      <c r="SWO260" s="149"/>
      <c r="SWP260" s="149"/>
      <c r="SWQ260" s="149"/>
      <c r="SWR260" s="149"/>
      <c r="SWS260" s="149"/>
      <c r="SWT260" s="150"/>
      <c r="SWU260" s="154"/>
      <c r="SWV260" s="49"/>
      <c r="SWW260" s="72"/>
      <c r="SWX260" s="72"/>
      <c r="SWY260" s="72"/>
      <c r="SWZ260" s="72"/>
      <c r="SXA260" s="72"/>
      <c r="SXB260" s="72"/>
      <c r="SXC260" s="49"/>
      <c r="SXD260" s="149"/>
      <c r="SXE260" s="149"/>
      <c r="SXF260" s="149"/>
      <c r="SXG260" s="149"/>
      <c r="SXH260" s="149"/>
      <c r="SXI260" s="149"/>
      <c r="SXJ260" s="150"/>
      <c r="SXK260" s="154"/>
      <c r="SXL260" s="49"/>
      <c r="SXM260" s="72"/>
      <c r="SXN260" s="72"/>
      <c r="SXO260" s="72"/>
      <c r="SXP260" s="72"/>
      <c r="SXQ260" s="72"/>
      <c r="SXR260" s="72"/>
      <c r="SXS260" s="49"/>
      <c r="SXT260" s="149"/>
      <c r="SXU260" s="149"/>
      <c r="SXV260" s="149"/>
      <c r="SXW260" s="149"/>
      <c r="SXX260" s="149"/>
      <c r="SXY260" s="149"/>
      <c r="SXZ260" s="150"/>
      <c r="SYA260" s="154"/>
      <c r="SYB260" s="49"/>
      <c r="SYC260" s="72"/>
      <c r="SYD260" s="72"/>
      <c r="SYE260" s="72"/>
      <c r="SYF260" s="72"/>
      <c r="SYG260" s="72"/>
      <c r="SYH260" s="72"/>
      <c r="SYI260" s="49"/>
      <c r="SYJ260" s="149"/>
      <c r="SYK260" s="149"/>
      <c r="SYL260" s="149"/>
      <c r="SYM260" s="149"/>
      <c r="SYN260" s="149"/>
      <c r="SYO260" s="149"/>
      <c r="SYP260" s="150"/>
      <c r="SYQ260" s="154"/>
      <c r="SYR260" s="49"/>
      <c r="SYS260" s="72"/>
      <c r="SYT260" s="72"/>
      <c r="SYU260" s="72"/>
      <c r="SYV260" s="72"/>
      <c r="SYW260" s="72"/>
      <c r="SYX260" s="72"/>
      <c r="SYY260" s="49"/>
      <c r="SYZ260" s="149"/>
      <c r="SZA260" s="149"/>
      <c r="SZB260" s="149"/>
      <c r="SZC260" s="149"/>
      <c r="SZD260" s="149"/>
      <c r="SZE260" s="149"/>
      <c r="SZF260" s="150"/>
      <c r="SZG260" s="154"/>
      <c r="SZH260" s="49"/>
      <c r="SZI260" s="72"/>
      <c r="SZJ260" s="72"/>
      <c r="SZK260" s="72"/>
      <c r="SZL260" s="72"/>
      <c r="SZM260" s="72"/>
      <c r="SZN260" s="72"/>
      <c r="SZO260" s="49"/>
      <c r="SZP260" s="149"/>
      <c r="SZQ260" s="149"/>
      <c r="SZR260" s="149"/>
      <c r="SZS260" s="149"/>
      <c r="SZT260" s="149"/>
      <c r="SZU260" s="149"/>
      <c r="SZV260" s="150"/>
      <c r="SZW260" s="154"/>
      <c r="SZX260" s="49"/>
      <c r="SZY260" s="72"/>
      <c r="SZZ260" s="72"/>
      <c r="TAA260" s="72"/>
      <c r="TAB260" s="72"/>
      <c r="TAC260" s="72"/>
      <c r="TAD260" s="72"/>
      <c r="TAE260" s="49"/>
      <c r="TAF260" s="149"/>
      <c r="TAG260" s="149"/>
      <c r="TAH260" s="149"/>
      <c r="TAI260" s="149"/>
      <c r="TAJ260" s="149"/>
      <c r="TAK260" s="149"/>
      <c r="TAL260" s="150"/>
      <c r="TAM260" s="154"/>
      <c r="TAN260" s="49"/>
      <c r="TAO260" s="72"/>
      <c r="TAP260" s="72"/>
      <c r="TAQ260" s="72"/>
      <c r="TAR260" s="72"/>
      <c r="TAS260" s="72"/>
      <c r="TAT260" s="72"/>
      <c r="TAU260" s="49"/>
      <c r="TAV260" s="149"/>
      <c r="TAW260" s="149"/>
      <c r="TAX260" s="149"/>
      <c r="TAY260" s="149"/>
      <c r="TAZ260" s="149"/>
      <c r="TBA260" s="149"/>
      <c r="TBB260" s="150"/>
      <c r="TBC260" s="154"/>
      <c r="TBD260" s="49"/>
      <c r="TBE260" s="72"/>
      <c r="TBF260" s="72"/>
      <c r="TBG260" s="72"/>
      <c r="TBH260" s="72"/>
      <c r="TBI260" s="72"/>
      <c r="TBJ260" s="72"/>
      <c r="TBK260" s="49"/>
      <c r="TBL260" s="149"/>
      <c r="TBM260" s="149"/>
      <c r="TBN260" s="149"/>
      <c r="TBO260" s="149"/>
      <c r="TBP260" s="149"/>
      <c r="TBQ260" s="149"/>
      <c r="TBR260" s="150"/>
      <c r="TBS260" s="154"/>
      <c r="TBT260" s="49"/>
      <c r="TBU260" s="72"/>
      <c r="TBV260" s="72"/>
      <c r="TBW260" s="72"/>
      <c r="TBX260" s="72"/>
      <c r="TBY260" s="72"/>
      <c r="TBZ260" s="72"/>
      <c r="TCA260" s="49"/>
      <c r="TCB260" s="149"/>
      <c r="TCC260" s="149"/>
      <c r="TCD260" s="149"/>
      <c r="TCE260" s="149"/>
      <c r="TCF260" s="149"/>
      <c r="TCG260" s="149"/>
      <c r="TCH260" s="150"/>
      <c r="TCI260" s="154"/>
      <c r="TCJ260" s="49"/>
      <c r="TCK260" s="72"/>
      <c r="TCL260" s="72"/>
      <c r="TCM260" s="72"/>
      <c r="TCN260" s="72"/>
      <c r="TCO260" s="72"/>
      <c r="TCP260" s="72"/>
      <c r="TCQ260" s="49"/>
      <c r="TCR260" s="149"/>
      <c r="TCS260" s="149"/>
      <c r="TCT260" s="149"/>
      <c r="TCU260" s="149"/>
      <c r="TCV260" s="149"/>
      <c r="TCW260" s="149"/>
      <c r="TCX260" s="150"/>
      <c r="TCY260" s="154"/>
      <c r="TCZ260" s="49"/>
      <c r="TDA260" s="72"/>
      <c r="TDB260" s="72"/>
      <c r="TDC260" s="72"/>
      <c r="TDD260" s="72"/>
      <c r="TDE260" s="72"/>
      <c r="TDF260" s="72"/>
      <c r="TDG260" s="49"/>
      <c r="TDH260" s="149"/>
      <c r="TDI260" s="149"/>
      <c r="TDJ260" s="149"/>
      <c r="TDK260" s="149"/>
      <c r="TDL260" s="149"/>
      <c r="TDM260" s="149"/>
      <c r="TDN260" s="150"/>
      <c r="TDO260" s="154"/>
      <c r="TDP260" s="49"/>
      <c r="TDQ260" s="72"/>
      <c r="TDR260" s="72"/>
      <c r="TDS260" s="72"/>
      <c r="TDT260" s="72"/>
      <c r="TDU260" s="72"/>
      <c r="TDV260" s="72"/>
      <c r="TDW260" s="49"/>
      <c r="TDX260" s="149"/>
      <c r="TDY260" s="149"/>
      <c r="TDZ260" s="149"/>
      <c r="TEA260" s="149"/>
      <c r="TEB260" s="149"/>
      <c r="TEC260" s="149"/>
      <c r="TED260" s="150"/>
      <c r="TEE260" s="154"/>
      <c r="TEF260" s="49"/>
      <c r="TEG260" s="72"/>
      <c r="TEH260" s="72"/>
      <c r="TEI260" s="72"/>
      <c r="TEJ260" s="72"/>
      <c r="TEK260" s="72"/>
      <c r="TEL260" s="72"/>
      <c r="TEM260" s="49"/>
      <c r="TEN260" s="149"/>
      <c r="TEO260" s="149"/>
      <c r="TEP260" s="149"/>
      <c r="TEQ260" s="149"/>
      <c r="TER260" s="149"/>
      <c r="TES260" s="149"/>
      <c r="TET260" s="150"/>
      <c r="TEU260" s="154"/>
      <c r="TEV260" s="49"/>
      <c r="TEW260" s="72"/>
      <c r="TEX260" s="72"/>
      <c r="TEY260" s="72"/>
      <c r="TEZ260" s="72"/>
      <c r="TFA260" s="72"/>
      <c r="TFB260" s="72"/>
      <c r="TFC260" s="49"/>
      <c r="TFD260" s="149"/>
      <c r="TFE260" s="149"/>
      <c r="TFF260" s="149"/>
      <c r="TFG260" s="149"/>
      <c r="TFH260" s="149"/>
      <c r="TFI260" s="149"/>
      <c r="TFJ260" s="150"/>
      <c r="TFK260" s="154"/>
      <c r="TFL260" s="49"/>
      <c r="TFM260" s="72"/>
      <c r="TFN260" s="72"/>
      <c r="TFO260" s="72"/>
      <c r="TFP260" s="72"/>
      <c r="TFQ260" s="72"/>
      <c r="TFR260" s="72"/>
      <c r="TFS260" s="49"/>
      <c r="TFT260" s="149"/>
      <c r="TFU260" s="149"/>
      <c r="TFV260" s="149"/>
      <c r="TFW260" s="149"/>
      <c r="TFX260" s="149"/>
      <c r="TFY260" s="149"/>
      <c r="TFZ260" s="150"/>
      <c r="TGA260" s="154"/>
      <c r="TGB260" s="49"/>
      <c r="TGC260" s="72"/>
      <c r="TGD260" s="72"/>
      <c r="TGE260" s="72"/>
      <c r="TGF260" s="72"/>
      <c r="TGG260" s="72"/>
      <c r="TGH260" s="72"/>
      <c r="TGI260" s="49"/>
      <c r="TGJ260" s="149"/>
      <c r="TGK260" s="149"/>
      <c r="TGL260" s="149"/>
      <c r="TGM260" s="149"/>
      <c r="TGN260" s="149"/>
      <c r="TGO260" s="149"/>
      <c r="TGP260" s="150"/>
      <c r="TGQ260" s="154"/>
      <c r="TGR260" s="49"/>
      <c r="TGS260" s="72"/>
      <c r="TGT260" s="72"/>
      <c r="TGU260" s="72"/>
      <c r="TGV260" s="72"/>
      <c r="TGW260" s="72"/>
      <c r="TGX260" s="72"/>
      <c r="TGY260" s="49"/>
      <c r="TGZ260" s="149"/>
      <c r="THA260" s="149"/>
      <c r="THB260" s="149"/>
      <c r="THC260" s="149"/>
      <c r="THD260" s="149"/>
      <c r="THE260" s="149"/>
      <c r="THF260" s="150"/>
      <c r="THG260" s="154"/>
      <c r="THH260" s="49"/>
      <c r="THI260" s="72"/>
      <c r="THJ260" s="72"/>
      <c r="THK260" s="72"/>
      <c r="THL260" s="72"/>
      <c r="THM260" s="72"/>
      <c r="THN260" s="72"/>
      <c r="THO260" s="49"/>
      <c r="THP260" s="149"/>
      <c r="THQ260" s="149"/>
      <c r="THR260" s="149"/>
      <c r="THS260" s="149"/>
      <c r="THT260" s="149"/>
      <c r="THU260" s="149"/>
      <c r="THV260" s="150"/>
      <c r="THW260" s="154"/>
      <c r="THX260" s="49"/>
      <c r="THY260" s="72"/>
      <c r="THZ260" s="72"/>
      <c r="TIA260" s="72"/>
      <c r="TIB260" s="72"/>
      <c r="TIC260" s="72"/>
      <c r="TID260" s="72"/>
      <c r="TIE260" s="49"/>
      <c r="TIF260" s="149"/>
      <c r="TIG260" s="149"/>
      <c r="TIH260" s="149"/>
      <c r="TII260" s="149"/>
      <c r="TIJ260" s="149"/>
      <c r="TIK260" s="149"/>
      <c r="TIL260" s="150"/>
      <c r="TIM260" s="154"/>
      <c r="TIN260" s="49"/>
      <c r="TIO260" s="72"/>
      <c r="TIP260" s="72"/>
      <c r="TIQ260" s="72"/>
      <c r="TIR260" s="72"/>
      <c r="TIS260" s="72"/>
      <c r="TIT260" s="72"/>
      <c r="TIU260" s="49"/>
      <c r="TIV260" s="149"/>
      <c r="TIW260" s="149"/>
      <c r="TIX260" s="149"/>
      <c r="TIY260" s="149"/>
      <c r="TIZ260" s="149"/>
      <c r="TJA260" s="149"/>
      <c r="TJB260" s="150"/>
      <c r="TJC260" s="154"/>
      <c r="TJD260" s="49"/>
      <c r="TJE260" s="72"/>
      <c r="TJF260" s="72"/>
      <c r="TJG260" s="72"/>
      <c r="TJH260" s="72"/>
      <c r="TJI260" s="72"/>
      <c r="TJJ260" s="72"/>
      <c r="TJK260" s="49"/>
      <c r="TJL260" s="149"/>
      <c r="TJM260" s="149"/>
      <c r="TJN260" s="149"/>
      <c r="TJO260" s="149"/>
      <c r="TJP260" s="149"/>
      <c r="TJQ260" s="149"/>
      <c r="TJR260" s="150"/>
      <c r="TJS260" s="154"/>
      <c r="TJT260" s="49"/>
      <c r="TJU260" s="72"/>
      <c r="TJV260" s="72"/>
      <c r="TJW260" s="72"/>
      <c r="TJX260" s="72"/>
      <c r="TJY260" s="72"/>
      <c r="TJZ260" s="72"/>
      <c r="TKA260" s="49"/>
      <c r="TKB260" s="149"/>
      <c r="TKC260" s="149"/>
      <c r="TKD260" s="149"/>
      <c r="TKE260" s="149"/>
      <c r="TKF260" s="149"/>
      <c r="TKG260" s="149"/>
      <c r="TKH260" s="150"/>
      <c r="TKI260" s="154"/>
      <c r="TKJ260" s="49"/>
      <c r="TKK260" s="72"/>
      <c r="TKL260" s="72"/>
      <c r="TKM260" s="72"/>
      <c r="TKN260" s="72"/>
      <c r="TKO260" s="72"/>
      <c r="TKP260" s="72"/>
      <c r="TKQ260" s="49"/>
      <c r="TKR260" s="149"/>
      <c r="TKS260" s="149"/>
      <c r="TKT260" s="149"/>
      <c r="TKU260" s="149"/>
      <c r="TKV260" s="149"/>
      <c r="TKW260" s="149"/>
      <c r="TKX260" s="150"/>
      <c r="TKY260" s="154"/>
      <c r="TKZ260" s="49"/>
      <c r="TLA260" s="72"/>
      <c r="TLB260" s="72"/>
      <c r="TLC260" s="72"/>
      <c r="TLD260" s="72"/>
      <c r="TLE260" s="72"/>
      <c r="TLF260" s="72"/>
      <c r="TLG260" s="49"/>
      <c r="TLH260" s="149"/>
      <c r="TLI260" s="149"/>
      <c r="TLJ260" s="149"/>
      <c r="TLK260" s="149"/>
      <c r="TLL260" s="149"/>
      <c r="TLM260" s="149"/>
      <c r="TLN260" s="150"/>
      <c r="TLO260" s="154"/>
      <c r="TLP260" s="49"/>
      <c r="TLQ260" s="72"/>
      <c r="TLR260" s="72"/>
      <c r="TLS260" s="72"/>
      <c r="TLT260" s="72"/>
      <c r="TLU260" s="72"/>
      <c r="TLV260" s="72"/>
      <c r="TLW260" s="49"/>
      <c r="TLX260" s="149"/>
      <c r="TLY260" s="149"/>
      <c r="TLZ260" s="149"/>
      <c r="TMA260" s="149"/>
      <c r="TMB260" s="149"/>
      <c r="TMC260" s="149"/>
      <c r="TMD260" s="150"/>
      <c r="TME260" s="154"/>
      <c r="TMF260" s="49"/>
      <c r="TMG260" s="72"/>
      <c r="TMH260" s="72"/>
      <c r="TMI260" s="72"/>
      <c r="TMJ260" s="72"/>
      <c r="TMK260" s="72"/>
      <c r="TML260" s="72"/>
      <c r="TMM260" s="49"/>
      <c r="TMN260" s="149"/>
      <c r="TMO260" s="149"/>
      <c r="TMP260" s="149"/>
      <c r="TMQ260" s="149"/>
      <c r="TMR260" s="149"/>
      <c r="TMS260" s="149"/>
      <c r="TMT260" s="150"/>
      <c r="TMU260" s="154"/>
      <c r="TMV260" s="49"/>
      <c r="TMW260" s="72"/>
      <c r="TMX260" s="72"/>
      <c r="TMY260" s="72"/>
      <c r="TMZ260" s="72"/>
      <c r="TNA260" s="72"/>
      <c r="TNB260" s="72"/>
      <c r="TNC260" s="49"/>
      <c r="TND260" s="149"/>
      <c r="TNE260" s="149"/>
      <c r="TNF260" s="149"/>
      <c r="TNG260" s="149"/>
      <c r="TNH260" s="149"/>
      <c r="TNI260" s="149"/>
      <c r="TNJ260" s="150"/>
      <c r="TNK260" s="154"/>
      <c r="TNL260" s="49"/>
      <c r="TNM260" s="72"/>
      <c r="TNN260" s="72"/>
      <c r="TNO260" s="72"/>
      <c r="TNP260" s="72"/>
      <c r="TNQ260" s="72"/>
      <c r="TNR260" s="72"/>
      <c r="TNS260" s="49"/>
      <c r="TNT260" s="149"/>
      <c r="TNU260" s="149"/>
      <c r="TNV260" s="149"/>
      <c r="TNW260" s="149"/>
      <c r="TNX260" s="149"/>
      <c r="TNY260" s="149"/>
      <c r="TNZ260" s="150"/>
      <c r="TOA260" s="154"/>
      <c r="TOB260" s="49"/>
      <c r="TOC260" s="72"/>
      <c r="TOD260" s="72"/>
      <c r="TOE260" s="72"/>
      <c r="TOF260" s="72"/>
      <c r="TOG260" s="72"/>
      <c r="TOH260" s="72"/>
      <c r="TOI260" s="49"/>
      <c r="TOJ260" s="149"/>
      <c r="TOK260" s="149"/>
      <c r="TOL260" s="149"/>
      <c r="TOM260" s="149"/>
      <c r="TON260" s="149"/>
      <c r="TOO260" s="149"/>
      <c r="TOP260" s="150"/>
      <c r="TOQ260" s="154"/>
      <c r="TOR260" s="49"/>
      <c r="TOS260" s="72"/>
      <c r="TOT260" s="72"/>
      <c r="TOU260" s="72"/>
      <c r="TOV260" s="72"/>
      <c r="TOW260" s="72"/>
      <c r="TOX260" s="72"/>
      <c r="TOY260" s="49"/>
      <c r="TOZ260" s="149"/>
      <c r="TPA260" s="149"/>
      <c r="TPB260" s="149"/>
      <c r="TPC260" s="149"/>
      <c r="TPD260" s="149"/>
      <c r="TPE260" s="149"/>
      <c r="TPF260" s="150"/>
      <c r="TPG260" s="154"/>
      <c r="TPH260" s="49"/>
      <c r="TPI260" s="72"/>
      <c r="TPJ260" s="72"/>
      <c r="TPK260" s="72"/>
      <c r="TPL260" s="72"/>
      <c r="TPM260" s="72"/>
      <c r="TPN260" s="72"/>
      <c r="TPO260" s="49"/>
      <c r="TPP260" s="149"/>
      <c r="TPQ260" s="149"/>
      <c r="TPR260" s="149"/>
      <c r="TPS260" s="149"/>
      <c r="TPT260" s="149"/>
      <c r="TPU260" s="149"/>
      <c r="TPV260" s="150"/>
      <c r="TPW260" s="154"/>
      <c r="TPX260" s="49"/>
      <c r="TPY260" s="72"/>
      <c r="TPZ260" s="72"/>
      <c r="TQA260" s="72"/>
      <c r="TQB260" s="72"/>
      <c r="TQC260" s="72"/>
      <c r="TQD260" s="72"/>
      <c r="TQE260" s="49"/>
      <c r="TQF260" s="149"/>
      <c r="TQG260" s="149"/>
      <c r="TQH260" s="149"/>
      <c r="TQI260" s="149"/>
      <c r="TQJ260" s="149"/>
      <c r="TQK260" s="149"/>
      <c r="TQL260" s="150"/>
      <c r="TQM260" s="154"/>
      <c r="TQN260" s="49"/>
      <c r="TQO260" s="72"/>
      <c r="TQP260" s="72"/>
      <c r="TQQ260" s="72"/>
      <c r="TQR260" s="72"/>
      <c r="TQS260" s="72"/>
      <c r="TQT260" s="72"/>
      <c r="TQU260" s="49"/>
      <c r="TQV260" s="149"/>
      <c r="TQW260" s="149"/>
      <c r="TQX260" s="149"/>
      <c r="TQY260" s="149"/>
      <c r="TQZ260" s="149"/>
      <c r="TRA260" s="149"/>
      <c r="TRB260" s="150"/>
      <c r="TRC260" s="154"/>
      <c r="TRD260" s="49"/>
      <c r="TRE260" s="72"/>
      <c r="TRF260" s="72"/>
      <c r="TRG260" s="72"/>
      <c r="TRH260" s="72"/>
      <c r="TRI260" s="72"/>
      <c r="TRJ260" s="72"/>
      <c r="TRK260" s="49"/>
      <c r="TRL260" s="149"/>
      <c r="TRM260" s="149"/>
      <c r="TRN260" s="149"/>
      <c r="TRO260" s="149"/>
      <c r="TRP260" s="149"/>
      <c r="TRQ260" s="149"/>
      <c r="TRR260" s="150"/>
      <c r="TRS260" s="154"/>
      <c r="TRT260" s="49"/>
      <c r="TRU260" s="72"/>
      <c r="TRV260" s="72"/>
      <c r="TRW260" s="72"/>
      <c r="TRX260" s="72"/>
      <c r="TRY260" s="72"/>
      <c r="TRZ260" s="72"/>
      <c r="TSA260" s="49"/>
      <c r="TSB260" s="149"/>
      <c r="TSC260" s="149"/>
      <c r="TSD260" s="149"/>
      <c r="TSE260" s="149"/>
      <c r="TSF260" s="149"/>
      <c r="TSG260" s="149"/>
      <c r="TSH260" s="150"/>
      <c r="TSI260" s="154"/>
      <c r="TSJ260" s="49"/>
      <c r="TSK260" s="72"/>
      <c r="TSL260" s="72"/>
      <c r="TSM260" s="72"/>
      <c r="TSN260" s="72"/>
      <c r="TSO260" s="72"/>
      <c r="TSP260" s="72"/>
      <c r="TSQ260" s="49"/>
      <c r="TSR260" s="149"/>
      <c r="TSS260" s="149"/>
      <c r="TST260" s="149"/>
      <c r="TSU260" s="149"/>
      <c r="TSV260" s="149"/>
      <c r="TSW260" s="149"/>
      <c r="TSX260" s="150"/>
      <c r="TSY260" s="154"/>
      <c r="TSZ260" s="49"/>
      <c r="TTA260" s="72"/>
      <c r="TTB260" s="72"/>
      <c r="TTC260" s="72"/>
      <c r="TTD260" s="72"/>
      <c r="TTE260" s="72"/>
      <c r="TTF260" s="72"/>
      <c r="TTG260" s="49"/>
      <c r="TTH260" s="149"/>
      <c r="TTI260" s="149"/>
      <c r="TTJ260" s="149"/>
      <c r="TTK260" s="149"/>
      <c r="TTL260" s="149"/>
      <c r="TTM260" s="149"/>
      <c r="TTN260" s="150"/>
      <c r="TTO260" s="154"/>
      <c r="TTP260" s="49"/>
      <c r="TTQ260" s="72"/>
      <c r="TTR260" s="72"/>
      <c r="TTS260" s="72"/>
      <c r="TTT260" s="72"/>
      <c r="TTU260" s="72"/>
      <c r="TTV260" s="72"/>
      <c r="TTW260" s="49"/>
      <c r="TTX260" s="149"/>
      <c r="TTY260" s="149"/>
      <c r="TTZ260" s="149"/>
      <c r="TUA260" s="149"/>
      <c r="TUB260" s="149"/>
      <c r="TUC260" s="149"/>
      <c r="TUD260" s="150"/>
      <c r="TUE260" s="154"/>
      <c r="TUF260" s="49"/>
      <c r="TUG260" s="72"/>
      <c r="TUH260" s="72"/>
      <c r="TUI260" s="72"/>
      <c r="TUJ260" s="72"/>
      <c r="TUK260" s="72"/>
      <c r="TUL260" s="72"/>
      <c r="TUM260" s="49"/>
      <c r="TUN260" s="149"/>
      <c r="TUO260" s="149"/>
      <c r="TUP260" s="149"/>
      <c r="TUQ260" s="149"/>
      <c r="TUR260" s="149"/>
      <c r="TUS260" s="149"/>
      <c r="TUT260" s="150"/>
      <c r="TUU260" s="154"/>
      <c r="TUV260" s="49"/>
      <c r="TUW260" s="72"/>
      <c r="TUX260" s="72"/>
      <c r="TUY260" s="72"/>
      <c r="TUZ260" s="72"/>
      <c r="TVA260" s="72"/>
      <c r="TVB260" s="72"/>
      <c r="TVC260" s="49"/>
      <c r="TVD260" s="149"/>
      <c r="TVE260" s="149"/>
      <c r="TVF260" s="149"/>
      <c r="TVG260" s="149"/>
      <c r="TVH260" s="149"/>
      <c r="TVI260" s="149"/>
      <c r="TVJ260" s="150"/>
      <c r="TVK260" s="154"/>
      <c r="TVL260" s="49"/>
      <c r="TVM260" s="72"/>
      <c r="TVN260" s="72"/>
      <c r="TVO260" s="72"/>
      <c r="TVP260" s="72"/>
      <c r="TVQ260" s="72"/>
      <c r="TVR260" s="72"/>
      <c r="TVS260" s="49"/>
      <c r="TVT260" s="149"/>
      <c r="TVU260" s="149"/>
      <c r="TVV260" s="149"/>
      <c r="TVW260" s="149"/>
      <c r="TVX260" s="149"/>
      <c r="TVY260" s="149"/>
      <c r="TVZ260" s="150"/>
      <c r="TWA260" s="154"/>
      <c r="TWB260" s="49"/>
      <c r="TWC260" s="72"/>
      <c r="TWD260" s="72"/>
      <c r="TWE260" s="72"/>
      <c r="TWF260" s="72"/>
      <c r="TWG260" s="72"/>
      <c r="TWH260" s="72"/>
      <c r="TWI260" s="49"/>
      <c r="TWJ260" s="149"/>
      <c r="TWK260" s="149"/>
      <c r="TWL260" s="149"/>
      <c r="TWM260" s="149"/>
      <c r="TWN260" s="149"/>
      <c r="TWO260" s="149"/>
      <c r="TWP260" s="150"/>
      <c r="TWQ260" s="154"/>
      <c r="TWR260" s="49"/>
      <c r="TWS260" s="72"/>
      <c r="TWT260" s="72"/>
      <c r="TWU260" s="72"/>
      <c r="TWV260" s="72"/>
      <c r="TWW260" s="72"/>
      <c r="TWX260" s="72"/>
      <c r="TWY260" s="49"/>
      <c r="TWZ260" s="149"/>
      <c r="TXA260" s="149"/>
      <c r="TXB260" s="149"/>
      <c r="TXC260" s="149"/>
      <c r="TXD260" s="149"/>
      <c r="TXE260" s="149"/>
      <c r="TXF260" s="150"/>
      <c r="TXG260" s="154"/>
      <c r="TXH260" s="49"/>
      <c r="TXI260" s="72"/>
      <c r="TXJ260" s="72"/>
      <c r="TXK260" s="72"/>
      <c r="TXL260" s="72"/>
      <c r="TXM260" s="72"/>
      <c r="TXN260" s="72"/>
      <c r="TXO260" s="49"/>
      <c r="TXP260" s="149"/>
      <c r="TXQ260" s="149"/>
      <c r="TXR260" s="149"/>
      <c r="TXS260" s="149"/>
      <c r="TXT260" s="149"/>
      <c r="TXU260" s="149"/>
      <c r="TXV260" s="150"/>
      <c r="TXW260" s="154"/>
      <c r="TXX260" s="49"/>
      <c r="TXY260" s="72"/>
      <c r="TXZ260" s="72"/>
      <c r="TYA260" s="72"/>
      <c r="TYB260" s="72"/>
      <c r="TYC260" s="72"/>
      <c r="TYD260" s="72"/>
      <c r="TYE260" s="49"/>
      <c r="TYF260" s="149"/>
      <c r="TYG260" s="149"/>
      <c r="TYH260" s="149"/>
      <c r="TYI260" s="149"/>
      <c r="TYJ260" s="149"/>
      <c r="TYK260" s="149"/>
      <c r="TYL260" s="150"/>
      <c r="TYM260" s="154"/>
      <c r="TYN260" s="49"/>
      <c r="TYO260" s="72"/>
      <c r="TYP260" s="72"/>
      <c r="TYQ260" s="72"/>
      <c r="TYR260" s="72"/>
      <c r="TYS260" s="72"/>
      <c r="TYT260" s="72"/>
      <c r="TYU260" s="49"/>
      <c r="TYV260" s="149"/>
      <c r="TYW260" s="149"/>
      <c r="TYX260" s="149"/>
      <c r="TYY260" s="149"/>
      <c r="TYZ260" s="149"/>
      <c r="TZA260" s="149"/>
      <c r="TZB260" s="150"/>
      <c r="TZC260" s="154"/>
      <c r="TZD260" s="49"/>
      <c r="TZE260" s="72"/>
      <c r="TZF260" s="72"/>
      <c r="TZG260" s="72"/>
      <c r="TZH260" s="72"/>
      <c r="TZI260" s="72"/>
      <c r="TZJ260" s="72"/>
      <c r="TZK260" s="49"/>
      <c r="TZL260" s="149"/>
      <c r="TZM260" s="149"/>
      <c r="TZN260" s="149"/>
      <c r="TZO260" s="149"/>
      <c r="TZP260" s="149"/>
      <c r="TZQ260" s="149"/>
      <c r="TZR260" s="150"/>
      <c r="TZS260" s="154"/>
      <c r="TZT260" s="49"/>
      <c r="TZU260" s="72"/>
      <c r="TZV260" s="72"/>
      <c r="TZW260" s="72"/>
      <c r="TZX260" s="72"/>
      <c r="TZY260" s="72"/>
      <c r="TZZ260" s="72"/>
      <c r="UAA260" s="49"/>
      <c r="UAB260" s="149"/>
      <c r="UAC260" s="149"/>
      <c r="UAD260" s="149"/>
      <c r="UAE260" s="149"/>
      <c r="UAF260" s="149"/>
      <c r="UAG260" s="149"/>
      <c r="UAH260" s="150"/>
      <c r="UAI260" s="154"/>
      <c r="UAJ260" s="49"/>
      <c r="UAK260" s="72"/>
      <c r="UAL260" s="72"/>
      <c r="UAM260" s="72"/>
      <c r="UAN260" s="72"/>
      <c r="UAO260" s="72"/>
      <c r="UAP260" s="72"/>
      <c r="UAQ260" s="49"/>
      <c r="UAR260" s="149"/>
      <c r="UAS260" s="149"/>
      <c r="UAT260" s="149"/>
      <c r="UAU260" s="149"/>
      <c r="UAV260" s="149"/>
      <c r="UAW260" s="149"/>
      <c r="UAX260" s="150"/>
      <c r="UAY260" s="154"/>
      <c r="UAZ260" s="49"/>
      <c r="UBA260" s="72"/>
      <c r="UBB260" s="72"/>
      <c r="UBC260" s="72"/>
      <c r="UBD260" s="72"/>
      <c r="UBE260" s="72"/>
      <c r="UBF260" s="72"/>
      <c r="UBG260" s="49"/>
      <c r="UBH260" s="149"/>
      <c r="UBI260" s="149"/>
      <c r="UBJ260" s="149"/>
      <c r="UBK260" s="149"/>
      <c r="UBL260" s="149"/>
      <c r="UBM260" s="149"/>
      <c r="UBN260" s="150"/>
      <c r="UBO260" s="154"/>
      <c r="UBP260" s="49"/>
      <c r="UBQ260" s="72"/>
      <c r="UBR260" s="72"/>
      <c r="UBS260" s="72"/>
      <c r="UBT260" s="72"/>
      <c r="UBU260" s="72"/>
      <c r="UBV260" s="72"/>
      <c r="UBW260" s="49"/>
      <c r="UBX260" s="149"/>
      <c r="UBY260" s="149"/>
      <c r="UBZ260" s="149"/>
      <c r="UCA260" s="149"/>
      <c r="UCB260" s="149"/>
      <c r="UCC260" s="149"/>
      <c r="UCD260" s="150"/>
      <c r="UCE260" s="154"/>
      <c r="UCF260" s="49"/>
      <c r="UCG260" s="72"/>
      <c r="UCH260" s="72"/>
      <c r="UCI260" s="72"/>
      <c r="UCJ260" s="72"/>
      <c r="UCK260" s="72"/>
      <c r="UCL260" s="72"/>
      <c r="UCM260" s="49"/>
      <c r="UCN260" s="149"/>
      <c r="UCO260" s="149"/>
      <c r="UCP260" s="149"/>
      <c r="UCQ260" s="149"/>
      <c r="UCR260" s="149"/>
      <c r="UCS260" s="149"/>
      <c r="UCT260" s="150"/>
      <c r="UCU260" s="154"/>
      <c r="UCV260" s="49"/>
      <c r="UCW260" s="72"/>
      <c r="UCX260" s="72"/>
      <c r="UCY260" s="72"/>
      <c r="UCZ260" s="72"/>
      <c r="UDA260" s="72"/>
      <c r="UDB260" s="72"/>
      <c r="UDC260" s="49"/>
      <c r="UDD260" s="149"/>
      <c r="UDE260" s="149"/>
      <c r="UDF260" s="149"/>
      <c r="UDG260" s="149"/>
      <c r="UDH260" s="149"/>
      <c r="UDI260" s="149"/>
      <c r="UDJ260" s="150"/>
      <c r="UDK260" s="154"/>
      <c r="UDL260" s="49"/>
      <c r="UDM260" s="72"/>
      <c r="UDN260" s="72"/>
      <c r="UDO260" s="72"/>
      <c r="UDP260" s="72"/>
      <c r="UDQ260" s="72"/>
      <c r="UDR260" s="72"/>
      <c r="UDS260" s="49"/>
      <c r="UDT260" s="149"/>
      <c r="UDU260" s="149"/>
      <c r="UDV260" s="149"/>
      <c r="UDW260" s="149"/>
      <c r="UDX260" s="149"/>
      <c r="UDY260" s="149"/>
      <c r="UDZ260" s="150"/>
      <c r="UEA260" s="154"/>
      <c r="UEB260" s="49"/>
      <c r="UEC260" s="72"/>
      <c r="UED260" s="72"/>
      <c r="UEE260" s="72"/>
      <c r="UEF260" s="72"/>
      <c r="UEG260" s="72"/>
      <c r="UEH260" s="72"/>
      <c r="UEI260" s="49"/>
      <c r="UEJ260" s="149"/>
      <c r="UEK260" s="149"/>
      <c r="UEL260" s="149"/>
      <c r="UEM260" s="149"/>
      <c r="UEN260" s="149"/>
      <c r="UEO260" s="149"/>
      <c r="UEP260" s="150"/>
      <c r="UEQ260" s="154"/>
      <c r="UER260" s="49"/>
      <c r="UES260" s="72"/>
      <c r="UET260" s="72"/>
      <c r="UEU260" s="72"/>
      <c r="UEV260" s="72"/>
      <c r="UEW260" s="72"/>
      <c r="UEX260" s="72"/>
      <c r="UEY260" s="49"/>
      <c r="UEZ260" s="149"/>
      <c r="UFA260" s="149"/>
      <c r="UFB260" s="149"/>
      <c r="UFC260" s="149"/>
      <c r="UFD260" s="149"/>
      <c r="UFE260" s="149"/>
      <c r="UFF260" s="150"/>
      <c r="UFG260" s="154"/>
      <c r="UFH260" s="49"/>
      <c r="UFI260" s="72"/>
      <c r="UFJ260" s="72"/>
      <c r="UFK260" s="72"/>
      <c r="UFL260" s="72"/>
      <c r="UFM260" s="72"/>
      <c r="UFN260" s="72"/>
      <c r="UFO260" s="49"/>
      <c r="UFP260" s="149"/>
      <c r="UFQ260" s="149"/>
      <c r="UFR260" s="149"/>
      <c r="UFS260" s="149"/>
      <c r="UFT260" s="149"/>
      <c r="UFU260" s="149"/>
      <c r="UFV260" s="150"/>
      <c r="UFW260" s="154"/>
      <c r="UFX260" s="49"/>
      <c r="UFY260" s="72"/>
      <c r="UFZ260" s="72"/>
      <c r="UGA260" s="72"/>
      <c r="UGB260" s="72"/>
      <c r="UGC260" s="72"/>
      <c r="UGD260" s="72"/>
      <c r="UGE260" s="49"/>
      <c r="UGF260" s="149"/>
      <c r="UGG260" s="149"/>
      <c r="UGH260" s="149"/>
      <c r="UGI260" s="149"/>
      <c r="UGJ260" s="149"/>
      <c r="UGK260" s="149"/>
      <c r="UGL260" s="150"/>
      <c r="UGM260" s="154"/>
      <c r="UGN260" s="49"/>
      <c r="UGO260" s="72"/>
      <c r="UGP260" s="72"/>
      <c r="UGQ260" s="72"/>
      <c r="UGR260" s="72"/>
      <c r="UGS260" s="72"/>
      <c r="UGT260" s="72"/>
      <c r="UGU260" s="49"/>
      <c r="UGV260" s="149"/>
      <c r="UGW260" s="149"/>
      <c r="UGX260" s="149"/>
      <c r="UGY260" s="149"/>
      <c r="UGZ260" s="149"/>
      <c r="UHA260" s="149"/>
      <c r="UHB260" s="150"/>
      <c r="UHC260" s="154"/>
      <c r="UHD260" s="49"/>
      <c r="UHE260" s="72"/>
      <c r="UHF260" s="72"/>
      <c r="UHG260" s="72"/>
      <c r="UHH260" s="72"/>
      <c r="UHI260" s="72"/>
      <c r="UHJ260" s="72"/>
      <c r="UHK260" s="49"/>
      <c r="UHL260" s="149"/>
      <c r="UHM260" s="149"/>
      <c r="UHN260" s="149"/>
      <c r="UHO260" s="149"/>
      <c r="UHP260" s="149"/>
      <c r="UHQ260" s="149"/>
      <c r="UHR260" s="150"/>
      <c r="UHS260" s="154"/>
      <c r="UHT260" s="49"/>
      <c r="UHU260" s="72"/>
      <c r="UHV260" s="72"/>
      <c r="UHW260" s="72"/>
      <c r="UHX260" s="72"/>
      <c r="UHY260" s="72"/>
      <c r="UHZ260" s="72"/>
      <c r="UIA260" s="49"/>
      <c r="UIB260" s="149"/>
      <c r="UIC260" s="149"/>
      <c r="UID260" s="149"/>
      <c r="UIE260" s="149"/>
      <c r="UIF260" s="149"/>
      <c r="UIG260" s="149"/>
      <c r="UIH260" s="150"/>
      <c r="UII260" s="154"/>
      <c r="UIJ260" s="49"/>
      <c r="UIK260" s="72"/>
      <c r="UIL260" s="72"/>
      <c r="UIM260" s="72"/>
      <c r="UIN260" s="72"/>
      <c r="UIO260" s="72"/>
      <c r="UIP260" s="72"/>
      <c r="UIQ260" s="49"/>
      <c r="UIR260" s="149"/>
      <c r="UIS260" s="149"/>
      <c r="UIT260" s="149"/>
      <c r="UIU260" s="149"/>
      <c r="UIV260" s="149"/>
      <c r="UIW260" s="149"/>
      <c r="UIX260" s="150"/>
      <c r="UIY260" s="154"/>
      <c r="UIZ260" s="49"/>
      <c r="UJA260" s="72"/>
      <c r="UJB260" s="72"/>
      <c r="UJC260" s="72"/>
      <c r="UJD260" s="72"/>
      <c r="UJE260" s="72"/>
      <c r="UJF260" s="72"/>
      <c r="UJG260" s="49"/>
      <c r="UJH260" s="149"/>
      <c r="UJI260" s="149"/>
      <c r="UJJ260" s="149"/>
      <c r="UJK260" s="149"/>
      <c r="UJL260" s="149"/>
      <c r="UJM260" s="149"/>
      <c r="UJN260" s="150"/>
      <c r="UJO260" s="154"/>
      <c r="UJP260" s="49"/>
      <c r="UJQ260" s="72"/>
      <c r="UJR260" s="72"/>
      <c r="UJS260" s="72"/>
      <c r="UJT260" s="72"/>
      <c r="UJU260" s="72"/>
      <c r="UJV260" s="72"/>
      <c r="UJW260" s="49"/>
      <c r="UJX260" s="149"/>
      <c r="UJY260" s="149"/>
      <c r="UJZ260" s="149"/>
      <c r="UKA260" s="149"/>
      <c r="UKB260" s="149"/>
      <c r="UKC260" s="149"/>
      <c r="UKD260" s="150"/>
      <c r="UKE260" s="154"/>
      <c r="UKF260" s="49"/>
      <c r="UKG260" s="72"/>
      <c r="UKH260" s="72"/>
      <c r="UKI260" s="72"/>
      <c r="UKJ260" s="72"/>
      <c r="UKK260" s="72"/>
      <c r="UKL260" s="72"/>
      <c r="UKM260" s="49"/>
      <c r="UKN260" s="149"/>
      <c r="UKO260" s="149"/>
      <c r="UKP260" s="149"/>
      <c r="UKQ260" s="149"/>
      <c r="UKR260" s="149"/>
      <c r="UKS260" s="149"/>
      <c r="UKT260" s="150"/>
      <c r="UKU260" s="154"/>
      <c r="UKV260" s="49"/>
      <c r="UKW260" s="72"/>
      <c r="UKX260" s="72"/>
      <c r="UKY260" s="72"/>
      <c r="UKZ260" s="72"/>
      <c r="ULA260" s="72"/>
      <c r="ULB260" s="72"/>
      <c r="ULC260" s="49"/>
      <c r="ULD260" s="149"/>
      <c r="ULE260" s="149"/>
      <c r="ULF260" s="149"/>
      <c r="ULG260" s="149"/>
      <c r="ULH260" s="149"/>
      <c r="ULI260" s="149"/>
      <c r="ULJ260" s="150"/>
      <c r="ULK260" s="154"/>
      <c r="ULL260" s="49"/>
      <c r="ULM260" s="72"/>
      <c r="ULN260" s="72"/>
      <c r="ULO260" s="72"/>
      <c r="ULP260" s="72"/>
      <c r="ULQ260" s="72"/>
      <c r="ULR260" s="72"/>
      <c r="ULS260" s="49"/>
      <c r="ULT260" s="149"/>
      <c r="ULU260" s="149"/>
      <c r="ULV260" s="149"/>
      <c r="ULW260" s="149"/>
      <c r="ULX260" s="149"/>
      <c r="ULY260" s="149"/>
      <c r="ULZ260" s="150"/>
      <c r="UMA260" s="154"/>
      <c r="UMB260" s="49"/>
      <c r="UMC260" s="72"/>
      <c r="UMD260" s="72"/>
      <c r="UME260" s="72"/>
      <c r="UMF260" s="72"/>
      <c r="UMG260" s="72"/>
      <c r="UMH260" s="72"/>
      <c r="UMI260" s="49"/>
      <c r="UMJ260" s="149"/>
      <c r="UMK260" s="149"/>
      <c r="UML260" s="149"/>
      <c r="UMM260" s="149"/>
      <c r="UMN260" s="149"/>
      <c r="UMO260" s="149"/>
      <c r="UMP260" s="150"/>
      <c r="UMQ260" s="154"/>
      <c r="UMR260" s="49"/>
      <c r="UMS260" s="72"/>
      <c r="UMT260" s="72"/>
      <c r="UMU260" s="72"/>
      <c r="UMV260" s="72"/>
      <c r="UMW260" s="72"/>
      <c r="UMX260" s="72"/>
      <c r="UMY260" s="49"/>
      <c r="UMZ260" s="149"/>
      <c r="UNA260" s="149"/>
      <c r="UNB260" s="149"/>
      <c r="UNC260" s="149"/>
      <c r="UND260" s="149"/>
      <c r="UNE260" s="149"/>
      <c r="UNF260" s="150"/>
      <c r="UNG260" s="154"/>
      <c r="UNH260" s="49"/>
      <c r="UNI260" s="72"/>
      <c r="UNJ260" s="72"/>
      <c r="UNK260" s="72"/>
      <c r="UNL260" s="72"/>
      <c r="UNM260" s="72"/>
      <c r="UNN260" s="72"/>
      <c r="UNO260" s="49"/>
      <c r="UNP260" s="149"/>
      <c r="UNQ260" s="149"/>
      <c r="UNR260" s="149"/>
      <c r="UNS260" s="149"/>
      <c r="UNT260" s="149"/>
      <c r="UNU260" s="149"/>
      <c r="UNV260" s="150"/>
      <c r="UNW260" s="154"/>
      <c r="UNX260" s="49"/>
      <c r="UNY260" s="72"/>
      <c r="UNZ260" s="72"/>
      <c r="UOA260" s="72"/>
      <c r="UOB260" s="72"/>
      <c r="UOC260" s="72"/>
      <c r="UOD260" s="72"/>
      <c r="UOE260" s="49"/>
      <c r="UOF260" s="149"/>
      <c r="UOG260" s="149"/>
      <c r="UOH260" s="149"/>
      <c r="UOI260" s="149"/>
      <c r="UOJ260" s="149"/>
      <c r="UOK260" s="149"/>
      <c r="UOL260" s="150"/>
      <c r="UOM260" s="154"/>
      <c r="UON260" s="49"/>
      <c r="UOO260" s="72"/>
      <c r="UOP260" s="72"/>
      <c r="UOQ260" s="72"/>
      <c r="UOR260" s="72"/>
      <c r="UOS260" s="72"/>
      <c r="UOT260" s="72"/>
      <c r="UOU260" s="49"/>
      <c r="UOV260" s="149"/>
      <c r="UOW260" s="149"/>
      <c r="UOX260" s="149"/>
      <c r="UOY260" s="149"/>
      <c r="UOZ260" s="149"/>
      <c r="UPA260" s="149"/>
      <c r="UPB260" s="150"/>
      <c r="UPC260" s="154"/>
      <c r="UPD260" s="49"/>
      <c r="UPE260" s="72"/>
      <c r="UPF260" s="72"/>
      <c r="UPG260" s="72"/>
      <c r="UPH260" s="72"/>
      <c r="UPI260" s="72"/>
      <c r="UPJ260" s="72"/>
      <c r="UPK260" s="49"/>
      <c r="UPL260" s="149"/>
      <c r="UPM260" s="149"/>
      <c r="UPN260" s="149"/>
      <c r="UPO260" s="149"/>
      <c r="UPP260" s="149"/>
      <c r="UPQ260" s="149"/>
      <c r="UPR260" s="150"/>
      <c r="UPS260" s="154"/>
      <c r="UPT260" s="49"/>
      <c r="UPU260" s="72"/>
      <c r="UPV260" s="72"/>
      <c r="UPW260" s="72"/>
      <c r="UPX260" s="72"/>
      <c r="UPY260" s="72"/>
      <c r="UPZ260" s="72"/>
      <c r="UQA260" s="49"/>
      <c r="UQB260" s="149"/>
      <c r="UQC260" s="149"/>
      <c r="UQD260" s="149"/>
      <c r="UQE260" s="149"/>
      <c r="UQF260" s="149"/>
      <c r="UQG260" s="149"/>
      <c r="UQH260" s="150"/>
      <c r="UQI260" s="154"/>
      <c r="UQJ260" s="49"/>
      <c r="UQK260" s="72"/>
      <c r="UQL260" s="72"/>
      <c r="UQM260" s="72"/>
      <c r="UQN260" s="72"/>
      <c r="UQO260" s="72"/>
      <c r="UQP260" s="72"/>
      <c r="UQQ260" s="49"/>
      <c r="UQR260" s="149"/>
      <c r="UQS260" s="149"/>
      <c r="UQT260" s="149"/>
      <c r="UQU260" s="149"/>
      <c r="UQV260" s="149"/>
      <c r="UQW260" s="149"/>
      <c r="UQX260" s="150"/>
      <c r="UQY260" s="154"/>
      <c r="UQZ260" s="49"/>
      <c r="URA260" s="72"/>
      <c r="URB260" s="72"/>
      <c r="URC260" s="72"/>
      <c r="URD260" s="72"/>
      <c r="URE260" s="72"/>
      <c r="URF260" s="72"/>
      <c r="URG260" s="49"/>
      <c r="URH260" s="149"/>
      <c r="URI260" s="149"/>
      <c r="URJ260" s="149"/>
      <c r="URK260" s="149"/>
      <c r="URL260" s="149"/>
      <c r="URM260" s="149"/>
      <c r="URN260" s="150"/>
      <c r="URO260" s="154"/>
      <c r="URP260" s="49"/>
      <c r="URQ260" s="72"/>
      <c r="URR260" s="72"/>
      <c r="URS260" s="72"/>
      <c r="URT260" s="72"/>
      <c r="URU260" s="72"/>
      <c r="URV260" s="72"/>
      <c r="URW260" s="49"/>
      <c r="URX260" s="149"/>
      <c r="URY260" s="149"/>
      <c r="URZ260" s="149"/>
      <c r="USA260" s="149"/>
      <c r="USB260" s="149"/>
      <c r="USC260" s="149"/>
      <c r="USD260" s="150"/>
      <c r="USE260" s="154"/>
      <c r="USF260" s="49"/>
      <c r="USG260" s="72"/>
      <c r="USH260" s="72"/>
      <c r="USI260" s="72"/>
      <c r="USJ260" s="72"/>
      <c r="USK260" s="72"/>
      <c r="USL260" s="72"/>
      <c r="USM260" s="49"/>
      <c r="USN260" s="149"/>
      <c r="USO260" s="149"/>
      <c r="USP260" s="149"/>
      <c r="USQ260" s="149"/>
      <c r="USR260" s="149"/>
      <c r="USS260" s="149"/>
      <c r="UST260" s="150"/>
      <c r="USU260" s="154"/>
      <c r="USV260" s="49"/>
      <c r="USW260" s="72"/>
      <c r="USX260" s="72"/>
      <c r="USY260" s="72"/>
      <c r="USZ260" s="72"/>
      <c r="UTA260" s="72"/>
      <c r="UTB260" s="72"/>
      <c r="UTC260" s="49"/>
      <c r="UTD260" s="149"/>
      <c r="UTE260" s="149"/>
      <c r="UTF260" s="149"/>
      <c r="UTG260" s="149"/>
      <c r="UTH260" s="149"/>
      <c r="UTI260" s="149"/>
      <c r="UTJ260" s="150"/>
      <c r="UTK260" s="154"/>
      <c r="UTL260" s="49"/>
      <c r="UTM260" s="72"/>
      <c r="UTN260" s="72"/>
      <c r="UTO260" s="72"/>
      <c r="UTP260" s="72"/>
      <c r="UTQ260" s="72"/>
      <c r="UTR260" s="72"/>
      <c r="UTS260" s="49"/>
      <c r="UTT260" s="149"/>
      <c r="UTU260" s="149"/>
      <c r="UTV260" s="149"/>
      <c r="UTW260" s="149"/>
      <c r="UTX260" s="149"/>
      <c r="UTY260" s="149"/>
      <c r="UTZ260" s="150"/>
      <c r="UUA260" s="154"/>
      <c r="UUB260" s="49"/>
      <c r="UUC260" s="72"/>
      <c r="UUD260" s="72"/>
      <c r="UUE260" s="72"/>
      <c r="UUF260" s="72"/>
      <c r="UUG260" s="72"/>
      <c r="UUH260" s="72"/>
      <c r="UUI260" s="49"/>
      <c r="UUJ260" s="149"/>
      <c r="UUK260" s="149"/>
      <c r="UUL260" s="149"/>
      <c r="UUM260" s="149"/>
      <c r="UUN260" s="149"/>
      <c r="UUO260" s="149"/>
      <c r="UUP260" s="150"/>
      <c r="UUQ260" s="154"/>
      <c r="UUR260" s="49"/>
      <c r="UUS260" s="72"/>
      <c r="UUT260" s="72"/>
      <c r="UUU260" s="72"/>
      <c r="UUV260" s="72"/>
      <c r="UUW260" s="72"/>
      <c r="UUX260" s="72"/>
      <c r="UUY260" s="49"/>
      <c r="UUZ260" s="149"/>
      <c r="UVA260" s="149"/>
      <c r="UVB260" s="149"/>
      <c r="UVC260" s="149"/>
      <c r="UVD260" s="149"/>
      <c r="UVE260" s="149"/>
      <c r="UVF260" s="150"/>
      <c r="UVG260" s="154"/>
      <c r="UVH260" s="49"/>
      <c r="UVI260" s="72"/>
      <c r="UVJ260" s="72"/>
      <c r="UVK260" s="72"/>
      <c r="UVL260" s="72"/>
      <c r="UVM260" s="72"/>
      <c r="UVN260" s="72"/>
      <c r="UVO260" s="49"/>
      <c r="UVP260" s="149"/>
      <c r="UVQ260" s="149"/>
      <c r="UVR260" s="149"/>
      <c r="UVS260" s="149"/>
      <c r="UVT260" s="149"/>
      <c r="UVU260" s="149"/>
      <c r="UVV260" s="150"/>
      <c r="UVW260" s="154"/>
      <c r="UVX260" s="49"/>
      <c r="UVY260" s="72"/>
      <c r="UVZ260" s="72"/>
      <c r="UWA260" s="72"/>
      <c r="UWB260" s="72"/>
      <c r="UWC260" s="72"/>
      <c r="UWD260" s="72"/>
      <c r="UWE260" s="49"/>
      <c r="UWF260" s="149"/>
      <c r="UWG260" s="149"/>
      <c r="UWH260" s="149"/>
      <c r="UWI260" s="149"/>
      <c r="UWJ260" s="149"/>
      <c r="UWK260" s="149"/>
      <c r="UWL260" s="150"/>
      <c r="UWM260" s="154"/>
      <c r="UWN260" s="49"/>
      <c r="UWO260" s="72"/>
      <c r="UWP260" s="72"/>
      <c r="UWQ260" s="72"/>
      <c r="UWR260" s="72"/>
      <c r="UWS260" s="72"/>
      <c r="UWT260" s="72"/>
      <c r="UWU260" s="49"/>
      <c r="UWV260" s="149"/>
      <c r="UWW260" s="149"/>
      <c r="UWX260" s="149"/>
      <c r="UWY260" s="149"/>
      <c r="UWZ260" s="149"/>
      <c r="UXA260" s="149"/>
      <c r="UXB260" s="150"/>
      <c r="UXC260" s="154"/>
      <c r="UXD260" s="49"/>
      <c r="UXE260" s="72"/>
      <c r="UXF260" s="72"/>
      <c r="UXG260" s="72"/>
      <c r="UXH260" s="72"/>
      <c r="UXI260" s="72"/>
      <c r="UXJ260" s="72"/>
      <c r="UXK260" s="49"/>
      <c r="UXL260" s="149"/>
      <c r="UXM260" s="149"/>
      <c r="UXN260" s="149"/>
      <c r="UXO260" s="149"/>
      <c r="UXP260" s="149"/>
      <c r="UXQ260" s="149"/>
      <c r="UXR260" s="150"/>
      <c r="UXS260" s="154"/>
      <c r="UXT260" s="49"/>
      <c r="UXU260" s="72"/>
      <c r="UXV260" s="72"/>
      <c r="UXW260" s="72"/>
      <c r="UXX260" s="72"/>
      <c r="UXY260" s="72"/>
      <c r="UXZ260" s="72"/>
      <c r="UYA260" s="49"/>
      <c r="UYB260" s="149"/>
      <c r="UYC260" s="149"/>
      <c r="UYD260" s="149"/>
      <c r="UYE260" s="149"/>
      <c r="UYF260" s="149"/>
      <c r="UYG260" s="149"/>
      <c r="UYH260" s="150"/>
      <c r="UYI260" s="154"/>
      <c r="UYJ260" s="49"/>
      <c r="UYK260" s="72"/>
      <c r="UYL260" s="72"/>
      <c r="UYM260" s="72"/>
      <c r="UYN260" s="72"/>
      <c r="UYO260" s="72"/>
      <c r="UYP260" s="72"/>
      <c r="UYQ260" s="49"/>
      <c r="UYR260" s="149"/>
      <c r="UYS260" s="149"/>
      <c r="UYT260" s="149"/>
      <c r="UYU260" s="149"/>
      <c r="UYV260" s="149"/>
      <c r="UYW260" s="149"/>
      <c r="UYX260" s="150"/>
      <c r="UYY260" s="154"/>
      <c r="UYZ260" s="49"/>
      <c r="UZA260" s="72"/>
      <c r="UZB260" s="72"/>
      <c r="UZC260" s="72"/>
      <c r="UZD260" s="72"/>
      <c r="UZE260" s="72"/>
      <c r="UZF260" s="72"/>
      <c r="UZG260" s="49"/>
      <c r="UZH260" s="149"/>
      <c r="UZI260" s="149"/>
      <c r="UZJ260" s="149"/>
      <c r="UZK260" s="149"/>
      <c r="UZL260" s="149"/>
      <c r="UZM260" s="149"/>
      <c r="UZN260" s="150"/>
      <c r="UZO260" s="154"/>
      <c r="UZP260" s="49"/>
      <c r="UZQ260" s="72"/>
      <c r="UZR260" s="72"/>
      <c r="UZS260" s="72"/>
      <c r="UZT260" s="72"/>
      <c r="UZU260" s="72"/>
      <c r="UZV260" s="72"/>
      <c r="UZW260" s="49"/>
      <c r="UZX260" s="149"/>
      <c r="UZY260" s="149"/>
      <c r="UZZ260" s="149"/>
      <c r="VAA260" s="149"/>
      <c r="VAB260" s="149"/>
      <c r="VAC260" s="149"/>
      <c r="VAD260" s="150"/>
      <c r="VAE260" s="154"/>
      <c r="VAF260" s="49"/>
      <c r="VAG260" s="72"/>
      <c r="VAH260" s="72"/>
      <c r="VAI260" s="72"/>
      <c r="VAJ260" s="72"/>
      <c r="VAK260" s="72"/>
      <c r="VAL260" s="72"/>
      <c r="VAM260" s="49"/>
      <c r="VAN260" s="149"/>
      <c r="VAO260" s="149"/>
      <c r="VAP260" s="149"/>
      <c r="VAQ260" s="149"/>
      <c r="VAR260" s="149"/>
      <c r="VAS260" s="149"/>
      <c r="VAT260" s="150"/>
      <c r="VAU260" s="154"/>
      <c r="VAV260" s="49"/>
      <c r="VAW260" s="72"/>
      <c r="VAX260" s="72"/>
      <c r="VAY260" s="72"/>
      <c r="VAZ260" s="72"/>
      <c r="VBA260" s="72"/>
      <c r="VBB260" s="72"/>
      <c r="VBC260" s="49"/>
      <c r="VBD260" s="149"/>
      <c r="VBE260" s="149"/>
      <c r="VBF260" s="149"/>
      <c r="VBG260" s="149"/>
      <c r="VBH260" s="149"/>
      <c r="VBI260" s="149"/>
      <c r="VBJ260" s="150"/>
      <c r="VBK260" s="154"/>
      <c r="VBL260" s="49"/>
      <c r="VBM260" s="72"/>
      <c r="VBN260" s="72"/>
      <c r="VBO260" s="72"/>
      <c r="VBP260" s="72"/>
      <c r="VBQ260" s="72"/>
      <c r="VBR260" s="72"/>
      <c r="VBS260" s="49"/>
      <c r="VBT260" s="149"/>
      <c r="VBU260" s="149"/>
      <c r="VBV260" s="149"/>
      <c r="VBW260" s="149"/>
      <c r="VBX260" s="149"/>
      <c r="VBY260" s="149"/>
      <c r="VBZ260" s="150"/>
      <c r="VCA260" s="154"/>
      <c r="VCB260" s="49"/>
      <c r="VCC260" s="72"/>
      <c r="VCD260" s="72"/>
      <c r="VCE260" s="72"/>
      <c r="VCF260" s="72"/>
      <c r="VCG260" s="72"/>
      <c r="VCH260" s="72"/>
      <c r="VCI260" s="49"/>
      <c r="VCJ260" s="149"/>
      <c r="VCK260" s="149"/>
      <c r="VCL260" s="149"/>
      <c r="VCM260" s="149"/>
      <c r="VCN260" s="149"/>
      <c r="VCO260" s="149"/>
      <c r="VCP260" s="150"/>
      <c r="VCQ260" s="154"/>
      <c r="VCR260" s="49"/>
      <c r="VCS260" s="72"/>
      <c r="VCT260" s="72"/>
      <c r="VCU260" s="72"/>
      <c r="VCV260" s="72"/>
      <c r="VCW260" s="72"/>
      <c r="VCX260" s="72"/>
      <c r="VCY260" s="49"/>
      <c r="VCZ260" s="149"/>
      <c r="VDA260" s="149"/>
      <c r="VDB260" s="149"/>
      <c r="VDC260" s="149"/>
      <c r="VDD260" s="149"/>
      <c r="VDE260" s="149"/>
      <c r="VDF260" s="150"/>
      <c r="VDG260" s="154"/>
      <c r="VDH260" s="49"/>
      <c r="VDI260" s="72"/>
      <c r="VDJ260" s="72"/>
      <c r="VDK260" s="72"/>
      <c r="VDL260" s="72"/>
      <c r="VDM260" s="72"/>
      <c r="VDN260" s="72"/>
      <c r="VDO260" s="49"/>
      <c r="VDP260" s="149"/>
      <c r="VDQ260" s="149"/>
      <c r="VDR260" s="149"/>
      <c r="VDS260" s="149"/>
      <c r="VDT260" s="149"/>
      <c r="VDU260" s="149"/>
      <c r="VDV260" s="150"/>
      <c r="VDW260" s="154"/>
      <c r="VDX260" s="49"/>
      <c r="VDY260" s="72"/>
      <c r="VDZ260" s="72"/>
      <c r="VEA260" s="72"/>
      <c r="VEB260" s="72"/>
      <c r="VEC260" s="72"/>
      <c r="VED260" s="72"/>
      <c r="VEE260" s="49"/>
      <c r="VEF260" s="149"/>
      <c r="VEG260" s="149"/>
      <c r="VEH260" s="149"/>
      <c r="VEI260" s="149"/>
      <c r="VEJ260" s="149"/>
      <c r="VEK260" s="149"/>
      <c r="VEL260" s="150"/>
      <c r="VEM260" s="154"/>
      <c r="VEN260" s="49"/>
      <c r="VEO260" s="72"/>
      <c r="VEP260" s="72"/>
      <c r="VEQ260" s="72"/>
      <c r="VER260" s="72"/>
      <c r="VES260" s="72"/>
      <c r="VET260" s="72"/>
      <c r="VEU260" s="49"/>
      <c r="VEV260" s="149"/>
      <c r="VEW260" s="149"/>
      <c r="VEX260" s="149"/>
      <c r="VEY260" s="149"/>
      <c r="VEZ260" s="149"/>
      <c r="VFA260" s="149"/>
      <c r="VFB260" s="150"/>
      <c r="VFC260" s="154"/>
      <c r="VFD260" s="49"/>
      <c r="VFE260" s="72"/>
      <c r="VFF260" s="72"/>
      <c r="VFG260" s="72"/>
      <c r="VFH260" s="72"/>
      <c r="VFI260" s="72"/>
      <c r="VFJ260" s="72"/>
      <c r="VFK260" s="49"/>
      <c r="VFL260" s="149"/>
      <c r="VFM260" s="149"/>
      <c r="VFN260" s="149"/>
      <c r="VFO260" s="149"/>
      <c r="VFP260" s="149"/>
      <c r="VFQ260" s="149"/>
      <c r="VFR260" s="150"/>
      <c r="VFS260" s="154"/>
      <c r="VFT260" s="49"/>
      <c r="VFU260" s="72"/>
      <c r="VFV260" s="72"/>
      <c r="VFW260" s="72"/>
      <c r="VFX260" s="72"/>
      <c r="VFY260" s="72"/>
      <c r="VFZ260" s="72"/>
      <c r="VGA260" s="49"/>
      <c r="VGB260" s="149"/>
      <c r="VGC260" s="149"/>
      <c r="VGD260" s="149"/>
      <c r="VGE260" s="149"/>
      <c r="VGF260" s="149"/>
      <c r="VGG260" s="149"/>
      <c r="VGH260" s="150"/>
      <c r="VGI260" s="154"/>
      <c r="VGJ260" s="49"/>
      <c r="VGK260" s="72"/>
      <c r="VGL260" s="72"/>
      <c r="VGM260" s="72"/>
      <c r="VGN260" s="72"/>
      <c r="VGO260" s="72"/>
      <c r="VGP260" s="72"/>
      <c r="VGQ260" s="49"/>
      <c r="VGR260" s="149"/>
      <c r="VGS260" s="149"/>
      <c r="VGT260" s="149"/>
      <c r="VGU260" s="149"/>
      <c r="VGV260" s="149"/>
      <c r="VGW260" s="149"/>
      <c r="VGX260" s="150"/>
      <c r="VGY260" s="154"/>
      <c r="VGZ260" s="49"/>
      <c r="VHA260" s="72"/>
      <c r="VHB260" s="72"/>
      <c r="VHC260" s="72"/>
      <c r="VHD260" s="72"/>
      <c r="VHE260" s="72"/>
      <c r="VHF260" s="72"/>
      <c r="VHG260" s="49"/>
      <c r="VHH260" s="149"/>
      <c r="VHI260" s="149"/>
      <c r="VHJ260" s="149"/>
      <c r="VHK260" s="149"/>
      <c r="VHL260" s="149"/>
      <c r="VHM260" s="149"/>
      <c r="VHN260" s="150"/>
      <c r="VHO260" s="154"/>
      <c r="VHP260" s="49"/>
      <c r="VHQ260" s="72"/>
      <c r="VHR260" s="72"/>
      <c r="VHS260" s="72"/>
      <c r="VHT260" s="72"/>
      <c r="VHU260" s="72"/>
      <c r="VHV260" s="72"/>
      <c r="VHW260" s="49"/>
      <c r="VHX260" s="149"/>
      <c r="VHY260" s="149"/>
      <c r="VHZ260" s="149"/>
      <c r="VIA260" s="149"/>
      <c r="VIB260" s="149"/>
      <c r="VIC260" s="149"/>
      <c r="VID260" s="150"/>
      <c r="VIE260" s="154"/>
      <c r="VIF260" s="49"/>
      <c r="VIG260" s="72"/>
      <c r="VIH260" s="72"/>
      <c r="VII260" s="72"/>
      <c r="VIJ260" s="72"/>
      <c r="VIK260" s="72"/>
      <c r="VIL260" s="72"/>
      <c r="VIM260" s="49"/>
      <c r="VIN260" s="149"/>
      <c r="VIO260" s="149"/>
      <c r="VIP260" s="149"/>
      <c r="VIQ260" s="149"/>
      <c r="VIR260" s="149"/>
      <c r="VIS260" s="149"/>
      <c r="VIT260" s="150"/>
      <c r="VIU260" s="154"/>
      <c r="VIV260" s="49"/>
      <c r="VIW260" s="72"/>
      <c r="VIX260" s="72"/>
      <c r="VIY260" s="72"/>
      <c r="VIZ260" s="72"/>
      <c r="VJA260" s="72"/>
      <c r="VJB260" s="72"/>
      <c r="VJC260" s="49"/>
      <c r="VJD260" s="149"/>
      <c r="VJE260" s="149"/>
      <c r="VJF260" s="149"/>
      <c r="VJG260" s="149"/>
      <c r="VJH260" s="149"/>
      <c r="VJI260" s="149"/>
      <c r="VJJ260" s="150"/>
      <c r="VJK260" s="154"/>
      <c r="VJL260" s="49"/>
      <c r="VJM260" s="72"/>
      <c r="VJN260" s="72"/>
      <c r="VJO260" s="72"/>
      <c r="VJP260" s="72"/>
      <c r="VJQ260" s="72"/>
      <c r="VJR260" s="72"/>
      <c r="VJS260" s="49"/>
      <c r="VJT260" s="149"/>
      <c r="VJU260" s="149"/>
      <c r="VJV260" s="149"/>
      <c r="VJW260" s="149"/>
      <c r="VJX260" s="149"/>
      <c r="VJY260" s="149"/>
      <c r="VJZ260" s="150"/>
      <c r="VKA260" s="154"/>
      <c r="VKB260" s="49"/>
      <c r="VKC260" s="72"/>
      <c r="VKD260" s="72"/>
      <c r="VKE260" s="72"/>
      <c r="VKF260" s="72"/>
      <c r="VKG260" s="72"/>
      <c r="VKH260" s="72"/>
      <c r="VKI260" s="49"/>
      <c r="VKJ260" s="149"/>
      <c r="VKK260" s="149"/>
      <c r="VKL260" s="149"/>
      <c r="VKM260" s="149"/>
      <c r="VKN260" s="149"/>
      <c r="VKO260" s="149"/>
      <c r="VKP260" s="150"/>
      <c r="VKQ260" s="154"/>
      <c r="VKR260" s="49"/>
      <c r="VKS260" s="72"/>
      <c r="VKT260" s="72"/>
      <c r="VKU260" s="72"/>
      <c r="VKV260" s="72"/>
      <c r="VKW260" s="72"/>
      <c r="VKX260" s="72"/>
      <c r="VKY260" s="49"/>
      <c r="VKZ260" s="149"/>
      <c r="VLA260" s="149"/>
      <c r="VLB260" s="149"/>
      <c r="VLC260" s="149"/>
      <c r="VLD260" s="149"/>
      <c r="VLE260" s="149"/>
      <c r="VLF260" s="150"/>
      <c r="VLG260" s="154"/>
      <c r="VLH260" s="49"/>
      <c r="VLI260" s="72"/>
      <c r="VLJ260" s="72"/>
      <c r="VLK260" s="72"/>
      <c r="VLL260" s="72"/>
      <c r="VLM260" s="72"/>
      <c r="VLN260" s="72"/>
      <c r="VLO260" s="49"/>
      <c r="VLP260" s="149"/>
      <c r="VLQ260" s="149"/>
      <c r="VLR260" s="149"/>
      <c r="VLS260" s="149"/>
      <c r="VLT260" s="149"/>
      <c r="VLU260" s="149"/>
      <c r="VLV260" s="150"/>
      <c r="VLW260" s="154"/>
      <c r="VLX260" s="49"/>
      <c r="VLY260" s="72"/>
      <c r="VLZ260" s="72"/>
      <c r="VMA260" s="72"/>
      <c r="VMB260" s="72"/>
      <c r="VMC260" s="72"/>
      <c r="VMD260" s="72"/>
      <c r="VME260" s="49"/>
      <c r="VMF260" s="149"/>
      <c r="VMG260" s="149"/>
      <c r="VMH260" s="149"/>
      <c r="VMI260" s="149"/>
      <c r="VMJ260" s="149"/>
      <c r="VMK260" s="149"/>
      <c r="VML260" s="150"/>
      <c r="VMM260" s="154"/>
      <c r="VMN260" s="49"/>
      <c r="VMO260" s="72"/>
      <c r="VMP260" s="72"/>
      <c r="VMQ260" s="72"/>
      <c r="VMR260" s="72"/>
      <c r="VMS260" s="72"/>
      <c r="VMT260" s="72"/>
      <c r="VMU260" s="49"/>
      <c r="VMV260" s="149"/>
      <c r="VMW260" s="149"/>
      <c r="VMX260" s="149"/>
      <c r="VMY260" s="149"/>
      <c r="VMZ260" s="149"/>
      <c r="VNA260" s="149"/>
      <c r="VNB260" s="150"/>
      <c r="VNC260" s="154"/>
      <c r="VND260" s="49"/>
      <c r="VNE260" s="72"/>
      <c r="VNF260" s="72"/>
      <c r="VNG260" s="72"/>
      <c r="VNH260" s="72"/>
      <c r="VNI260" s="72"/>
      <c r="VNJ260" s="72"/>
      <c r="VNK260" s="49"/>
      <c r="VNL260" s="149"/>
      <c r="VNM260" s="149"/>
      <c r="VNN260" s="149"/>
      <c r="VNO260" s="149"/>
      <c r="VNP260" s="149"/>
      <c r="VNQ260" s="149"/>
      <c r="VNR260" s="150"/>
      <c r="VNS260" s="154"/>
      <c r="VNT260" s="49"/>
      <c r="VNU260" s="72"/>
      <c r="VNV260" s="72"/>
      <c r="VNW260" s="72"/>
      <c r="VNX260" s="72"/>
      <c r="VNY260" s="72"/>
      <c r="VNZ260" s="72"/>
      <c r="VOA260" s="49"/>
      <c r="VOB260" s="149"/>
      <c r="VOC260" s="149"/>
      <c r="VOD260" s="149"/>
      <c r="VOE260" s="149"/>
      <c r="VOF260" s="149"/>
      <c r="VOG260" s="149"/>
      <c r="VOH260" s="150"/>
      <c r="VOI260" s="154"/>
      <c r="VOJ260" s="49"/>
      <c r="VOK260" s="72"/>
      <c r="VOL260" s="72"/>
      <c r="VOM260" s="72"/>
      <c r="VON260" s="72"/>
      <c r="VOO260" s="72"/>
      <c r="VOP260" s="72"/>
      <c r="VOQ260" s="49"/>
      <c r="VOR260" s="149"/>
      <c r="VOS260" s="149"/>
      <c r="VOT260" s="149"/>
      <c r="VOU260" s="149"/>
      <c r="VOV260" s="149"/>
      <c r="VOW260" s="149"/>
      <c r="VOX260" s="150"/>
      <c r="VOY260" s="154"/>
      <c r="VOZ260" s="49"/>
      <c r="VPA260" s="72"/>
      <c r="VPB260" s="72"/>
      <c r="VPC260" s="72"/>
      <c r="VPD260" s="72"/>
      <c r="VPE260" s="72"/>
      <c r="VPF260" s="72"/>
      <c r="VPG260" s="49"/>
      <c r="VPH260" s="149"/>
      <c r="VPI260" s="149"/>
      <c r="VPJ260" s="149"/>
      <c r="VPK260" s="149"/>
      <c r="VPL260" s="149"/>
      <c r="VPM260" s="149"/>
      <c r="VPN260" s="150"/>
      <c r="VPO260" s="154"/>
      <c r="VPP260" s="49"/>
      <c r="VPQ260" s="72"/>
      <c r="VPR260" s="72"/>
      <c r="VPS260" s="72"/>
      <c r="VPT260" s="72"/>
      <c r="VPU260" s="72"/>
      <c r="VPV260" s="72"/>
      <c r="VPW260" s="49"/>
      <c r="VPX260" s="149"/>
      <c r="VPY260" s="149"/>
      <c r="VPZ260" s="149"/>
      <c r="VQA260" s="149"/>
      <c r="VQB260" s="149"/>
      <c r="VQC260" s="149"/>
      <c r="VQD260" s="150"/>
      <c r="VQE260" s="154"/>
      <c r="VQF260" s="49"/>
      <c r="VQG260" s="72"/>
      <c r="VQH260" s="72"/>
      <c r="VQI260" s="72"/>
      <c r="VQJ260" s="72"/>
      <c r="VQK260" s="72"/>
      <c r="VQL260" s="72"/>
      <c r="VQM260" s="49"/>
      <c r="VQN260" s="149"/>
      <c r="VQO260" s="149"/>
      <c r="VQP260" s="149"/>
      <c r="VQQ260" s="149"/>
      <c r="VQR260" s="149"/>
      <c r="VQS260" s="149"/>
      <c r="VQT260" s="150"/>
      <c r="VQU260" s="154"/>
      <c r="VQV260" s="49"/>
      <c r="VQW260" s="72"/>
      <c r="VQX260" s="72"/>
      <c r="VQY260" s="72"/>
      <c r="VQZ260" s="72"/>
      <c r="VRA260" s="72"/>
      <c r="VRB260" s="72"/>
      <c r="VRC260" s="49"/>
      <c r="VRD260" s="149"/>
      <c r="VRE260" s="149"/>
      <c r="VRF260" s="149"/>
      <c r="VRG260" s="149"/>
      <c r="VRH260" s="149"/>
      <c r="VRI260" s="149"/>
      <c r="VRJ260" s="150"/>
      <c r="VRK260" s="154"/>
      <c r="VRL260" s="49"/>
      <c r="VRM260" s="72"/>
      <c r="VRN260" s="72"/>
      <c r="VRO260" s="72"/>
      <c r="VRP260" s="72"/>
      <c r="VRQ260" s="72"/>
      <c r="VRR260" s="72"/>
      <c r="VRS260" s="49"/>
      <c r="VRT260" s="149"/>
      <c r="VRU260" s="149"/>
      <c r="VRV260" s="149"/>
      <c r="VRW260" s="149"/>
      <c r="VRX260" s="149"/>
      <c r="VRY260" s="149"/>
      <c r="VRZ260" s="150"/>
      <c r="VSA260" s="154"/>
      <c r="VSB260" s="49"/>
      <c r="VSC260" s="72"/>
      <c r="VSD260" s="72"/>
      <c r="VSE260" s="72"/>
      <c r="VSF260" s="72"/>
      <c r="VSG260" s="72"/>
      <c r="VSH260" s="72"/>
      <c r="VSI260" s="49"/>
      <c r="VSJ260" s="149"/>
      <c r="VSK260" s="149"/>
      <c r="VSL260" s="149"/>
      <c r="VSM260" s="149"/>
      <c r="VSN260" s="149"/>
      <c r="VSO260" s="149"/>
      <c r="VSP260" s="150"/>
      <c r="VSQ260" s="154"/>
      <c r="VSR260" s="49"/>
      <c r="VSS260" s="72"/>
      <c r="VST260" s="72"/>
      <c r="VSU260" s="72"/>
      <c r="VSV260" s="72"/>
      <c r="VSW260" s="72"/>
      <c r="VSX260" s="72"/>
      <c r="VSY260" s="49"/>
      <c r="VSZ260" s="149"/>
      <c r="VTA260" s="149"/>
      <c r="VTB260" s="149"/>
      <c r="VTC260" s="149"/>
      <c r="VTD260" s="149"/>
      <c r="VTE260" s="149"/>
      <c r="VTF260" s="150"/>
      <c r="VTG260" s="154"/>
      <c r="VTH260" s="49"/>
      <c r="VTI260" s="72"/>
      <c r="VTJ260" s="72"/>
      <c r="VTK260" s="72"/>
      <c r="VTL260" s="72"/>
      <c r="VTM260" s="72"/>
      <c r="VTN260" s="72"/>
      <c r="VTO260" s="49"/>
      <c r="VTP260" s="149"/>
      <c r="VTQ260" s="149"/>
      <c r="VTR260" s="149"/>
      <c r="VTS260" s="149"/>
      <c r="VTT260" s="149"/>
      <c r="VTU260" s="149"/>
      <c r="VTV260" s="150"/>
      <c r="VTW260" s="154"/>
      <c r="VTX260" s="49"/>
      <c r="VTY260" s="72"/>
      <c r="VTZ260" s="72"/>
      <c r="VUA260" s="72"/>
      <c r="VUB260" s="72"/>
      <c r="VUC260" s="72"/>
      <c r="VUD260" s="72"/>
      <c r="VUE260" s="49"/>
      <c r="VUF260" s="149"/>
      <c r="VUG260" s="149"/>
      <c r="VUH260" s="149"/>
      <c r="VUI260" s="149"/>
      <c r="VUJ260" s="149"/>
      <c r="VUK260" s="149"/>
      <c r="VUL260" s="150"/>
      <c r="VUM260" s="154"/>
      <c r="VUN260" s="49"/>
      <c r="VUO260" s="72"/>
      <c r="VUP260" s="72"/>
      <c r="VUQ260" s="72"/>
      <c r="VUR260" s="72"/>
      <c r="VUS260" s="72"/>
      <c r="VUT260" s="72"/>
      <c r="VUU260" s="49"/>
      <c r="VUV260" s="149"/>
      <c r="VUW260" s="149"/>
      <c r="VUX260" s="149"/>
      <c r="VUY260" s="149"/>
      <c r="VUZ260" s="149"/>
      <c r="VVA260" s="149"/>
      <c r="VVB260" s="150"/>
      <c r="VVC260" s="154"/>
      <c r="VVD260" s="49"/>
      <c r="VVE260" s="72"/>
      <c r="VVF260" s="72"/>
      <c r="VVG260" s="72"/>
      <c r="VVH260" s="72"/>
      <c r="VVI260" s="72"/>
      <c r="VVJ260" s="72"/>
      <c r="VVK260" s="49"/>
      <c r="VVL260" s="149"/>
      <c r="VVM260" s="149"/>
      <c r="VVN260" s="149"/>
      <c r="VVO260" s="149"/>
      <c r="VVP260" s="149"/>
      <c r="VVQ260" s="149"/>
      <c r="VVR260" s="150"/>
      <c r="VVS260" s="154"/>
      <c r="VVT260" s="49"/>
      <c r="VVU260" s="72"/>
      <c r="VVV260" s="72"/>
      <c r="VVW260" s="72"/>
      <c r="VVX260" s="72"/>
      <c r="VVY260" s="72"/>
      <c r="VVZ260" s="72"/>
      <c r="VWA260" s="49"/>
      <c r="VWB260" s="149"/>
      <c r="VWC260" s="149"/>
      <c r="VWD260" s="149"/>
      <c r="VWE260" s="149"/>
      <c r="VWF260" s="149"/>
      <c r="VWG260" s="149"/>
      <c r="VWH260" s="150"/>
      <c r="VWI260" s="154"/>
      <c r="VWJ260" s="49"/>
      <c r="VWK260" s="72"/>
      <c r="VWL260" s="72"/>
      <c r="VWM260" s="72"/>
      <c r="VWN260" s="72"/>
      <c r="VWO260" s="72"/>
      <c r="VWP260" s="72"/>
      <c r="VWQ260" s="49"/>
      <c r="VWR260" s="149"/>
      <c r="VWS260" s="149"/>
      <c r="VWT260" s="149"/>
      <c r="VWU260" s="149"/>
      <c r="VWV260" s="149"/>
      <c r="VWW260" s="149"/>
      <c r="VWX260" s="150"/>
      <c r="VWY260" s="154"/>
      <c r="VWZ260" s="49"/>
      <c r="VXA260" s="72"/>
      <c r="VXB260" s="72"/>
      <c r="VXC260" s="72"/>
      <c r="VXD260" s="72"/>
      <c r="VXE260" s="72"/>
      <c r="VXF260" s="72"/>
      <c r="VXG260" s="49"/>
      <c r="VXH260" s="149"/>
      <c r="VXI260" s="149"/>
      <c r="VXJ260" s="149"/>
      <c r="VXK260" s="149"/>
      <c r="VXL260" s="149"/>
      <c r="VXM260" s="149"/>
      <c r="VXN260" s="150"/>
      <c r="VXO260" s="154"/>
      <c r="VXP260" s="49"/>
      <c r="VXQ260" s="72"/>
      <c r="VXR260" s="72"/>
      <c r="VXS260" s="72"/>
      <c r="VXT260" s="72"/>
      <c r="VXU260" s="72"/>
      <c r="VXV260" s="72"/>
      <c r="VXW260" s="49"/>
      <c r="VXX260" s="149"/>
      <c r="VXY260" s="149"/>
      <c r="VXZ260" s="149"/>
      <c r="VYA260" s="149"/>
      <c r="VYB260" s="149"/>
      <c r="VYC260" s="149"/>
      <c r="VYD260" s="150"/>
      <c r="VYE260" s="154"/>
      <c r="VYF260" s="49"/>
      <c r="VYG260" s="72"/>
      <c r="VYH260" s="72"/>
      <c r="VYI260" s="72"/>
      <c r="VYJ260" s="72"/>
      <c r="VYK260" s="72"/>
      <c r="VYL260" s="72"/>
      <c r="VYM260" s="49"/>
      <c r="VYN260" s="149"/>
      <c r="VYO260" s="149"/>
      <c r="VYP260" s="149"/>
      <c r="VYQ260" s="149"/>
      <c r="VYR260" s="149"/>
      <c r="VYS260" s="149"/>
      <c r="VYT260" s="150"/>
      <c r="VYU260" s="154"/>
      <c r="VYV260" s="49"/>
      <c r="VYW260" s="72"/>
      <c r="VYX260" s="72"/>
      <c r="VYY260" s="72"/>
      <c r="VYZ260" s="72"/>
      <c r="VZA260" s="72"/>
      <c r="VZB260" s="72"/>
      <c r="VZC260" s="49"/>
      <c r="VZD260" s="149"/>
      <c r="VZE260" s="149"/>
      <c r="VZF260" s="149"/>
      <c r="VZG260" s="149"/>
      <c r="VZH260" s="149"/>
      <c r="VZI260" s="149"/>
      <c r="VZJ260" s="150"/>
      <c r="VZK260" s="154"/>
      <c r="VZL260" s="49"/>
      <c r="VZM260" s="72"/>
      <c r="VZN260" s="72"/>
      <c r="VZO260" s="72"/>
      <c r="VZP260" s="72"/>
      <c r="VZQ260" s="72"/>
      <c r="VZR260" s="72"/>
      <c r="VZS260" s="49"/>
      <c r="VZT260" s="149"/>
      <c r="VZU260" s="149"/>
      <c r="VZV260" s="149"/>
      <c r="VZW260" s="149"/>
      <c r="VZX260" s="149"/>
      <c r="VZY260" s="149"/>
      <c r="VZZ260" s="150"/>
      <c r="WAA260" s="154"/>
      <c r="WAB260" s="49"/>
      <c r="WAC260" s="72"/>
      <c r="WAD260" s="72"/>
      <c r="WAE260" s="72"/>
      <c r="WAF260" s="72"/>
      <c r="WAG260" s="72"/>
      <c r="WAH260" s="72"/>
      <c r="WAI260" s="49"/>
      <c r="WAJ260" s="149"/>
      <c r="WAK260" s="149"/>
      <c r="WAL260" s="149"/>
      <c r="WAM260" s="149"/>
      <c r="WAN260" s="149"/>
      <c r="WAO260" s="149"/>
      <c r="WAP260" s="150"/>
      <c r="WAQ260" s="154"/>
      <c r="WAR260" s="49"/>
      <c r="WAS260" s="72"/>
      <c r="WAT260" s="72"/>
      <c r="WAU260" s="72"/>
      <c r="WAV260" s="72"/>
      <c r="WAW260" s="72"/>
      <c r="WAX260" s="72"/>
      <c r="WAY260" s="49"/>
      <c r="WAZ260" s="149"/>
      <c r="WBA260" s="149"/>
      <c r="WBB260" s="149"/>
      <c r="WBC260" s="149"/>
      <c r="WBD260" s="149"/>
      <c r="WBE260" s="149"/>
      <c r="WBF260" s="150"/>
      <c r="WBG260" s="154"/>
      <c r="WBH260" s="49"/>
      <c r="WBI260" s="72"/>
      <c r="WBJ260" s="72"/>
      <c r="WBK260" s="72"/>
      <c r="WBL260" s="72"/>
      <c r="WBM260" s="72"/>
      <c r="WBN260" s="72"/>
      <c r="WBO260" s="49"/>
      <c r="WBP260" s="149"/>
      <c r="WBQ260" s="149"/>
      <c r="WBR260" s="149"/>
      <c r="WBS260" s="149"/>
      <c r="WBT260" s="149"/>
      <c r="WBU260" s="149"/>
      <c r="WBV260" s="150"/>
      <c r="WBW260" s="154"/>
      <c r="WBX260" s="49"/>
      <c r="WBY260" s="72"/>
      <c r="WBZ260" s="72"/>
      <c r="WCA260" s="72"/>
      <c r="WCB260" s="72"/>
      <c r="WCC260" s="72"/>
      <c r="WCD260" s="72"/>
      <c r="WCE260" s="49"/>
      <c r="WCF260" s="149"/>
      <c r="WCG260" s="149"/>
      <c r="WCH260" s="149"/>
      <c r="WCI260" s="149"/>
      <c r="WCJ260" s="149"/>
      <c r="WCK260" s="149"/>
      <c r="WCL260" s="150"/>
      <c r="WCM260" s="154"/>
      <c r="WCN260" s="49"/>
      <c r="WCO260" s="72"/>
      <c r="WCP260" s="72"/>
      <c r="WCQ260" s="72"/>
      <c r="WCR260" s="72"/>
      <c r="WCS260" s="72"/>
      <c r="WCT260" s="72"/>
      <c r="WCU260" s="49"/>
      <c r="WCV260" s="149"/>
      <c r="WCW260" s="149"/>
      <c r="WCX260" s="149"/>
      <c r="WCY260" s="149"/>
      <c r="WCZ260" s="149"/>
      <c r="WDA260" s="149"/>
      <c r="WDB260" s="150"/>
      <c r="WDC260" s="154"/>
      <c r="WDD260" s="49"/>
      <c r="WDE260" s="72"/>
      <c r="WDF260" s="72"/>
      <c r="WDG260" s="72"/>
      <c r="WDH260" s="72"/>
      <c r="WDI260" s="72"/>
      <c r="WDJ260" s="72"/>
      <c r="WDK260" s="49"/>
      <c r="WDL260" s="149"/>
      <c r="WDM260" s="149"/>
      <c r="WDN260" s="149"/>
      <c r="WDO260" s="149"/>
      <c r="WDP260" s="149"/>
      <c r="WDQ260" s="149"/>
      <c r="WDR260" s="150"/>
      <c r="WDS260" s="154"/>
      <c r="WDT260" s="49"/>
      <c r="WDU260" s="72"/>
      <c r="WDV260" s="72"/>
      <c r="WDW260" s="72"/>
      <c r="WDX260" s="72"/>
      <c r="WDY260" s="72"/>
      <c r="WDZ260" s="72"/>
      <c r="WEA260" s="49"/>
      <c r="WEB260" s="149"/>
      <c r="WEC260" s="149"/>
      <c r="WED260" s="149"/>
      <c r="WEE260" s="149"/>
      <c r="WEF260" s="149"/>
      <c r="WEG260" s="149"/>
      <c r="WEH260" s="150"/>
      <c r="WEI260" s="154"/>
      <c r="WEJ260" s="49"/>
      <c r="WEK260" s="72"/>
      <c r="WEL260" s="72"/>
      <c r="WEM260" s="72"/>
      <c r="WEN260" s="72"/>
      <c r="WEO260" s="72"/>
      <c r="WEP260" s="72"/>
      <c r="WEQ260" s="49"/>
      <c r="WER260" s="149"/>
      <c r="WES260" s="149"/>
      <c r="WET260" s="149"/>
      <c r="WEU260" s="149"/>
      <c r="WEV260" s="149"/>
      <c r="WEW260" s="149"/>
      <c r="WEX260" s="150"/>
      <c r="WEY260" s="154"/>
      <c r="WEZ260" s="49"/>
      <c r="WFA260" s="72"/>
      <c r="WFB260" s="72"/>
      <c r="WFC260" s="72"/>
      <c r="WFD260" s="72"/>
      <c r="WFE260" s="72"/>
      <c r="WFF260" s="72"/>
      <c r="WFG260" s="49"/>
      <c r="WFH260" s="149"/>
      <c r="WFI260" s="149"/>
      <c r="WFJ260" s="149"/>
      <c r="WFK260" s="149"/>
      <c r="WFL260" s="149"/>
      <c r="WFM260" s="149"/>
      <c r="WFN260" s="150"/>
      <c r="WFO260" s="154"/>
      <c r="WFP260" s="49"/>
      <c r="WFQ260" s="72"/>
      <c r="WFR260" s="72"/>
      <c r="WFS260" s="72"/>
      <c r="WFT260" s="72"/>
      <c r="WFU260" s="72"/>
      <c r="WFV260" s="72"/>
      <c r="WFW260" s="49"/>
      <c r="WFX260" s="149"/>
      <c r="WFY260" s="149"/>
      <c r="WFZ260" s="149"/>
      <c r="WGA260" s="149"/>
      <c r="WGB260" s="149"/>
      <c r="WGC260" s="149"/>
      <c r="WGD260" s="150"/>
      <c r="WGE260" s="154"/>
      <c r="WGF260" s="49"/>
      <c r="WGG260" s="72"/>
      <c r="WGH260" s="72"/>
      <c r="WGI260" s="72"/>
      <c r="WGJ260" s="72"/>
      <c r="WGK260" s="72"/>
      <c r="WGL260" s="72"/>
      <c r="WGM260" s="49"/>
      <c r="WGN260" s="149"/>
      <c r="WGO260" s="149"/>
      <c r="WGP260" s="149"/>
      <c r="WGQ260" s="149"/>
      <c r="WGR260" s="149"/>
      <c r="WGS260" s="149"/>
      <c r="WGT260" s="150"/>
      <c r="WGU260" s="154"/>
      <c r="WGV260" s="49"/>
      <c r="WGW260" s="72"/>
      <c r="WGX260" s="72"/>
      <c r="WGY260" s="72"/>
      <c r="WGZ260" s="72"/>
      <c r="WHA260" s="72"/>
      <c r="WHB260" s="72"/>
      <c r="WHC260" s="49"/>
      <c r="WHD260" s="149"/>
      <c r="WHE260" s="149"/>
      <c r="WHF260" s="149"/>
      <c r="WHG260" s="149"/>
      <c r="WHH260" s="149"/>
      <c r="WHI260" s="149"/>
      <c r="WHJ260" s="150"/>
      <c r="WHK260" s="154"/>
      <c r="WHL260" s="49"/>
      <c r="WHM260" s="72"/>
      <c r="WHN260" s="72"/>
      <c r="WHO260" s="72"/>
      <c r="WHP260" s="72"/>
      <c r="WHQ260" s="72"/>
      <c r="WHR260" s="72"/>
      <c r="WHS260" s="49"/>
      <c r="WHT260" s="149"/>
      <c r="WHU260" s="149"/>
      <c r="WHV260" s="149"/>
      <c r="WHW260" s="149"/>
      <c r="WHX260" s="149"/>
      <c r="WHY260" s="149"/>
      <c r="WHZ260" s="150"/>
      <c r="WIA260" s="154"/>
      <c r="WIB260" s="49"/>
      <c r="WIC260" s="72"/>
      <c r="WID260" s="72"/>
      <c r="WIE260" s="72"/>
      <c r="WIF260" s="72"/>
      <c r="WIG260" s="72"/>
      <c r="WIH260" s="72"/>
      <c r="WII260" s="49"/>
      <c r="WIJ260" s="149"/>
      <c r="WIK260" s="149"/>
      <c r="WIL260" s="149"/>
      <c r="WIM260" s="149"/>
      <c r="WIN260" s="149"/>
      <c r="WIO260" s="149"/>
      <c r="WIP260" s="150"/>
      <c r="WIQ260" s="154"/>
      <c r="WIR260" s="49"/>
      <c r="WIS260" s="72"/>
      <c r="WIT260" s="72"/>
      <c r="WIU260" s="72"/>
      <c r="WIV260" s="72"/>
      <c r="WIW260" s="72"/>
      <c r="WIX260" s="72"/>
      <c r="WIY260" s="49"/>
      <c r="WIZ260" s="149"/>
      <c r="WJA260" s="149"/>
      <c r="WJB260" s="149"/>
      <c r="WJC260" s="149"/>
      <c r="WJD260" s="149"/>
      <c r="WJE260" s="149"/>
      <c r="WJF260" s="150"/>
      <c r="WJG260" s="154"/>
      <c r="WJH260" s="49"/>
      <c r="WJI260" s="72"/>
      <c r="WJJ260" s="72"/>
      <c r="WJK260" s="72"/>
      <c r="WJL260" s="72"/>
      <c r="WJM260" s="72"/>
      <c r="WJN260" s="72"/>
      <c r="WJO260" s="49"/>
      <c r="WJP260" s="149"/>
      <c r="WJQ260" s="149"/>
      <c r="WJR260" s="149"/>
      <c r="WJS260" s="149"/>
      <c r="WJT260" s="149"/>
      <c r="WJU260" s="149"/>
      <c r="WJV260" s="150"/>
      <c r="WJW260" s="154"/>
      <c r="WJX260" s="49"/>
      <c r="WJY260" s="72"/>
      <c r="WJZ260" s="72"/>
      <c r="WKA260" s="72"/>
      <c r="WKB260" s="72"/>
      <c r="WKC260" s="72"/>
      <c r="WKD260" s="72"/>
      <c r="WKE260" s="49"/>
      <c r="WKF260" s="149"/>
      <c r="WKG260" s="149"/>
      <c r="WKH260" s="149"/>
      <c r="WKI260" s="149"/>
      <c r="WKJ260" s="149"/>
      <c r="WKK260" s="149"/>
      <c r="WKL260" s="150"/>
      <c r="WKM260" s="154"/>
      <c r="WKN260" s="49"/>
      <c r="WKO260" s="72"/>
      <c r="WKP260" s="72"/>
      <c r="WKQ260" s="72"/>
      <c r="WKR260" s="72"/>
      <c r="WKS260" s="72"/>
      <c r="WKT260" s="72"/>
      <c r="WKU260" s="49"/>
      <c r="WKV260" s="149"/>
      <c r="WKW260" s="149"/>
      <c r="WKX260" s="149"/>
      <c r="WKY260" s="149"/>
      <c r="WKZ260" s="149"/>
      <c r="WLA260" s="149"/>
      <c r="WLB260" s="150"/>
      <c r="WLC260" s="154"/>
      <c r="WLD260" s="49"/>
      <c r="WLE260" s="72"/>
      <c r="WLF260" s="72"/>
      <c r="WLG260" s="72"/>
      <c r="WLH260" s="72"/>
      <c r="WLI260" s="72"/>
      <c r="WLJ260" s="72"/>
      <c r="WLK260" s="49"/>
      <c r="WLL260" s="149"/>
      <c r="WLM260" s="149"/>
      <c r="WLN260" s="149"/>
      <c r="WLO260" s="149"/>
      <c r="WLP260" s="149"/>
      <c r="WLQ260" s="149"/>
      <c r="WLR260" s="150"/>
      <c r="WLS260" s="154"/>
      <c r="WLT260" s="49"/>
      <c r="WLU260" s="72"/>
      <c r="WLV260" s="72"/>
      <c r="WLW260" s="72"/>
      <c r="WLX260" s="72"/>
      <c r="WLY260" s="72"/>
      <c r="WLZ260" s="72"/>
      <c r="WMA260" s="49"/>
      <c r="WMB260" s="149"/>
      <c r="WMC260" s="149"/>
      <c r="WMD260" s="149"/>
      <c r="WME260" s="149"/>
      <c r="WMF260" s="149"/>
      <c r="WMG260" s="149"/>
      <c r="WMH260" s="150"/>
      <c r="WMI260" s="154"/>
      <c r="WMJ260" s="49"/>
      <c r="WMK260" s="72"/>
      <c r="WML260" s="72"/>
      <c r="WMM260" s="72"/>
      <c r="WMN260" s="72"/>
      <c r="WMO260" s="72"/>
      <c r="WMP260" s="72"/>
      <c r="WMQ260" s="49"/>
      <c r="WMR260" s="149"/>
      <c r="WMS260" s="149"/>
      <c r="WMT260" s="149"/>
      <c r="WMU260" s="149"/>
      <c r="WMV260" s="149"/>
      <c r="WMW260" s="149"/>
      <c r="WMX260" s="150"/>
      <c r="WMY260" s="154"/>
      <c r="WMZ260" s="49"/>
      <c r="WNA260" s="72"/>
      <c r="WNB260" s="72"/>
      <c r="WNC260" s="72"/>
      <c r="WND260" s="72"/>
      <c r="WNE260" s="72"/>
      <c r="WNF260" s="72"/>
      <c r="WNG260" s="49"/>
      <c r="WNH260" s="149"/>
      <c r="WNI260" s="149"/>
      <c r="WNJ260" s="149"/>
      <c r="WNK260" s="149"/>
      <c r="WNL260" s="149"/>
      <c r="WNM260" s="149"/>
      <c r="WNN260" s="150"/>
      <c r="WNO260" s="154"/>
      <c r="WNP260" s="49"/>
      <c r="WNQ260" s="72"/>
      <c r="WNR260" s="72"/>
      <c r="WNS260" s="72"/>
      <c r="WNT260" s="72"/>
      <c r="WNU260" s="72"/>
      <c r="WNV260" s="72"/>
      <c r="WNW260" s="49"/>
      <c r="WNX260" s="149"/>
      <c r="WNY260" s="149"/>
      <c r="WNZ260" s="149"/>
      <c r="WOA260" s="149"/>
      <c r="WOB260" s="149"/>
      <c r="WOC260" s="149"/>
      <c r="WOD260" s="150"/>
      <c r="WOE260" s="154"/>
      <c r="WOF260" s="49"/>
      <c r="WOG260" s="72"/>
      <c r="WOH260" s="72"/>
      <c r="WOI260" s="72"/>
      <c r="WOJ260" s="72"/>
      <c r="WOK260" s="72"/>
      <c r="WOL260" s="72"/>
      <c r="WOM260" s="49"/>
      <c r="WON260" s="149"/>
      <c r="WOO260" s="149"/>
      <c r="WOP260" s="149"/>
      <c r="WOQ260" s="149"/>
      <c r="WOR260" s="149"/>
      <c r="WOS260" s="149"/>
      <c r="WOT260" s="150"/>
      <c r="WOU260" s="154"/>
      <c r="WOV260" s="49"/>
      <c r="WOW260" s="72"/>
      <c r="WOX260" s="72"/>
      <c r="WOY260" s="72"/>
      <c r="WOZ260" s="72"/>
      <c r="WPA260" s="72"/>
      <c r="WPB260" s="72"/>
      <c r="WPC260" s="49"/>
      <c r="WPD260" s="149"/>
      <c r="WPE260" s="149"/>
      <c r="WPF260" s="149"/>
      <c r="WPG260" s="149"/>
      <c r="WPH260" s="149"/>
      <c r="WPI260" s="149"/>
      <c r="WPJ260" s="150"/>
      <c r="WPK260" s="154"/>
      <c r="WPL260" s="49"/>
      <c r="WPM260" s="72"/>
      <c r="WPN260" s="72"/>
      <c r="WPO260" s="72"/>
      <c r="WPP260" s="72"/>
      <c r="WPQ260" s="72"/>
      <c r="WPR260" s="72"/>
      <c r="WPS260" s="49"/>
      <c r="WPT260" s="149"/>
      <c r="WPU260" s="149"/>
      <c r="WPV260" s="149"/>
      <c r="WPW260" s="149"/>
      <c r="WPX260" s="149"/>
      <c r="WPY260" s="149"/>
      <c r="WPZ260" s="150"/>
      <c r="WQA260" s="154"/>
      <c r="WQB260" s="49"/>
      <c r="WQC260" s="72"/>
      <c r="WQD260" s="72"/>
      <c r="WQE260" s="72"/>
      <c r="WQF260" s="72"/>
      <c r="WQG260" s="72"/>
      <c r="WQH260" s="72"/>
      <c r="WQI260" s="49"/>
      <c r="WQJ260" s="149"/>
      <c r="WQK260" s="149"/>
      <c r="WQL260" s="149"/>
      <c r="WQM260" s="149"/>
      <c r="WQN260" s="149"/>
      <c r="WQO260" s="149"/>
      <c r="WQP260" s="150"/>
      <c r="WQQ260" s="154"/>
      <c r="WQR260" s="49"/>
      <c r="WQS260" s="72"/>
      <c r="WQT260" s="72"/>
      <c r="WQU260" s="72"/>
      <c r="WQV260" s="72"/>
      <c r="WQW260" s="72"/>
      <c r="WQX260" s="72"/>
      <c r="WQY260" s="49"/>
      <c r="WQZ260" s="149"/>
      <c r="WRA260" s="149"/>
      <c r="WRB260" s="149"/>
      <c r="WRC260" s="149"/>
      <c r="WRD260" s="149"/>
      <c r="WRE260" s="149"/>
      <c r="WRF260" s="150"/>
      <c r="WRG260" s="154"/>
      <c r="WRH260" s="49"/>
      <c r="WRI260" s="72"/>
      <c r="WRJ260" s="72"/>
      <c r="WRK260" s="72"/>
      <c r="WRL260" s="72"/>
      <c r="WRM260" s="72"/>
      <c r="WRN260" s="72"/>
      <c r="WRO260" s="49"/>
      <c r="WRP260" s="149"/>
      <c r="WRQ260" s="149"/>
      <c r="WRR260" s="149"/>
      <c r="WRS260" s="149"/>
      <c r="WRT260" s="149"/>
      <c r="WRU260" s="149"/>
      <c r="WRV260" s="150"/>
      <c r="WRW260" s="154"/>
      <c r="WRX260" s="49"/>
      <c r="WRY260" s="72"/>
      <c r="WRZ260" s="72"/>
      <c r="WSA260" s="72"/>
      <c r="WSB260" s="72"/>
      <c r="WSC260" s="72"/>
      <c r="WSD260" s="72"/>
      <c r="WSE260" s="49"/>
      <c r="WSF260" s="149"/>
      <c r="WSG260" s="149"/>
      <c r="WSH260" s="149"/>
      <c r="WSI260" s="149"/>
      <c r="WSJ260" s="149"/>
      <c r="WSK260" s="149"/>
      <c r="WSL260" s="150"/>
      <c r="WSM260" s="154"/>
      <c r="WSN260" s="49"/>
      <c r="WSO260" s="72"/>
      <c r="WSP260" s="72"/>
      <c r="WSQ260" s="72"/>
      <c r="WSR260" s="72"/>
      <c r="WSS260" s="72"/>
      <c r="WST260" s="72"/>
      <c r="WSU260" s="49"/>
      <c r="WSV260" s="149"/>
      <c r="WSW260" s="149"/>
      <c r="WSX260" s="149"/>
      <c r="WSY260" s="149"/>
      <c r="WSZ260" s="149"/>
      <c r="WTA260" s="149"/>
      <c r="WTB260" s="150"/>
      <c r="WTC260" s="154"/>
      <c r="WTD260" s="49"/>
      <c r="WTE260" s="72"/>
      <c r="WTF260" s="72"/>
      <c r="WTG260" s="72"/>
      <c r="WTH260" s="72"/>
      <c r="WTI260" s="72"/>
      <c r="WTJ260" s="72"/>
      <c r="WTK260" s="49"/>
      <c r="WTL260" s="149"/>
      <c r="WTM260" s="149"/>
      <c r="WTN260" s="149"/>
      <c r="WTO260" s="149"/>
      <c r="WTP260" s="149"/>
      <c r="WTQ260" s="149"/>
      <c r="WTR260" s="150"/>
      <c r="WTS260" s="154"/>
      <c r="WTT260" s="49"/>
      <c r="WTU260" s="72"/>
      <c r="WTV260" s="72"/>
      <c r="WTW260" s="72"/>
      <c r="WTX260" s="72"/>
      <c r="WTY260" s="72"/>
      <c r="WTZ260" s="72"/>
      <c r="WUA260" s="49"/>
      <c r="WUB260" s="149"/>
      <c r="WUC260" s="149"/>
      <c r="WUD260" s="149"/>
      <c r="WUE260" s="149"/>
      <c r="WUF260" s="149"/>
      <c r="WUG260" s="149"/>
      <c r="WUH260" s="150"/>
      <c r="WUI260" s="154"/>
      <c r="WUJ260" s="49"/>
      <c r="WUK260" s="72"/>
      <c r="WUL260" s="72"/>
      <c r="WUM260" s="72"/>
      <c r="WUN260" s="72"/>
      <c r="WUO260" s="72"/>
      <c r="WUP260" s="72"/>
      <c r="WUQ260" s="49"/>
      <c r="WUR260" s="149"/>
      <c r="WUS260" s="149"/>
      <c r="WUT260" s="149"/>
      <c r="WUU260" s="149"/>
      <c r="WUV260" s="149"/>
      <c r="WUW260" s="149"/>
      <c r="WUX260" s="150"/>
      <c r="WUY260" s="154"/>
      <c r="WUZ260" s="49"/>
      <c r="WVA260" s="72"/>
      <c r="WVB260" s="72"/>
      <c r="WVC260" s="72"/>
      <c r="WVD260" s="72"/>
      <c r="WVE260" s="72"/>
      <c r="WVF260" s="72"/>
      <c r="WVG260" s="49"/>
      <c r="WVH260" s="149"/>
      <c r="WVI260" s="149"/>
      <c r="WVJ260" s="149"/>
      <c r="WVK260" s="149"/>
      <c r="WVL260" s="149"/>
      <c r="WVM260" s="149"/>
      <c r="WVN260" s="150"/>
      <c r="WVO260" s="154"/>
      <c r="WVP260" s="49"/>
      <c r="WVQ260" s="72"/>
      <c r="WVR260" s="72"/>
      <c r="WVS260" s="72"/>
      <c r="WVT260" s="72"/>
      <c r="WVU260" s="72"/>
      <c r="WVV260" s="72"/>
      <c r="WVW260" s="49"/>
      <c r="WVX260" s="149"/>
      <c r="WVY260" s="149"/>
      <c r="WVZ260" s="149"/>
      <c r="WWA260" s="149"/>
      <c r="WWB260" s="149"/>
      <c r="WWC260" s="149"/>
      <c r="WWD260" s="150"/>
      <c r="WWE260" s="154"/>
      <c r="WWF260" s="49"/>
      <c r="WWG260" s="72"/>
      <c r="WWH260" s="72"/>
      <c r="WWI260" s="72"/>
      <c r="WWJ260" s="72"/>
      <c r="WWK260" s="72"/>
      <c r="WWL260" s="72"/>
      <c r="WWM260" s="49"/>
      <c r="WWN260" s="149"/>
      <c r="WWO260" s="149"/>
      <c r="WWP260" s="149"/>
      <c r="WWQ260" s="149"/>
      <c r="WWR260" s="149"/>
      <c r="WWS260" s="149"/>
      <c r="WWT260" s="150"/>
      <c r="WWU260" s="154"/>
      <c r="WWV260" s="49"/>
      <c r="WWW260" s="72"/>
      <c r="WWX260" s="72"/>
      <c r="WWY260" s="72"/>
      <c r="WWZ260" s="72"/>
      <c r="WXA260" s="72"/>
      <c r="WXB260" s="72"/>
      <c r="WXC260" s="49"/>
      <c r="WXD260" s="149"/>
      <c r="WXE260" s="149"/>
      <c r="WXF260" s="149"/>
      <c r="WXG260" s="149"/>
      <c r="WXH260" s="149"/>
      <c r="WXI260" s="149"/>
      <c r="WXJ260" s="150"/>
      <c r="WXK260" s="154"/>
      <c r="WXL260" s="49"/>
      <c r="WXM260" s="72"/>
      <c r="WXN260" s="72"/>
      <c r="WXO260" s="72"/>
      <c r="WXP260" s="72"/>
      <c r="WXQ260" s="72"/>
      <c r="WXR260" s="72"/>
      <c r="WXS260" s="49"/>
      <c r="WXT260" s="149"/>
      <c r="WXU260" s="149"/>
      <c r="WXV260" s="149"/>
      <c r="WXW260" s="149"/>
      <c r="WXX260" s="149"/>
      <c r="WXY260" s="149"/>
      <c r="WXZ260" s="150"/>
      <c r="WYA260" s="154"/>
      <c r="WYB260" s="49"/>
      <c r="WYC260" s="72"/>
      <c r="WYD260" s="72"/>
      <c r="WYE260" s="72"/>
      <c r="WYF260" s="72"/>
      <c r="WYG260" s="72"/>
      <c r="WYH260" s="72"/>
      <c r="WYI260" s="49"/>
      <c r="WYJ260" s="149"/>
      <c r="WYK260" s="149"/>
      <c r="WYL260" s="149"/>
      <c r="WYM260" s="149"/>
      <c r="WYN260" s="149"/>
      <c r="WYO260" s="149"/>
      <c r="WYP260" s="150"/>
      <c r="WYQ260" s="154"/>
      <c r="WYR260" s="49"/>
      <c r="WYS260" s="72"/>
      <c r="WYT260" s="72"/>
      <c r="WYU260" s="72"/>
      <c r="WYV260" s="72"/>
      <c r="WYW260" s="72"/>
      <c r="WYX260" s="72"/>
      <c r="WYY260" s="49"/>
      <c r="WYZ260" s="149"/>
      <c r="WZA260" s="149"/>
      <c r="WZB260" s="149"/>
      <c r="WZC260" s="149"/>
      <c r="WZD260" s="149"/>
      <c r="WZE260" s="149"/>
      <c r="WZF260" s="150"/>
      <c r="WZG260" s="154"/>
      <c r="WZH260" s="49"/>
      <c r="WZI260" s="72"/>
      <c r="WZJ260" s="72"/>
      <c r="WZK260" s="72"/>
      <c r="WZL260" s="72"/>
      <c r="WZM260" s="72"/>
      <c r="WZN260" s="72"/>
      <c r="WZO260" s="49"/>
      <c r="WZP260" s="149"/>
      <c r="WZQ260" s="149"/>
      <c r="WZR260" s="149"/>
      <c r="WZS260" s="149"/>
      <c r="WZT260" s="149"/>
      <c r="WZU260" s="149"/>
      <c r="WZV260" s="150"/>
      <c r="WZW260" s="154"/>
      <c r="WZX260" s="49"/>
      <c r="WZY260" s="72"/>
      <c r="WZZ260" s="72"/>
      <c r="XAA260" s="72"/>
      <c r="XAB260" s="72"/>
      <c r="XAC260" s="72"/>
      <c r="XAD260" s="72"/>
      <c r="XAE260" s="49"/>
      <c r="XAF260" s="149"/>
      <c r="XAG260" s="149"/>
      <c r="XAH260" s="149"/>
      <c r="XAI260" s="149"/>
      <c r="XAJ260" s="149"/>
      <c r="XAK260" s="149"/>
      <c r="XAL260" s="150"/>
      <c r="XAM260" s="154"/>
      <c r="XAN260" s="49"/>
      <c r="XAO260" s="72"/>
      <c r="XAP260" s="72"/>
      <c r="XAQ260" s="72"/>
      <c r="XAR260" s="72"/>
      <c r="XAS260" s="72"/>
      <c r="XAT260" s="72"/>
      <c r="XAU260" s="49"/>
      <c r="XAV260" s="149"/>
      <c r="XAW260" s="149"/>
      <c r="XAX260" s="149"/>
      <c r="XAY260" s="149"/>
      <c r="XAZ260" s="149"/>
      <c r="XBA260" s="149"/>
      <c r="XBB260" s="150"/>
      <c r="XBC260" s="154"/>
      <c r="XBD260" s="49"/>
      <c r="XBE260" s="72"/>
      <c r="XBF260" s="72"/>
      <c r="XBG260" s="72"/>
      <c r="XBH260" s="72"/>
      <c r="XBI260" s="72"/>
      <c r="XBJ260" s="72"/>
      <c r="XBK260" s="49"/>
      <c r="XBL260" s="149"/>
      <c r="XBM260" s="149"/>
      <c r="XBN260" s="149"/>
      <c r="XBO260" s="149"/>
      <c r="XBP260" s="149"/>
      <c r="XBQ260" s="149"/>
      <c r="XBR260" s="150"/>
      <c r="XBS260" s="154"/>
      <c r="XBT260" s="49"/>
      <c r="XBU260" s="72"/>
      <c r="XBV260" s="72"/>
      <c r="XBW260" s="72"/>
      <c r="XBX260" s="72"/>
      <c r="XBY260" s="72"/>
      <c r="XBZ260" s="72"/>
      <c r="XCA260" s="49"/>
      <c r="XCB260" s="149"/>
      <c r="XCC260" s="149"/>
      <c r="XCD260" s="149"/>
      <c r="XCE260" s="149"/>
      <c r="XCF260" s="149"/>
      <c r="XCG260" s="149"/>
      <c r="XCH260" s="150"/>
      <c r="XCI260" s="154"/>
      <c r="XCJ260" s="49"/>
      <c r="XCK260" s="72"/>
      <c r="XCL260" s="72"/>
      <c r="XCM260" s="72"/>
      <c r="XCN260" s="72"/>
      <c r="XCO260" s="72"/>
      <c r="XCP260" s="72"/>
      <c r="XCQ260" s="49"/>
      <c r="XCR260" s="149"/>
      <c r="XCS260" s="149"/>
      <c r="XCT260" s="149"/>
      <c r="XCU260" s="149"/>
      <c r="XCV260" s="149"/>
      <c r="XCW260" s="149"/>
      <c r="XCX260" s="150"/>
      <c r="XCY260" s="154"/>
      <c r="XCZ260" s="49"/>
      <c r="XDA260" s="72"/>
      <c r="XDB260" s="72"/>
      <c r="XDC260" s="72"/>
      <c r="XDD260" s="72"/>
      <c r="XDE260" s="72"/>
      <c r="XDF260" s="72"/>
      <c r="XDG260" s="49"/>
      <c r="XDH260" s="149"/>
      <c r="XDI260" s="149"/>
      <c r="XDJ260" s="149"/>
      <c r="XDK260" s="149"/>
      <c r="XDL260" s="149"/>
      <c r="XDM260" s="149"/>
      <c r="XDN260" s="150"/>
      <c r="XDO260" s="154"/>
      <c r="XDP260" s="49"/>
      <c r="XDQ260" s="72"/>
      <c r="XDR260" s="72"/>
      <c r="XDS260" s="72"/>
      <c r="XDT260" s="72"/>
      <c r="XDU260" s="72"/>
      <c r="XDV260" s="72"/>
      <c r="XDW260" s="49"/>
      <c r="XDX260" s="149"/>
      <c r="XDY260" s="149"/>
      <c r="XDZ260" s="149"/>
      <c r="XEA260" s="149"/>
      <c r="XEB260" s="149"/>
      <c r="XEC260" s="149"/>
      <c r="XED260" s="150"/>
      <c r="XEE260" s="154"/>
      <c r="XEF260" s="49"/>
      <c r="XEG260" s="72"/>
      <c r="XEH260" s="72"/>
      <c r="XEI260" s="72"/>
      <c r="XEJ260" s="72"/>
      <c r="XEK260" s="72"/>
      <c r="XEL260" s="72"/>
      <c r="XEM260" s="49"/>
      <c r="XEN260" s="149"/>
      <c r="XEO260" s="149"/>
      <c r="XEP260" s="149"/>
      <c r="XEQ260" s="149"/>
      <c r="XER260" s="149"/>
      <c r="XES260" s="149"/>
      <c r="XET260" s="150"/>
      <c r="XEU260" s="154"/>
      <c r="XEV260" s="49"/>
      <c r="XEW260" s="72"/>
      <c r="XEX260" s="72"/>
      <c r="XEY260" s="72"/>
      <c r="XEZ260" s="72"/>
      <c r="XFA260" s="72"/>
      <c r="XFB260" s="72"/>
    </row>
    <row r="261" spans="1:16382" x14ac:dyDescent="0.3">
      <c r="A261" s="49"/>
      <c r="B261" s="149"/>
      <c r="C261" s="149"/>
      <c r="D261" s="149"/>
      <c r="E261" s="149"/>
      <c r="F261" s="149"/>
      <c r="G261" s="149"/>
      <c r="H261" s="150"/>
      <c r="I261" s="154"/>
      <c r="J261" s="49"/>
      <c r="K261" s="72"/>
      <c r="L261" s="72"/>
      <c r="M261" s="72"/>
      <c r="N261" s="72"/>
      <c r="O261" s="72"/>
      <c r="P261" s="72"/>
    </row>
    <row r="262" spans="1:16382" x14ac:dyDescent="0.3">
      <c r="A262" s="49"/>
      <c r="B262" s="149"/>
      <c r="C262" s="149"/>
      <c r="D262" s="149"/>
      <c r="E262" s="149"/>
      <c r="F262" s="149"/>
      <c r="G262" s="149"/>
      <c r="H262" s="150"/>
      <c r="I262" s="154"/>
      <c r="J262" s="49"/>
      <c r="K262" s="72"/>
      <c r="L262" s="72"/>
      <c r="M262" s="72"/>
      <c r="N262" s="72"/>
      <c r="O262" s="72"/>
      <c r="P262" s="72"/>
    </row>
    <row r="263" spans="1:16382" x14ac:dyDescent="0.3">
      <c r="A263" s="49"/>
      <c r="B263" s="149"/>
      <c r="C263" s="149"/>
      <c r="D263" s="149"/>
      <c r="E263" s="149"/>
      <c r="F263" s="149"/>
      <c r="G263" s="149"/>
      <c r="H263" s="150"/>
      <c r="I263" s="154"/>
      <c r="J263" s="49"/>
      <c r="K263" s="72"/>
      <c r="L263" s="72"/>
      <c r="M263" s="72"/>
      <c r="N263" s="72"/>
      <c r="O263" s="72"/>
      <c r="P263" s="72"/>
    </row>
    <row r="264" spans="1:16382" x14ac:dyDescent="0.3">
      <c r="A264" s="49"/>
      <c r="B264" s="149"/>
      <c r="C264" s="149"/>
      <c r="D264" s="149"/>
      <c r="E264" s="149"/>
      <c r="F264" s="149"/>
      <c r="G264" s="149"/>
      <c r="H264" s="150"/>
      <c r="I264" s="154"/>
      <c r="J264" s="49"/>
      <c r="K264" s="72"/>
      <c r="L264" s="72"/>
      <c r="M264" s="72"/>
      <c r="N264" s="72"/>
      <c r="O264" s="72"/>
      <c r="P264" s="72"/>
    </row>
    <row r="265" spans="1:16382" x14ac:dyDescent="0.3">
      <c r="A265" s="49"/>
      <c r="B265" s="149"/>
      <c r="C265" s="149"/>
      <c r="D265" s="149"/>
      <c r="E265" s="149"/>
      <c r="F265" s="149"/>
      <c r="G265" s="149"/>
      <c r="H265" s="150"/>
      <c r="I265" s="154"/>
      <c r="J265" s="49"/>
      <c r="K265" s="72"/>
      <c r="L265" s="72"/>
      <c r="M265" s="72"/>
      <c r="N265" s="72"/>
      <c r="O265" s="72"/>
      <c r="P265" s="72"/>
    </row>
    <row r="266" spans="1:16382" x14ac:dyDescent="0.3">
      <c r="A266" s="49"/>
      <c r="B266" s="149"/>
      <c r="C266" s="149"/>
      <c r="D266" s="149"/>
      <c r="E266" s="149"/>
      <c r="F266" s="149"/>
      <c r="G266" s="149"/>
      <c r="H266" s="150"/>
      <c r="I266" s="154"/>
      <c r="J266" s="49"/>
      <c r="K266" s="72"/>
      <c r="L266" s="72"/>
      <c r="M266" s="72"/>
      <c r="N266" s="72"/>
      <c r="O266" s="72"/>
      <c r="P266" s="72"/>
    </row>
    <row r="267" spans="1:16382" x14ac:dyDescent="0.3">
      <c r="A267" s="49"/>
      <c r="B267" s="149"/>
      <c r="C267" s="149"/>
      <c r="D267" s="149"/>
      <c r="E267" s="149"/>
      <c r="F267" s="149"/>
      <c r="G267" s="149"/>
      <c r="H267" s="150"/>
      <c r="I267" s="154"/>
      <c r="J267" s="49"/>
      <c r="K267" s="72"/>
      <c r="L267" s="72"/>
      <c r="M267" s="72"/>
      <c r="N267" s="72"/>
      <c r="O267" s="72"/>
      <c r="P267" s="72"/>
    </row>
    <row r="268" spans="1:16382" x14ac:dyDescent="0.3">
      <c r="A268" s="49"/>
      <c r="B268" s="149"/>
      <c r="C268" s="149"/>
      <c r="D268" s="149"/>
      <c r="E268" s="149"/>
      <c r="F268" s="149"/>
      <c r="G268" s="149"/>
      <c r="H268" s="150"/>
      <c r="I268" s="154"/>
      <c r="J268" s="49"/>
      <c r="K268" s="72"/>
      <c r="L268" s="72"/>
      <c r="M268" s="72"/>
      <c r="N268" s="72"/>
      <c r="O268" s="72"/>
      <c r="P268" s="72"/>
    </row>
    <row r="269" spans="1:16382" x14ac:dyDescent="0.3">
      <c r="A269" s="49"/>
      <c r="B269" s="149"/>
      <c r="C269" s="149"/>
      <c r="D269" s="149"/>
      <c r="E269" s="149"/>
      <c r="F269" s="149"/>
      <c r="G269" s="149"/>
      <c r="H269" s="150"/>
      <c r="I269" s="154"/>
      <c r="J269" s="49"/>
      <c r="K269" s="72"/>
      <c r="L269" s="72"/>
      <c r="M269" s="72"/>
      <c r="N269" s="72"/>
      <c r="O269" s="72"/>
      <c r="P269" s="72"/>
    </row>
    <row r="270" spans="1:16382" x14ac:dyDescent="0.3">
      <c r="A270" s="49"/>
      <c r="B270" s="149"/>
      <c r="C270" s="149"/>
      <c r="D270" s="149"/>
      <c r="E270" s="149"/>
      <c r="F270" s="149"/>
      <c r="G270" s="149"/>
      <c r="H270" s="150"/>
      <c r="I270" s="154"/>
      <c r="J270" s="49"/>
      <c r="K270" s="72"/>
      <c r="L270" s="72"/>
      <c r="M270" s="72"/>
      <c r="N270" s="72"/>
      <c r="O270" s="72"/>
      <c r="P270" s="72"/>
    </row>
    <row r="271" spans="1:16382" x14ac:dyDescent="0.3">
      <c r="A271" s="49"/>
      <c r="B271" s="149"/>
      <c r="C271" s="149"/>
      <c r="D271" s="149"/>
      <c r="E271" s="149"/>
      <c r="F271" s="149"/>
      <c r="G271" s="149"/>
      <c r="H271" s="150"/>
      <c r="I271" s="154"/>
      <c r="J271" s="49"/>
      <c r="K271" s="72"/>
      <c r="L271" s="72"/>
      <c r="M271" s="72"/>
      <c r="N271" s="72"/>
      <c r="O271" s="72"/>
      <c r="P271" s="72"/>
    </row>
    <row r="272" spans="1:16382" x14ac:dyDescent="0.3">
      <c r="A272" s="49"/>
      <c r="B272" s="149"/>
      <c r="C272" s="149"/>
      <c r="D272" s="149"/>
      <c r="E272" s="149"/>
      <c r="F272" s="149"/>
      <c r="G272" s="149"/>
      <c r="H272" s="150"/>
      <c r="I272" s="154"/>
      <c r="J272" s="49"/>
      <c r="K272" s="72"/>
      <c r="L272" s="72"/>
      <c r="M272" s="72"/>
      <c r="N272" s="72"/>
      <c r="O272" s="72"/>
      <c r="P272" s="72"/>
    </row>
    <row r="273" spans="1:16" x14ac:dyDescent="0.3">
      <c r="A273" s="49"/>
      <c r="B273" s="149"/>
      <c r="C273" s="149"/>
      <c r="D273" s="149"/>
      <c r="E273" s="149"/>
      <c r="F273" s="149"/>
      <c r="G273" s="149"/>
      <c r="H273" s="150"/>
      <c r="I273" s="154"/>
      <c r="J273" s="49"/>
      <c r="K273" s="72"/>
      <c r="L273" s="72"/>
      <c r="M273" s="72"/>
      <c r="N273" s="72"/>
      <c r="O273" s="72"/>
      <c r="P273" s="72"/>
    </row>
    <row r="274" spans="1:16" x14ac:dyDescent="0.3">
      <c r="A274" s="49"/>
      <c r="B274" s="149"/>
      <c r="C274" s="149"/>
      <c r="D274" s="149"/>
      <c r="E274" s="149"/>
      <c r="F274" s="149"/>
      <c r="G274" s="149"/>
      <c r="H274" s="150"/>
      <c r="I274" s="154"/>
      <c r="J274" s="49"/>
      <c r="K274" s="72"/>
      <c r="L274" s="72"/>
      <c r="M274" s="72"/>
      <c r="N274" s="72"/>
      <c r="O274" s="72"/>
      <c r="P274" s="72"/>
    </row>
    <row r="275" spans="1:16" x14ac:dyDescent="0.3">
      <c r="A275" s="49"/>
      <c r="B275" s="149"/>
      <c r="C275" s="149"/>
      <c r="D275" s="149"/>
      <c r="E275" s="149"/>
      <c r="F275" s="149"/>
      <c r="G275" s="149"/>
      <c r="H275" s="150"/>
      <c r="I275" s="154"/>
      <c r="J275" s="49"/>
      <c r="K275" s="72"/>
      <c r="L275" s="72"/>
      <c r="M275" s="72"/>
      <c r="N275" s="72"/>
      <c r="O275" s="72"/>
      <c r="P275" s="72"/>
    </row>
    <row r="276" spans="1:16" x14ac:dyDescent="0.3">
      <c r="A276" s="49"/>
      <c r="B276" s="149"/>
      <c r="C276" s="149"/>
      <c r="D276" s="149"/>
      <c r="E276" s="149"/>
      <c r="F276" s="149"/>
      <c r="G276" s="149"/>
      <c r="H276" s="150"/>
      <c r="I276" s="154"/>
      <c r="J276" s="49"/>
      <c r="K276" s="72"/>
      <c r="L276" s="72"/>
      <c r="M276" s="72"/>
      <c r="N276" s="72"/>
      <c r="O276" s="72"/>
      <c r="P276" s="72"/>
    </row>
    <row r="277" spans="1:16" x14ac:dyDescent="0.3">
      <c r="A277" s="49"/>
      <c r="B277" s="149"/>
      <c r="C277" s="149"/>
      <c r="D277" s="149"/>
      <c r="E277" s="149"/>
      <c r="F277" s="149"/>
      <c r="G277" s="149"/>
      <c r="H277" s="150"/>
      <c r="I277" s="154"/>
      <c r="J277" s="49"/>
      <c r="K277" s="72"/>
      <c r="L277" s="72"/>
      <c r="M277" s="72"/>
      <c r="N277" s="72"/>
      <c r="O277" s="72"/>
      <c r="P277" s="72"/>
    </row>
    <row r="278" spans="1:16" x14ac:dyDescent="0.3">
      <c r="A278" s="49"/>
      <c r="B278" s="149"/>
      <c r="C278" s="149"/>
      <c r="D278" s="149"/>
      <c r="E278" s="149"/>
      <c r="F278" s="149"/>
      <c r="G278" s="149"/>
      <c r="H278" s="150"/>
      <c r="I278" s="154"/>
      <c r="J278" s="49"/>
      <c r="K278" s="72"/>
      <c r="L278" s="72"/>
      <c r="M278" s="72"/>
      <c r="N278" s="72"/>
      <c r="O278" s="72"/>
      <c r="P278" s="72"/>
    </row>
    <row r="279" spans="1:16" x14ac:dyDescent="0.3">
      <c r="A279" s="49"/>
      <c r="B279" s="149"/>
      <c r="C279" s="149"/>
      <c r="D279" s="149"/>
      <c r="E279" s="149"/>
      <c r="F279" s="149"/>
      <c r="G279" s="149"/>
      <c r="H279" s="150"/>
      <c r="I279" s="154"/>
      <c r="J279" s="49"/>
      <c r="K279" s="72"/>
      <c r="L279" s="72"/>
      <c r="M279" s="72"/>
      <c r="N279" s="72"/>
      <c r="O279" s="72"/>
      <c r="P279" s="72"/>
    </row>
    <row r="280" spans="1:16" x14ac:dyDescent="0.3">
      <c r="A280" s="49"/>
      <c r="B280" s="149"/>
      <c r="C280" s="149"/>
      <c r="D280" s="149"/>
      <c r="E280" s="149"/>
      <c r="F280" s="149"/>
      <c r="G280" s="149"/>
      <c r="H280" s="150"/>
      <c r="I280" s="154"/>
      <c r="J280" s="49"/>
      <c r="K280" s="72"/>
      <c r="L280" s="72"/>
      <c r="M280" s="72"/>
      <c r="N280" s="72"/>
      <c r="O280" s="72"/>
      <c r="P280" s="72"/>
    </row>
    <row r="281" spans="1:16" x14ac:dyDescent="0.3">
      <c r="A281" s="49"/>
      <c r="B281" s="149"/>
      <c r="C281" s="149"/>
      <c r="D281" s="149"/>
      <c r="E281" s="149"/>
      <c r="F281" s="149"/>
      <c r="G281" s="149"/>
      <c r="H281" s="150"/>
      <c r="I281" s="154"/>
      <c r="J281" s="49"/>
      <c r="K281" s="72"/>
      <c r="L281" s="72"/>
      <c r="M281" s="72"/>
      <c r="N281" s="72"/>
      <c r="O281" s="72"/>
      <c r="P281" s="72"/>
    </row>
    <row r="282" spans="1:16" x14ac:dyDescent="0.3">
      <c r="A282" s="49"/>
      <c r="B282" s="149"/>
      <c r="C282" s="149"/>
      <c r="D282" s="149"/>
      <c r="E282" s="149"/>
      <c r="F282" s="149"/>
      <c r="G282" s="149"/>
      <c r="H282" s="150"/>
      <c r="I282" s="154"/>
      <c r="J282" s="49"/>
      <c r="K282" s="72"/>
      <c r="L282" s="72"/>
      <c r="M282" s="72"/>
      <c r="N282" s="72"/>
      <c r="O282" s="72"/>
      <c r="P282" s="72"/>
    </row>
    <row r="283" spans="1:16" x14ac:dyDescent="0.3">
      <c r="A283" s="49"/>
      <c r="B283" s="149"/>
      <c r="C283" s="149"/>
      <c r="D283" s="149"/>
      <c r="E283" s="149"/>
      <c r="F283" s="149"/>
      <c r="G283" s="149"/>
      <c r="H283" s="150"/>
      <c r="I283" s="154"/>
      <c r="J283" s="49"/>
      <c r="K283" s="72"/>
      <c r="L283" s="72"/>
      <c r="M283" s="72"/>
      <c r="N283" s="72"/>
      <c r="O283" s="72"/>
      <c r="P283" s="72"/>
    </row>
    <row r="284" spans="1:16" x14ac:dyDescent="0.3">
      <c r="A284" s="49"/>
      <c r="B284" s="149"/>
      <c r="C284" s="149"/>
      <c r="D284" s="149"/>
      <c r="E284" s="149"/>
      <c r="F284" s="149"/>
      <c r="G284" s="149"/>
      <c r="H284" s="150"/>
      <c r="I284" s="154"/>
      <c r="J284" s="49"/>
      <c r="K284" s="72"/>
      <c r="L284" s="72"/>
      <c r="M284" s="72"/>
      <c r="N284" s="72"/>
      <c r="O284" s="72"/>
      <c r="P284" s="72"/>
    </row>
    <row r="285" spans="1:16" x14ac:dyDescent="0.3">
      <c r="A285" s="49"/>
      <c r="B285" s="149"/>
      <c r="C285" s="149"/>
      <c r="D285" s="149"/>
      <c r="E285" s="149"/>
      <c r="F285" s="149"/>
      <c r="G285" s="149"/>
      <c r="H285" s="150"/>
      <c r="I285" s="154"/>
      <c r="J285" s="49"/>
      <c r="K285" s="72"/>
      <c r="L285" s="72"/>
      <c r="M285" s="72"/>
      <c r="N285" s="72"/>
      <c r="O285" s="72"/>
      <c r="P285" s="72"/>
    </row>
    <row r="286" spans="1:16" x14ac:dyDescent="0.3">
      <c r="A286" s="49"/>
      <c r="B286" s="149"/>
      <c r="C286" s="149"/>
      <c r="D286" s="149"/>
      <c r="E286" s="149"/>
      <c r="F286" s="149"/>
      <c r="G286" s="149"/>
      <c r="H286" s="150"/>
      <c r="I286" s="154"/>
      <c r="J286" s="49"/>
      <c r="K286" s="72"/>
      <c r="L286" s="72"/>
      <c r="M286" s="72"/>
      <c r="N286" s="72"/>
      <c r="O286" s="72"/>
      <c r="P286" s="72"/>
    </row>
    <row r="287" spans="1:16" x14ac:dyDescent="0.3">
      <c r="A287" s="49"/>
      <c r="B287" s="149"/>
      <c r="C287" s="149"/>
      <c r="D287" s="149"/>
      <c r="E287" s="149"/>
      <c r="F287" s="149"/>
      <c r="G287" s="149"/>
      <c r="H287" s="150"/>
      <c r="I287" s="154"/>
      <c r="J287" s="49"/>
      <c r="K287" s="72"/>
      <c r="L287" s="72"/>
      <c r="M287" s="72"/>
      <c r="N287" s="72"/>
      <c r="O287" s="72"/>
      <c r="P287" s="72"/>
    </row>
    <row r="288" spans="1:16" x14ac:dyDescent="0.3">
      <c r="A288" s="49"/>
      <c r="B288" s="149"/>
      <c r="C288" s="149"/>
      <c r="D288" s="149"/>
      <c r="E288" s="149"/>
      <c r="F288" s="149"/>
      <c r="G288" s="149"/>
      <c r="H288" s="150"/>
      <c r="I288" s="154"/>
      <c r="J288" s="49"/>
      <c r="K288" s="72"/>
      <c r="L288" s="72"/>
      <c r="M288" s="72"/>
      <c r="N288" s="72"/>
      <c r="O288" s="72"/>
      <c r="P288" s="72"/>
    </row>
    <row r="289" spans="1:16" x14ac:dyDescent="0.3">
      <c r="A289" s="49"/>
      <c r="B289" s="150"/>
      <c r="C289" s="150"/>
      <c r="D289" s="150"/>
      <c r="E289" s="150"/>
      <c r="F289" s="150"/>
      <c r="G289" s="150"/>
      <c r="H289" s="150"/>
      <c r="J289" s="49"/>
      <c r="K289" s="60"/>
      <c r="L289" s="60"/>
      <c r="M289" s="60"/>
      <c r="N289" s="60"/>
      <c r="O289" s="60"/>
      <c r="P289" s="60"/>
    </row>
    <row r="290" spans="1:16" x14ac:dyDescent="0.3">
      <c r="A290" s="49"/>
      <c r="B290" s="149"/>
      <c r="C290" s="149"/>
      <c r="D290" s="149"/>
      <c r="E290" s="149"/>
      <c r="F290" s="149"/>
      <c r="G290" s="149"/>
      <c r="H290" s="149"/>
      <c r="J290" s="49"/>
      <c r="K290" s="72"/>
      <c r="L290" s="72"/>
      <c r="M290" s="72"/>
      <c r="N290" s="72"/>
      <c r="O290" s="72"/>
      <c r="P290" s="72"/>
    </row>
    <row r="291" spans="1:16" x14ac:dyDescent="0.3">
      <c r="A291" s="49"/>
      <c r="B291" s="149"/>
      <c r="C291" s="149"/>
      <c r="D291" s="149"/>
      <c r="E291" s="149"/>
      <c r="F291" s="149"/>
      <c r="G291" s="149"/>
      <c r="H291" s="149"/>
      <c r="J291" s="49"/>
      <c r="K291" s="72"/>
      <c r="L291" s="72"/>
      <c r="M291" s="72"/>
      <c r="N291" s="72"/>
      <c r="O291" s="72"/>
      <c r="P291" s="72"/>
    </row>
    <row r="292" spans="1:16" x14ac:dyDescent="0.3">
      <c r="A292" s="49"/>
      <c r="B292" s="72"/>
      <c r="C292" s="72"/>
      <c r="D292" s="72"/>
      <c r="E292" s="72"/>
      <c r="F292" s="72"/>
      <c r="G292" s="72"/>
      <c r="H292" s="72"/>
      <c r="J292" s="49"/>
      <c r="K292" s="72"/>
      <c r="L292" s="72"/>
      <c r="M292" s="72"/>
      <c r="N292" s="72"/>
      <c r="O292" s="72"/>
      <c r="P292" s="72"/>
    </row>
  </sheetData>
  <sortState xmlns:xlrd2="http://schemas.microsoft.com/office/spreadsheetml/2017/richdata2" ref="AB2:AC56">
    <sortCondition descending="1" ref="AB2:AB56"/>
  </sortState>
  <conditionalFormatting sqref="A204:A207">
    <cfRule type="expression" dxfId="7" priority="72">
      <formula>#REF!&lt;&gt;A204</formula>
    </cfRule>
  </conditionalFormatting>
  <conditionalFormatting sqref="J204:J207">
    <cfRule type="expression" dxfId="6" priority="71">
      <formula>#REF!&lt;&gt;J204</formula>
    </cfRule>
  </conditionalFormatting>
  <conditionalFormatting sqref="B2:B59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5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59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5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59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5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59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5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59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59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59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59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59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B111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3:C11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:D111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3:E111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:F111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3:G111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3:H11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3:K11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3:L111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3:M11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3:N11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63:O111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3:P11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2:H112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12:P1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H60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0:P6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5:B15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15:C15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5:D158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58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5:F158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5:G158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5:H15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15:K15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15:L15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5:M15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5:N158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15:O158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5:P158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5:M158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3:B20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3:C20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63:D20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63:E206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3:F20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3:G20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63:H20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63:K20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63:L20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:M20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63:N20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63:O20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63:P20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1:B25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1:C25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1:D25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1:E25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1:F25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1:G25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11:H25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11:K25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11:L25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11:M25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11:N25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11:O25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11:P2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261"/>
  <sheetViews>
    <sheetView topLeftCell="A241" zoomScaleNormal="100" zoomScalePageLayoutView="85" workbookViewId="0">
      <selection activeCell="I261" sqref="I261:N261"/>
    </sheetView>
  </sheetViews>
  <sheetFormatPr baseColWidth="10" defaultColWidth="10.88671875" defaultRowHeight="12" x14ac:dyDescent="0.25"/>
  <cols>
    <col min="1" max="1" width="23.21875" style="170" bestFit="1" customWidth="1"/>
    <col min="2" max="7" width="6.109375" style="164" bestFit="1" customWidth="1"/>
    <col min="8" max="8" width="15.88671875" style="179" bestFit="1" customWidth="1"/>
    <col min="9" max="14" width="6.109375" style="164" bestFit="1" customWidth="1"/>
    <col min="15" max="15" width="18.44140625" style="164" bestFit="1" customWidth="1"/>
    <col min="16" max="16" width="16" style="41" customWidth="1"/>
    <col min="17" max="17" width="14.88671875" style="164" bestFit="1" customWidth="1"/>
    <col min="18" max="18" width="22.33203125" style="175" bestFit="1" customWidth="1"/>
    <col min="19" max="24" width="6.109375" style="175" bestFit="1" customWidth="1"/>
    <col min="25" max="25" width="14.21875" style="175" bestFit="1" customWidth="1"/>
    <col min="26" max="26" width="14.88671875" style="175" bestFit="1" customWidth="1"/>
    <col min="27" max="31" width="6.109375" style="175" bestFit="1" customWidth="1"/>
    <col min="32" max="32" width="14.88671875" style="175" bestFit="1" customWidth="1"/>
    <col min="33" max="33" width="13.33203125" style="53" bestFit="1" customWidth="1"/>
    <col min="34" max="34" width="15.33203125" style="53" bestFit="1" customWidth="1"/>
    <col min="35" max="35" width="10.88671875" style="175"/>
    <col min="36" max="36" width="13.5546875" style="175" bestFit="1" customWidth="1"/>
    <col min="37" max="37" width="4.109375" style="175" bestFit="1" customWidth="1"/>
    <col min="38" max="38" width="4.88671875" style="175" bestFit="1" customWidth="1"/>
    <col min="39" max="16384" width="10.88671875" style="164"/>
  </cols>
  <sheetData>
    <row r="1" spans="1:38" x14ac:dyDescent="0.25">
      <c r="A1" s="166" t="s">
        <v>455</v>
      </c>
      <c r="B1" s="52" t="s">
        <v>4</v>
      </c>
      <c r="C1" s="52" t="s">
        <v>5</v>
      </c>
      <c r="D1" s="52" t="s">
        <v>0</v>
      </c>
      <c r="E1" s="52" t="s">
        <v>1</v>
      </c>
      <c r="F1" s="52" t="s">
        <v>2</v>
      </c>
      <c r="G1" s="52" t="s">
        <v>3</v>
      </c>
      <c r="H1" s="180" t="s">
        <v>453</v>
      </c>
      <c r="I1" s="52" t="s">
        <v>4</v>
      </c>
      <c r="J1" s="52" t="s">
        <v>5</v>
      </c>
      <c r="K1" s="52" t="s">
        <v>0</v>
      </c>
      <c r="L1" s="52" t="s">
        <v>1</v>
      </c>
      <c r="M1" s="52" t="s">
        <v>2</v>
      </c>
      <c r="N1" s="52" t="s">
        <v>3</v>
      </c>
      <c r="O1" s="41"/>
      <c r="P1" s="52" t="s">
        <v>454</v>
      </c>
      <c r="R1" s="172"/>
      <c r="S1" s="171"/>
      <c r="T1" s="171"/>
      <c r="U1" s="171"/>
      <c r="V1" s="171"/>
      <c r="W1" s="171"/>
      <c r="X1" s="171"/>
      <c r="Y1" s="171"/>
    </row>
    <row r="2" spans="1:38" x14ac:dyDescent="0.25">
      <c r="A2" s="165" t="s">
        <v>122</v>
      </c>
      <c r="B2" s="41">
        <v>111.60922000000001</v>
      </c>
      <c r="C2" s="41">
        <v>58.501430909090935</v>
      </c>
      <c r="D2" s="41">
        <v>42.263928125</v>
      </c>
      <c r="E2" s="41">
        <v>107.91401764705881</v>
      </c>
      <c r="F2" s="41">
        <v>137.40106060606064</v>
      </c>
      <c r="G2" s="41">
        <v>48.962363636363634</v>
      </c>
      <c r="H2" s="165" t="s">
        <v>122</v>
      </c>
      <c r="I2" s="41">
        <v>31.404533533663486</v>
      </c>
      <c r="J2" s="41">
        <v>15.20321709563102</v>
      </c>
      <c r="K2" s="41">
        <v>18.734412868490885</v>
      </c>
      <c r="L2" s="41">
        <v>20.941901012918589</v>
      </c>
      <c r="M2" s="41">
        <v>17.270454383938645</v>
      </c>
      <c r="N2" s="41">
        <v>16.706618638068697</v>
      </c>
      <c r="O2" s="41"/>
      <c r="P2" s="41">
        <f>C2*2</f>
        <v>117.00286181818187</v>
      </c>
      <c r="Q2" s="165" t="s">
        <v>122</v>
      </c>
      <c r="R2" s="165"/>
      <c r="S2" s="53"/>
      <c r="T2" s="53"/>
      <c r="U2" s="53"/>
      <c r="V2" s="53"/>
      <c r="W2" s="53"/>
      <c r="X2" s="53"/>
      <c r="Y2" s="53"/>
      <c r="AF2" s="165"/>
      <c r="AJ2" s="165"/>
      <c r="AK2" s="53"/>
      <c r="AL2" s="53"/>
    </row>
    <row r="3" spans="1:38" x14ac:dyDescent="0.25">
      <c r="A3" s="165" t="s">
        <v>123</v>
      </c>
      <c r="B3" s="41">
        <v>107.755858</v>
      </c>
      <c r="C3" s="41">
        <v>43.42309181818181</v>
      </c>
      <c r="D3" s="41">
        <v>48.88318125</v>
      </c>
      <c r="E3" s="41">
        <v>109.21074705882354</v>
      </c>
      <c r="F3" s="41">
        <v>229.63015151515145</v>
      </c>
      <c r="G3" s="41">
        <v>48.136481818181814</v>
      </c>
      <c r="H3" s="165" t="s">
        <v>123</v>
      </c>
      <c r="I3" s="41">
        <v>37.159343472183686</v>
      </c>
      <c r="J3" s="41">
        <v>16.087344286419533</v>
      </c>
      <c r="K3" s="41">
        <v>25.459566634477575</v>
      </c>
      <c r="L3" s="41">
        <v>39.232192438399068</v>
      </c>
      <c r="M3" s="41">
        <v>14.394511188861605</v>
      </c>
      <c r="N3" s="41">
        <v>19.098076673977694</v>
      </c>
      <c r="P3" s="41">
        <f>C3*2</f>
        <v>86.846183636363619</v>
      </c>
      <c r="Q3" s="165" t="s">
        <v>123</v>
      </c>
      <c r="R3" s="165"/>
      <c r="S3" s="53"/>
      <c r="T3" s="53"/>
      <c r="U3" s="53"/>
      <c r="V3" s="53"/>
      <c r="W3" s="53"/>
      <c r="X3" s="53"/>
      <c r="Y3" s="53"/>
      <c r="AF3" s="165"/>
      <c r="AJ3" s="165"/>
      <c r="AK3" s="53"/>
      <c r="AL3" s="53"/>
    </row>
    <row r="4" spans="1:38" x14ac:dyDescent="0.25">
      <c r="A4" s="165" t="s">
        <v>124</v>
      </c>
      <c r="B4" s="41">
        <v>82.519771999999989</v>
      </c>
      <c r="C4" s="41">
        <v>44.090116363636348</v>
      </c>
      <c r="D4" s="41">
        <v>43.743331250000011</v>
      </c>
      <c r="E4" s="41">
        <v>103.42248235294116</v>
      </c>
      <c r="F4" s="41">
        <v>108.63963939393943</v>
      </c>
      <c r="G4" s="41">
        <v>34.820339393939392</v>
      </c>
      <c r="H4" s="165" t="s">
        <v>124</v>
      </c>
      <c r="I4" s="41">
        <v>34.259701942148638</v>
      </c>
      <c r="J4" s="41">
        <v>12.2125010563089</v>
      </c>
      <c r="K4" s="41">
        <v>21.450596701871739</v>
      </c>
      <c r="L4" s="41">
        <v>18.678119689895333</v>
      </c>
      <c r="M4" s="41">
        <v>22.194558338424063</v>
      </c>
      <c r="N4" s="41">
        <v>19.008548396486997</v>
      </c>
      <c r="P4" s="41">
        <f>C4*2</f>
        <v>88.180232727272696</v>
      </c>
      <c r="Q4" s="165" t="s">
        <v>124</v>
      </c>
      <c r="R4" s="165"/>
      <c r="S4" s="53"/>
      <c r="T4" s="53"/>
      <c r="U4" s="53"/>
      <c r="V4" s="53"/>
      <c r="W4" s="53"/>
      <c r="X4" s="53"/>
      <c r="Y4" s="53"/>
      <c r="AF4" s="165"/>
      <c r="AJ4" s="165"/>
      <c r="AK4" s="53"/>
      <c r="AL4" s="53"/>
    </row>
    <row r="5" spans="1:38" x14ac:dyDescent="0.25">
      <c r="A5" s="165" t="s">
        <v>119</v>
      </c>
      <c r="B5" s="41">
        <v>57.086928000000015</v>
      </c>
      <c r="C5" s="41">
        <v>71.350943636363667</v>
      </c>
      <c r="D5" s="41">
        <v>46.843962500000004</v>
      </c>
      <c r="E5" s="41">
        <v>64.429047058823542</v>
      </c>
      <c r="F5" s="41">
        <v>64.973315151515152</v>
      </c>
      <c r="G5" s="41">
        <v>62.105357575757587</v>
      </c>
      <c r="H5" s="165" t="s">
        <v>119</v>
      </c>
      <c r="I5" s="41">
        <v>30.249371336069046</v>
      </c>
      <c r="J5" s="41">
        <v>17.733483943310347</v>
      </c>
      <c r="K5" s="41">
        <v>18.022941144194387</v>
      </c>
      <c r="L5" s="41">
        <v>41.171097946782119</v>
      </c>
      <c r="M5" s="41">
        <v>14.615277348770519</v>
      </c>
      <c r="N5" s="41">
        <v>34.826087081015153</v>
      </c>
      <c r="P5" s="41">
        <f>C5*2</f>
        <v>142.70188727272733</v>
      </c>
      <c r="Q5" s="165" t="s">
        <v>119</v>
      </c>
      <c r="R5" s="165"/>
      <c r="S5" s="53"/>
      <c r="T5" s="53"/>
      <c r="U5" s="53"/>
      <c r="V5" s="53"/>
      <c r="W5" s="53"/>
      <c r="X5" s="53"/>
      <c r="Y5" s="53"/>
      <c r="AF5" s="165"/>
      <c r="AJ5" s="165"/>
      <c r="AK5" s="53"/>
      <c r="AL5" s="53"/>
    </row>
    <row r="6" spans="1:38" x14ac:dyDescent="0.25">
      <c r="A6" s="165" t="s">
        <v>125</v>
      </c>
      <c r="B6" s="41">
        <v>97.134530000000012</v>
      </c>
      <c r="C6" s="41">
        <v>48.21833454545456</v>
      </c>
      <c r="D6" s="41">
        <v>49.367387500000014</v>
      </c>
      <c r="E6" s="41">
        <v>109.99682352941177</v>
      </c>
      <c r="F6" s="41">
        <v>107.56435151515151</v>
      </c>
      <c r="G6" s="41">
        <v>39.840342424242422</v>
      </c>
      <c r="H6" s="165" t="s">
        <v>125</v>
      </c>
      <c r="I6" s="41">
        <v>30.286445647441283</v>
      </c>
      <c r="J6" s="41">
        <v>14.682726608149155</v>
      </c>
      <c r="K6" s="41">
        <v>17.515995975775475</v>
      </c>
      <c r="L6" s="41">
        <v>21.5266087922239</v>
      </c>
      <c r="M6" s="41">
        <v>26.019596642533671</v>
      </c>
      <c r="N6" s="41">
        <v>16.809715900409213</v>
      </c>
      <c r="P6" s="41">
        <f>C6*2</f>
        <v>96.43666909090912</v>
      </c>
      <c r="Q6" s="165" t="s">
        <v>125</v>
      </c>
      <c r="R6" s="165"/>
      <c r="S6" s="53"/>
      <c r="T6" s="53"/>
      <c r="U6" s="53"/>
      <c r="V6" s="53"/>
      <c r="W6" s="53"/>
      <c r="X6" s="53"/>
      <c r="Y6" s="53"/>
      <c r="AF6" s="165"/>
      <c r="AJ6" s="165"/>
      <c r="AK6" s="53"/>
      <c r="AL6" s="53"/>
    </row>
    <row r="7" spans="1:38" x14ac:dyDescent="0.25">
      <c r="A7" s="165" t="s">
        <v>153</v>
      </c>
      <c r="B7" s="41">
        <v>82.728833999999992</v>
      </c>
      <c r="C7" s="41">
        <v>49.642646363636381</v>
      </c>
      <c r="D7" s="41">
        <v>52.572415624999977</v>
      </c>
      <c r="E7" s="41">
        <v>96.265470588235289</v>
      </c>
      <c r="F7" s="41">
        <v>109.51952121212121</v>
      </c>
      <c r="G7" s="41">
        <v>43.701003030303013</v>
      </c>
      <c r="H7" s="165" t="s">
        <v>153</v>
      </c>
      <c r="I7" s="41">
        <v>26.24754623249445</v>
      </c>
      <c r="J7" s="41">
        <v>13.89191127603207</v>
      </c>
      <c r="K7" s="41">
        <v>15.477924033811574</v>
      </c>
      <c r="L7" s="41">
        <v>19.506772238615802</v>
      </c>
      <c r="M7" s="41">
        <v>22.008172835738886</v>
      </c>
      <c r="N7" s="41">
        <v>19.176450700247528</v>
      </c>
      <c r="P7" s="41">
        <f>C7*2</f>
        <v>99.285292727272761</v>
      </c>
      <c r="Q7" s="165" t="s">
        <v>153</v>
      </c>
      <c r="R7" s="165"/>
      <c r="S7" s="53"/>
      <c r="T7" s="53"/>
      <c r="U7" s="53"/>
      <c r="V7" s="53"/>
      <c r="W7" s="53"/>
      <c r="X7" s="53"/>
      <c r="Y7" s="53"/>
      <c r="AF7" s="165"/>
      <c r="AJ7" s="165"/>
      <c r="AK7" s="53"/>
      <c r="AL7" s="53"/>
    </row>
    <row r="8" spans="1:38" x14ac:dyDescent="0.25">
      <c r="A8" s="165" t="s">
        <v>154</v>
      </c>
      <c r="B8" s="41">
        <v>94.667765999999986</v>
      </c>
      <c r="C8" s="41">
        <v>51.275975454545453</v>
      </c>
      <c r="D8" s="41">
        <v>50.541243750000014</v>
      </c>
      <c r="E8" s="41">
        <v>109.77833529411764</v>
      </c>
      <c r="F8" s="41">
        <v>118.79659393939392</v>
      </c>
      <c r="G8" s="41">
        <v>44.626748484848484</v>
      </c>
      <c r="H8" s="165" t="s">
        <v>154</v>
      </c>
      <c r="I8" s="41">
        <v>36.795496625441928</v>
      </c>
      <c r="J8" s="41">
        <v>15.377355928127601</v>
      </c>
      <c r="K8" s="41">
        <v>17.388799928290158</v>
      </c>
      <c r="L8" s="41">
        <v>22.716070905183887</v>
      </c>
      <c r="M8" s="41">
        <v>26.595544274595422</v>
      </c>
      <c r="N8" s="41">
        <v>16.078827794231501</v>
      </c>
      <c r="P8" s="41">
        <f>C8*2</f>
        <v>102.55195090909091</v>
      </c>
      <c r="Q8" s="165" t="s">
        <v>154</v>
      </c>
      <c r="R8" s="165"/>
      <c r="S8" s="53"/>
      <c r="T8" s="53"/>
      <c r="U8" s="53"/>
      <c r="V8" s="53"/>
      <c r="W8" s="53"/>
      <c r="X8" s="53"/>
      <c r="Y8" s="53"/>
      <c r="AF8" s="165"/>
    </row>
    <row r="9" spans="1:38" x14ac:dyDescent="0.25">
      <c r="A9" s="165" t="s">
        <v>120</v>
      </c>
      <c r="B9" s="41">
        <v>87.657772000000008</v>
      </c>
      <c r="C9" s="41">
        <v>36.850439090909092</v>
      </c>
      <c r="D9" s="41">
        <v>25.297978124999993</v>
      </c>
      <c r="E9" s="41">
        <v>134.00686470588235</v>
      </c>
      <c r="F9" s="41">
        <v>181.82851515151515</v>
      </c>
      <c r="G9" s="41">
        <v>39.327087878787879</v>
      </c>
      <c r="H9" s="165" t="s">
        <v>120</v>
      </c>
      <c r="I9" s="41">
        <v>30.375056158679502</v>
      </c>
      <c r="J9" s="41">
        <v>12.468734818937348</v>
      </c>
      <c r="K9" s="41">
        <v>17.842412932723825</v>
      </c>
      <c r="L9" s="41">
        <v>24.431134564952512</v>
      </c>
      <c r="M9" s="41">
        <v>17.519847022758782</v>
      </c>
      <c r="N9" s="41">
        <v>31.36659462620819</v>
      </c>
      <c r="P9" s="41">
        <f>C9*2</f>
        <v>73.700878181818183</v>
      </c>
      <c r="Q9" s="165" t="s">
        <v>120</v>
      </c>
      <c r="R9" s="165"/>
      <c r="S9" s="53"/>
      <c r="T9" s="53"/>
      <c r="U9" s="53"/>
      <c r="V9" s="53"/>
      <c r="W9" s="53"/>
      <c r="X9" s="53"/>
      <c r="Y9" s="53"/>
      <c r="AF9" s="165"/>
    </row>
    <row r="10" spans="1:38" x14ac:dyDescent="0.25">
      <c r="A10" s="165" t="s">
        <v>182</v>
      </c>
      <c r="B10" s="41">
        <v>89.138401999999985</v>
      </c>
      <c r="C10" s="41">
        <v>66.944760909090903</v>
      </c>
      <c r="D10" s="41">
        <v>35.724181250000008</v>
      </c>
      <c r="E10" s="41">
        <v>113.78211176470587</v>
      </c>
      <c r="F10" s="41">
        <v>188.613403030303</v>
      </c>
      <c r="G10" s="41">
        <v>53.474457575757583</v>
      </c>
      <c r="H10" s="165" t="s">
        <v>182</v>
      </c>
      <c r="I10" s="41">
        <v>24.646036559367019</v>
      </c>
      <c r="J10" s="41">
        <v>14.125953399227283</v>
      </c>
      <c r="K10" s="41">
        <v>13.132717141900946</v>
      </c>
      <c r="L10" s="41">
        <v>24.508616402309109</v>
      </c>
      <c r="M10" s="41">
        <v>27.311773465957568</v>
      </c>
      <c r="N10" s="41">
        <v>16.074011225350752</v>
      </c>
      <c r="P10" s="41">
        <f>C10*2</f>
        <v>133.88952181818181</v>
      </c>
      <c r="Q10" s="165" t="s">
        <v>182</v>
      </c>
      <c r="R10" s="165"/>
      <c r="S10" s="53"/>
      <c r="T10" s="53"/>
      <c r="U10" s="53"/>
      <c r="V10" s="53"/>
      <c r="W10" s="53"/>
      <c r="X10" s="53"/>
      <c r="Y10" s="53"/>
      <c r="AF10" s="165"/>
    </row>
    <row r="11" spans="1:38" x14ac:dyDescent="0.25">
      <c r="A11" s="165" t="s">
        <v>126</v>
      </c>
      <c r="B11" s="41">
        <v>82.737877999999981</v>
      </c>
      <c r="C11" s="41">
        <v>59.920181818181824</v>
      </c>
      <c r="D11" s="41">
        <v>48.47873125000001</v>
      </c>
      <c r="E11" s="41">
        <v>111.94459411764706</v>
      </c>
      <c r="F11" s="41">
        <v>162.53485151515156</v>
      </c>
      <c r="G11" s="41">
        <v>61.727351515151518</v>
      </c>
      <c r="H11" s="165" t="s">
        <v>126</v>
      </c>
      <c r="I11" s="41">
        <v>31.061842579693177</v>
      </c>
      <c r="J11" s="41">
        <v>20.489720239002139</v>
      </c>
      <c r="K11" s="41">
        <v>23.286566710363626</v>
      </c>
      <c r="L11" s="41">
        <v>35.121846323664137</v>
      </c>
      <c r="M11" s="41">
        <v>27.9167101771238</v>
      </c>
      <c r="N11" s="41">
        <v>27.154709524037035</v>
      </c>
      <c r="P11" s="41">
        <f>C11*2</f>
        <v>119.84036363636365</v>
      </c>
      <c r="Q11" s="165" t="s">
        <v>126</v>
      </c>
      <c r="R11" s="165"/>
      <c r="S11" s="53"/>
      <c r="T11" s="53"/>
      <c r="U11" s="53"/>
      <c r="V11" s="53"/>
      <c r="W11" s="53"/>
      <c r="X11" s="53"/>
      <c r="Y11" s="53"/>
      <c r="AF11" s="165"/>
    </row>
    <row r="12" spans="1:38" x14ac:dyDescent="0.25">
      <c r="A12" s="165" t="s">
        <v>127</v>
      </c>
      <c r="B12" s="41">
        <v>118.86499400000001</v>
      </c>
      <c r="C12" s="41">
        <v>49.780241818181807</v>
      </c>
      <c r="D12" s="41">
        <v>47.356925000000011</v>
      </c>
      <c r="E12" s="41">
        <v>93.355641176470598</v>
      </c>
      <c r="F12" s="41">
        <v>156.24208181818182</v>
      </c>
      <c r="G12" s="41">
        <v>54.828936363636338</v>
      </c>
      <c r="H12" s="165" t="s">
        <v>127</v>
      </c>
      <c r="I12" s="41">
        <v>18.811788395326488</v>
      </c>
      <c r="J12" s="41">
        <v>10.660741832976582</v>
      </c>
      <c r="K12" s="41">
        <v>14.264329214648832</v>
      </c>
      <c r="L12" s="41">
        <v>18.857831527949457</v>
      </c>
      <c r="M12" s="41">
        <v>12.349127076486965</v>
      </c>
      <c r="N12" s="41">
        <v>19.416633180819296</v>
      </c>
      <c r="P12" s="41">
        <f>C12*2</f>
        <v>99.560483636363614</v>
      </c>
      <c r="Q12" s="165" t="s">
        <v>127</v>
      </c>
      <c r="R12" s="165"/>
      <c r="S12" s="53"/>
      <c r="T12" s="53"/>
      <c r="U12" s="53"/>
      <c r="V12" s="53"/>
      <c r="W12" s="53"/>
      <c r="X12" s="53"/>
      <c r="Y12" s="53"/>
      <c r="AF12" s="165"/>
    </row>
    <row r="13" spans="1:38" x14ac:dyDescent="0.25">
      <c r="A13" s="165" t="s">
        <v>181</v>
      </c>
      <c r="B13" s="41">
        <v>97.22418399999998</v>
      </c>
      <c r="C13" s="41">
        <v>52.98839545454544</v>
      </c>
      <c r="D13" s="41">
        <v>49.623225000000019</v>
      </c>
      <c r="E13" s="41">
        <v>113.97469999999998</v>
      </c>
      <c r="F13" s="41">
        <v>114.73821212121211</v>
      </c>
      <c r="G13" s="41">
        <v>36.796527272727275</v>
      </c>
      <c r="H13" s="165" t="s">
        <v>181</v>
      </c>
      <c r="I13" s="41">
        <v>32.225858977689121</v>
      </c>
      <c r="J13" s="41">
        <v>15.432869568954949</v>
      </c>
      <c r="K13" s="41">
        <v>19.060696181566499</v>
      </c>
      <c r="L13" s="41">
        <v>21.386738094121018</v>
      </c>
      <c r="M13" s="41">
        <v>33.882298357438081</v>
      </c>
      <c r="N13" s="41">
        <v>21.388825959110047</v>
      </c>
      <c r="P13" s="41">
        <f>C13*2</f>
        <v>105.97679090909088</v>
      </c>
      <c r="Q13" s="165" t="s">
        <v>181</v>
      </c>
      <c r="R13" s="165"/>
      <c r="S13" s="53"/>
      <c r="T13" s="53"/>
      <c r="U13" s="53"/>
      <c r="V13" s="53"/>
      <c r="W13" s="53"/>
      <c r="X13" s="53"/>
      <c r="Y13" s="53"/>
      <c r="AF13" s="165"/>
    </row>
    <row r="14" spans="1:38" x14ac:dyDescent="0.25">
      <c r="A14" s="165" t="s">
        <v>128</v>
      </c>
      <c r="B14" s="41">
        <v>91.775139999999993</v>
      </c>
      <c r="C14" s="41">
        <v>49.96010636363637</v>
      </c>
      <c r="D14" s="41">
        <v>51.260831249999995</v>
      </c>
      <c r="E14" s="41">
        <v>102.74804117647057</v>
      </c>
      <c r="F14" s="41">
        <v>107.2776878787879</v>
      </c>
      <c r="G14" s="41">
        <v>40.419281818181815</v>
      </c>
      <c r="H14" s="165" t="s">
        <v>128</v>
      </c>
      <c r="I14" s="41">
        <v>32.11725779839076</v>
      </c>
      <c r="J14" s="41">
        <v>13.002669319556651</v>
      </c>
      <c r="K14" s="41">
        <v>17.617613609440006</v>
      </c>
      <c r="L14" s="41">
        <v>20.721905211207361</v>
      </c>
      <c r="M14" s="41">
        <v>27.920567230161396</v>
      </c>
      <c r="N14" s="41">
        <v>17.962288707802472</v>
      </c>
      <c r="P14" s="41">
        <f>C14*2</f>
        <v>99.920212727272741</v>
      </c>
      <c r="Q14" s="165" t="s">
        <v>128</v>
      </c>
      <c r="R14" s="165"/>
      <c r="S14" s="53"/>
      <c r="T14" s="53"/>
      <c r="U14" s="53"/>
      <c r="V14" s="53"/>
      <c r="W14" s="53"/>
      <c r="X14" s="53"/>
      <c r="Y14" s="53"/>
      <c r="AF14" s="165"/>
    </row>
    <row r="15" spans="1:38" x14ac:dyDescent="0.25">
      <c r="A15" s="121" t="s">
        <v>129</v>
      </c>
      <c r="B15" s="41">
        <v>77.222347999999982</v>
      </c>
      <c r="C15" s="41">
        <v>37.286763636363638</v>
      </c>
      <c r="D15" s="41">
        <v>49.036556249999983</v>
      </c>
      <c r="E15" s="41">
        <v>92.446570588235289</v>
      </c>
      <c r="F15" s="41">
        <v>143.85652727272731</v>
      </c>
      <c r="G15" s="41">
        <v>35.514718181818182</v>
      </c>
      <c r="H15" s="121" t="s">
        <v>129</v>
      </c>
      <c r="I15" s="41">
        <v>29.564847008259793</v>
      </c>
      <c r="J15" s="41">
        <v>12.751716878643638</v>
      </c>
      <c r="K15" s="41">
        <v>36.404649974133626</v>
      </c>
      <c r="L15" s="41">
        <v>23.328675045496464</v>
      </c>
      <c r="M15" s="41">
        <v>17.554874764114945</v>
      </c>
      <c r="N15" s="41">
        <v>16.579438740773206</v>
      </c>
      <c r="P15" s="41">
        <f>C15*2</f>
        <v>74.573527272727276</v>
      </c>
      <c r="Q15" s="121" t="s">
        <v>129</v>
      </c>
      <c r="R15" s="165"/>
      <c r="S15" s="53"/>
      <c r="T15" s="53"/>
      <c r="U15" s="53"/>
      <c r="V15" s="53"/>
      <c r="W15" s="53"/>
      <c r="X15" s="53"/>
      <c r="Y15" s="53"/>
      <c r="AF15" s="165"/>
    </row>
    <row r="16" spans="1:38" x14ac:dyDescent="0.25">
      <c r="A16" s="121" t="s">
        <v>130</v>
      </c>
      <c r="B16" s="41">
        <v>97.682815999999988</v>
      </c>
      <c r="C16" s="41">
        <v>43.054096363636361</v>
      </c>
      <c r="D16" s="41">
        <v>34.027659375000006</v>
      </c>
      <c r="E16" s="41">
        <v>82.313941176470593</v>
      </c>
      <c r="F16" s="41">
        <v>127.2787606060606</v>
      </c>
      <c r="G16" s="41">
        <v>38.414906060606071</v>
      </c>
      <c r="H16" s="121" t="s">
        <v>130</v>
      </c>
      <c r="I16" s="41">
        <v>19.651759857691427</v>
      </c>
      <c r="J16" s="41">
        <v>9.9582168922082452</v>
      </c>
      <c r="K16" s="41">
        <v>11.071816940214635</v>
      </c>
      <c r="L16" s="41">
        <v>28.982963837440334</v>
      </c>
      <c r="M16" s="41">
        <v>18.568166003151841</v>
      </c>
      <c r="N16" s="41">
        <v>24.537804221131974</v>
      </c>
      <c r="P16" s="41">
        <f>C16*2</f>
        <v>86.108192727272723</v>
      </c>
      <c r="Q16" s="121" t="s">
        <v>130</v>
      </c>
      <c r="R16" s="165"/>
      <c r="S16" s="53"/>
      <c r="T16" s="53"/>
      <c r="U16" s="53"/>
      <c r="V16" s="53"/>
      <c r="W16" s="53"/>
      <c r="X16" s="53"/>
      <c r="Y16" s="53"/>
      <c r="AF16" s="165"/>
    </row>
    <row r="17" spans="1:32" x14ac:dyDescent="0.25">
      <c r="A17" s="121" t="s">
        <v>131</v>
      </c>
      <c r="B17" s="41">
        <v>81.704537999999971</v>
      </c>
      <c r="C17" s="41">
        <v>43.097754545454549</v>
      </c>
      <c r="D17" s="41">
        <v>39.550240625000001</v>
      </c>
      <c r="E17" s="41">
        <v>62.294323529411777</v>
      </c>
      <c r="F17" s="41">
        <v>125.79045757575756</v>
      </c>
      <c r="G17" s="41">
        <v>37.44914242424241</v>
      </c>
      <c r="H17" s="121" t="s">
        <v>131</v>
      </c>
      <c r="I17" s="41">
        <v>24.160889512978066</v>
      </c>
      <c r="J17" s="41">
        <v>12.615733571181256</v>
      </c>
      <c r="K17" s="41">
        <v>18.149774192717029</v>
      </c>
      <c r="L17" s="41">
        <v>19.76131797480982</v>
      </c>
      <c r="M17" s="41">
        <v>21.628568328499231</v>
      </c>
      <c r="N17" s="41">
        <v>19.33123112786042</v>
      </c>
      <c r="P17" s="41">
        <f>C17*2</f>
        <v>86.195509090909098</v>
      </c>
      <c r="Q17" s="121" t="s">
        <v>131</v>
      </c>
      <c r="R17" s="165"/>
      <c r="S17" s="53"/>
      <c r="T17" s="53"/>
      <c r="U17" s="53"/>
      <c r="V17" s="53"/>
      <c r="W17" s="53"/>
      <c r="X17" s="53"/>
      <c r="Y17" s="53"/>
      <c r="AF17" s="165"/>
    </row>
    <row r="18" spans="1:32" x14ac:dyDescent="0.25">
      <c r="A18" s="121" t="s">
        <v>132</v>
      </c>
      <c r="B18" s="41">
        <v>99.080647999999982</v>
      </c>
      <c r="C18" s="41">
        <v>38.683047272727265</v>
      </c>
      <c r="D18" s="41">
        <v>34.593565624999997</v>
      </c>
      <c r="E18" s="41">
        <v>97.006435294117679</v>
      </c>
      <c r="F18" s="41">
        <v>143.31866969696969</v>
      </c>
      <c r="G18" s="41">
        <v>34.173124242424251</v>
      </c>
      <c r="H18" s="121" t="s">
        <v>132</v>
      </c>
      <c r="I18" s="41">
        <v>33.544824968942457</v>
      </c>
      <c r="J18" s="41">
        <v>14.990811337593286</v>
      </c>
      <c r="K18" s="41">
        <v>14.375927644176411</v>
      </c>
      <c r="L18" s="41">
        <v>23.491349275116406</v>
      </c>
      <c r="M18" s="41">
        <v>25.449342759210253</v>
      </c>
      <c r="N18" s="41">
        <v>16.608920483673884</v>
      </c>
      <c r="P18" s="41">
        <f>C18*2</f>
        <v>77.36609454545453</v>
      </c>
      <c r="Q18" s="121" t="s">
        <v>132</v>
      </c>
      <c r="R18" s="165"/>
      <c r="S18" s="53"/>
      <c r="T18" s="53"/>
      <c r="U18" s="53"/>
      <c r="V18" s="53"/>
      <c r="W18" s="53"/>
      <c r="X18" s="53"/>
      <c r="Y18" s="53"/>
      <c r="AF18" s="165"/>
    </row>
    <row r="19" spans="1:32" x14ac:dyDescent="0.25">
      <c r="A19" s="121" t="s">
        <v>133</v>
      </c>
      <c r="B19" s="41">
        <v>70.699275999999998</v>
      </c>
      <c r="C19" s="41">
        <v>36.380333636363645</v>
      </c>
      <c r="D19" s="41">
        <v>47.127721874999999</v>
      </c>
      <c r="E19" s="41">
        <v>92.250423529411734</v>
      </c>
      <c r="F19" s="41">
        <v>141.02928484848485</v>
      </c>
      <c r="G19" s="41">
        <v>34.300057575757585</v>
      </c>
      <c r="H19" s="121" t="s">
        <v>133</v>
      </c>
      <c r="I19" s="41">
        <v>22.778044481502182</v>
      </c>
      <c r="J19" s="41">
        <v>8.8328426857423405</v>
      </c>
      <c r="K19" s="41">
        <v>16.20592482489154</v>
      </c>
      <c r="L19" s="41">
        <v>39.912798264335485</v>
      </c>
      <c r="M19" s="41">
        <v>23.756827034522992</v>
      </c>
      <c r="N19" s="41">
        <v>22.000478747209399</v>
      </c>
      <c r="P19" s="41">
        <f>C19*2</f>
        <v>72.760667272727289</v>
      </c>
      <c r="Q19" s="121" t="s">
        <v>133</v>
      </c>
      <c r="R19" s="165"/>
      <c r="S19" s="53"/>
      <c r="T19" s="53"/>
      <c r="U19" s="53"/>
      <c r="V19" s="53"/>
      <c r="W19" s="53"/>
      <c r="X19" s="53"/>
      <c r="Y19" s="53"/>
      <c r="AF19" s="165"/>
    </row>
    <row r="20" spans="1:32" x14ac:dyDescent="0.25">
      <c r="A20" s="121" t="s">
        <v>134</v>
      </c>
      <c r="B20" s="41">
        <v>92.735133999999974</v>
      </c>
      <c r="C20" s="41">
        <v>51.16576818181818</v>
      </c>
      <c r="D20" s="41">
        <v>51.799362499999987</v>
      </c>
      <c r="E20" s="41">
        <v>133.87225882352939</v>
      </c>
      <c r="F20" s="41">
        <v>204.98787878787874</v>
      </c>
      <c r="G20" s="41">
        <v>49.540481818181817</v>
      </c>
      <c r="H20" s="121" t="s">
        <v>134</v>
      </c>
      <c r="I20" s="41">
        <v>35.485715311540261</v>
      </c>
      <c r="J20" s="41">
        <v>14.834635598513547</v>
      </c>
      <c r="K20" s="41">
        <v>14.196086319607652</v>
      </c>
      <c r="L20" s="41">
        <v>27.883729755478203</v>
      </c>
      <c r="M20" s="41">
        <v>19.572393585712618</v>
      </c>
      <c r="N20" s="41">
        <v>15.275140370092686</v>
      </c>
      <c r="P20" s="41">
        <f>C20*2</f>
        <v>102.33153636363636</v>
      </c>
      <c r="Q20" s="121" t="s">
        <v>134</v>
      </c>
      <c r="R20" s="165"/>
      <c r="S20" s="53"/>
      <c r="T20" s="53"/>
      <c r="U20" s="53"/>
      <c r="V20" s="53"/>
      <c r="W20" s="53"/>
      <c r="X20" s="53"/>
      <c r="Y20" s="53"/>
      <c r="AF20" s="165"/>
    </row>
    <row r="21" spans="1:32" x14ac:dyDescent="0.25">
      <c r="A21" s="121" t="s">
        <v>135</v>
      </c>
      <c r="B21" s="41">
        <v>132.03973200000001</v>
      </c>
      <c r="C21" s="41">
        <v>42.189604545454536</v>
      </c>
      <c r="D21" s="41">
        <v>35.77653437499999</v>
      </c>
      <c r="E21" s="41">
        <v>110.72309411764705</v>
      </c>
      <c r="F21" s="41">
        <v>171.66390909090907</v>
      </c>
      <c r="G21" s="41">
        <v>33.64399393939393</v>
      </c>
      <c r="H21" s="121" t="s">
        <v>135</v>
      </c>
      <c r="I21" s="41">
        <v>27.925003045935448</v>
      </c>
      <c r="J21" s="41">
        <v>9.9102214071020391</v>
      </c>
      <c r="K21" s="41">
        <v>12.833567199110979</v>
      </c>
      <c r="L21" s="41">
        <v>17.568021144156223</v>
      </c>
      <c r="M21" s="41">
        <v>21.781031626504806</v>
      </c>
      <c r="N21" s="41">
        <v>14.995635648626809</v>
      </c>
      <c r="P21" s="41">
        <f>C21*2</f>
        <v>84.379209090909072</v>
      </c>
      <c r="Q21" s="121" t="s">
        <v>135</v>
      </c>
      <c r="R21" s="165"/>
      <c r="S21" s="53"/>
      <c r="T21" s="53"/>
      <c r="U21" s="53"/>
      <c r="V21" s="53"/>
      <c r="W21" s="53"/>
      <c r="X21" s="53"/>
      <c r="Y21" s="53"/>
      <c r="AF21" s="165"/>
    </row>
    <row r="22" spans="1:32" x14ac:dyDescent="0.25">
      <c r="A22" s="121" t="s">
        <v>136</v>
      </c>
      <c r="B22" s="41">
        <v>62.09502599999999</v>
      </c>
      <c r="C22" s="41">
        <v>46.426379090909087</v>
      </c>
      <c r="D22" s="41">
        <v>28.879415624999993</v>
      </c>
      <c r="E22" s="41">
        <v>113.48334705882354</v>
      </c>
      <c r="F22" s="41">
        <v>169.33001515151514</v>
      </c>
      <c r="G22" s="41">
        <v>29.967830303030301</v>
      </c>
      <c r="H22" s="121" t="s">
        <v>136</v>
      </c>
      <c r="I22" s="41">
        <v>29.738319147497073</v>
      </c>
      <c r="J22" s="41">
        <v>27.327176160716039</v>
      </c>
      <c r="K22" s="41">
        <v>15.34231181812887</v>
      </c>
      <c r="L22" s="41">
        <v>46.686543991920246</v>
      </c>
      <c r="M22" s="41">
        <v>26.668630453804319</v>
      </c>
      <c r="N22" s="41">
        <v>29.015163993896287</v>
      </c>
      <c r="P22" s="41">
        <f>C22*2</f>
        <v>92.852758181818174</v>
      </c>
      <c r="Q22" s="121" t="s">
        <v>136</v>
      </c>
      <c r="R22" s="165"/>
      <c r="S22" s="53"/>
      <c r="T22" s="53"/>
      <c r="U22" s="53"/>
      <c r="V22" s="53"/>
      <c r="W22" s="53"/>
      <c r="X22" s="53"/>
      <c r="Y22" s="53"/>
      <c r="AF22" s="165"/>
    </row>
    <row r="23" spans="1:32" x14ac:dyDescent="0.25">
      <c r="A23" s="121" t="s">
        <v>137</v>
      </c>
      <c r="B23" s="41">
        <v>83.059409999999986</v>
      </c>
      <c r="C23" s="41">
        <v>47.323195454545449</v>
      </c>
      <c r="D23" s="41">
        <v>37.278224999999999</v>
      </c>
      <c r="E23" s="41">
        <v>82.455723529411756</v>
      </c>
      <c r="F23" s="41">
        <v>117.97608787878791</v>
      </c>
      <c r="G23" s="41">
        <v>39.616487878787893</v>
      </c>
      <c r="H23" s="121" t="s">
        <v>137</v>
      </c>
      <c r="I23" s="41">
        <v>20.318211789160614</v>
      </c>
      <c r="J23" s="41">
        <v>11.941367685457269</v>
      </c>
      <c r="K23" s="41">
        <v>12.669467760940019</v>
      </c>
      <c r="L23" s="41">
        <v>14.966631882265311</v>
      </c>
      <c r="M23" s="41">
        <v>18.2456138600085</v>
      </c>
      <c r="N23" s="41">
        <v>17.580866951804328</v>
      </c>
      <c r="P23" s="41">
        <f>C23*2</f>
        <v>94.646390909090897</v>
      </c>
      <c r="Q23" s="121" t="s">
        <v>137</v>
      </c>
      <c r="R23" s="165"/>
      <c r="S23" s="53"/>
      <c r="T23" s="53"/>
      <c r="U23" s="53"/>
      <c r="V23" s="53"/>
      <c r="W23" s="53"/>
      <c r="X23" s="53"/>
      <c r="Y23" s="53"/>
      <c r="AF23" s="165"/>
    </row>
    <row r="24" spans="1:32" x14ac:dyDescent="0.25">
      <c r="A24" s="121" t="s">
        <v>138</v>
      </c>
      <c r="B24" s="41">
        <v>70.470230000000015</v>
      </c>
      <c r="C24" s="41">
        <v>84.027909090909048</v>
      </c>
      <c r="D24" s="41">
        <v>43.134790625000008</v>
      </c>
      <c r="E24" s="41">
        <v>70.924541176470598</v>
      </c>
      <c r="F24" s="41">
        <v>87.083812121212105</v>
      </c>
      <c r="G24" s="41">
        <v>44.614793939393941</v>
      </c>
      <c r="H24" s="121" t="s">
        <v>138</v>
      </c>
      <c r="I24" s="41">
        <v>46.806443258046407</v>
      </c>
      <c r="J24" s="41">
        <v>18.036680861581765</v>
      </c>
      <c r="K24" s="41">
        <v>14.033555451826384</v>
      </c>
      <c r="L24" s="41">
        <v>32.173808876566078</v>
      </c>
      <c r="M24" s="41">
        <v>12.823627924404187</v>
      </c>
      <c r="N24" s="41">
        <v>11.971450804820952</v>
      </c>
      <c r="P24" s="41">
        <f>C24*2</f>
        <v>168.0558181818181</v>
      </c>
      <c r="Q24" s="121" t="s">
        <v>138</v>
      </c>
      <c r="R24" s="165"/>
      <c r="S24" s="53"/>
      <c r="T24" s="53"/>
      <c r="U24" s="53"/>
      <c r="V24" s="53"/>
      <c r="W24" s="53"/>
      <c r="X24" s="53"/>
      <c r="Y24" s="53"/>
      <c r="AF24" s="165"/>
    </row>
    <row r="25" spans="1:32" x14ac:dyDescent="0.25">
      <c r="A25" s="121" t="s">
        <v>139</v>
      </c>
      <c r="B25" s="41">
        <v>77.943239999999975</v>
      </c>
      <c r="C25" s="41">
        <v>37.761859999999999</v>
      </c>
      <c r="D25" s="41">
        <v>28.280146875</v>
      </c>
      <c r="E25" s="41">
        <v>81.142705882352956</v>
      </c>
      <c r="F25" s="41">
        <v>134.08472424242424</v>
      </c>
      <c r="G25" s="41">
        <v>30.840699999999998</v>
      </c>
      <c r="H25" s="121" t="s">
        <v>139</v>
      </c>
      <c r="I25" s="41">
        <v>22.495906634126346</v>
      </c>
      <c r="J25" s="41">
        <v>13.976121148461853</v>
      </c>
      <c r="K25" s="41">
        <v>17.320013602456822</v>
      </c>
      <c r="L25" s="41">
        <v>20.665035423501536</v>
      </c>
      <c r="M25" s="41">
        <v>15.198212735657163</v>
      </c>
      <c r="N25" s="41">
        <v>13.176011981747813</v>
      </c>
      <c r="P25" s="41">
        <f>C25*2</f>
        <v>75.523719999999997</v>
      </c>
      <c r="Q25" s="121" t="s">
        <v>139</v>
      </c>
      <c r="R25" s="165"/>
      <c r="S25" s="53"/>
      <c r="T25" s="53"/>
      <c r="U25" s="53"/>
      <c r="V25" s="53"/>
      <c r="W25" s="53"/>
      <c r="X25" s="53"/>
      <c r="Y25" s="53"/>
      <c r="AF25" s="165"/>
    </row>
    <row r="26" spans="1:32" x14ac:dyDescent="0.25">
      <c r="A26" s="121" t="s">
        <v>140</v>
      </c>
      <c r="B26" s="41">
        <v>82.563267999999994</v>
      </c>
      <c r="C26" s="41">
        <v>53.080864545454546</v>
      </c>
      <c r="D26" s="41">
        <v>37.015728125000017</v>
      </c>
      <c r="E26" s="41">
        <v>85.504041176470594</v>
      </c>
      <c r="F26" s="41">
        <v>141.50252727272732</v>
      </c>
      <c r="G26" s="41">
        <v>48.387793939393944</v>
      </c>
      <c r="H26" s="121" t="s">
        <v>140</v>
      </c>
      <c r="I26" s="41">
        <v>37.423645407331719</v>
      </c>
      <c r="J26" s="41">
        <v>18.481119647489798</v>
      </c>
      <c r="K26" s="41">
        <v>19.44997170473971</v>
      </c>
      <c r="L26" s="41">
        <v>24.893784253972019</v>
      </c>
      <c r="M26" s="41">
        <v>28.36545236403223</v>
      </c>
      <c r="N26" s="41">
        <v>16.818440784068496</v>
      </c>
      <c r="P26" s="41">
        <f>C26*2</f>
        <v>106.16172909090909</v>
      </c>
      <c r="Q26" s="121" t="s">
        <v>140</v>
      </c>
      <c r="R26" s="165"/>
      <c r="S26" s="53"/>
      <c r="T26" s="53"/>
      <c r="U26" s="53"/>
      <c r="V26" s="53"/>
      <c r="W26" s="53"/>
      <c r="X26" s="53"/>
      <c r="Y26" s="53"/>
      <c r="AF26" s="165"/>
    </row>
    <row r="27" spans="1:32" x14ac:dyDescent="0.25">
      <c r="A27" s="121" t="s">
        <v>141</v>
      </c>
      <c r="B27" s="41">
        <v>84.278481999999997</v>
      </c>
      <c r="C27" s="41">
        <v>58.46654181818181</v>
      </c>
      <c r="D27" s="41">
        <v>30.711684375000001</v>
      </c>
      <c r="E27" s="41">
        <v>96.384135294117655</v>
      </c>
      <c r="F27" s="41">
        <v>129.00163030303031</v>
      </c>
      <c r="G27" s="41">
        <v>34.468166666666683</v>
      </c>
      <c r="H27" s="121" t="s">
        <v>141</v>
      </c>
      <c r="I27" s="41">
        <v>25.303710038677078</v>
      </c>
      <c r="J27" s="41">
        <v>10.477594058287231</v>
      </c>
      <c r="K27" s="41">
        <v>20.210674998651612</v>
      </c>
      <c r="L27" s="41">
        <v>22.945549971620967</v>
      </c>
      <c r="M27" s="41">
        <v>25.825494909606583</v>
      </c>
      <c r="N27" s="41">
        <v>29.9210521936056</v>
      </c>
      <c r="P27" s="41">
        <f>C27*2</f>
        <v>116.93308363636362</v>
      </c>
      <c r="Q27" s="121" t="s">
        <v>141</v>
      </c>
      <c r="R27" s="165"/>
      <c r="S27" s="53"/>
      <c r="T27" s="53"/>
      <c r="U27" s="53"/>
      <c r="V27" s="53"/>
      <c r="W27" s="53"/>
      <c r="X27" s="53"/>
      <c r="Y27" s="53"/>
      <c r="AF27" s="165"/>
    </row>
    <row r="28" spans="1:32" x14ac:dyDescent="0.25">
      <c r="A28" s="121" t="s">
        <v>142</v>
      </c>
      <c r="B28" s="41">
        <v>88.112783999999991</v>
      </c>
      <c r="C28" s="41">
        <v>50.140633636363638</v>
      </c>
      <c r="D28" s="41">
        <v>39.331624999999988</v>
      </c>
      <c r="E28" s="41">
        <v>75.806329411764736</v>
      </c>
      <c r="F28" s="41">
        <v>132.4973181818182</v>
      </c>
      <c r="G28" s="41">
        <v>39.157775757575749</v>
      </c>
      <c r="H28" s="121" t="s">
        <v>142</v>
      </c>
      <c r="I28" s="41">
        <v>23.695123636816039</v>
      </c>
      <c r="J28" s="41">
        <v>21.842579839467803</v>
      </c>
      <c r="K28" s="41">
        <v>21.380514166877816</v>
      </c>
      <c r="L28" s="41">
        <v>22.195846389304709</v>
      </c>
      <c r="M28" s="41">
        <v>21.806374744734597</v>
      </c>
      <c r="N28" s="41">
        <v>23.94877281463916</v>
      </c>
      <c r="P28" s="41">
        <f>C28*2</f>
        <v>100.28126727272728</v>
      </c>
      <c r="Q28" s="121" t="s">
        <v>142</v>
      </c>
      <c r="R28" s="165"/>
      <c r="S28" s="53"/>
      <c r="T28" s="53"/>
      <c r="U28" s="53"/>
      <c r="V28" s="53"/>
      <c r="W28" s="53"/>
      <c r="X28" s="53"/>
      <c r="Y28" s="53"/>
      <c r="AF28" s="165"/>
    </row>
    <row r="29" spans="1:32" x14ac:dyDescent="0.25">
      <c r="A29" s="121" t="s">
        <v>143</v>
      </c>
      <c r="B29" s="41">
        <v>78.270521999999985</v>
      </c>
      <c r="C29" s="41">
        <v>36.721710000000016</v>
      </c>
      <c r="D29" s="41">
        <v>31.361499999999999</v>
      </c>
      <c r="E29" s="41">
        <v>107.65602352941175</v>
      </c>
      <c r="F29" s="41">
        <v>170.39471515151507</v>
      </c>
      <c r="G29" s="41">
        <v>31.76747575757576</v>
      </c>
      <c r="H29" s="121" t="s">
        <v>143</v>
      </c>
      <c r="I29" s="41">
        <v>29.35528176814201</v>
      </c>
      <c r="J29" s="41">
        <v>10.893632007015325</v>
      </c>
      <c r="K29" s="41">
        <v>15.971292169547926</v>
      </c>
      <c r="L29" s="41">
        <v>32.462427889747417</v>
      </c>
      <c r="M29" s="41">
        <v>31.072324108682032</v>
      </c>
      <c r="N29" s="41">
        <v>22.853185616467854</v>
      </c>
      <c r="P29" s="41">
        <f>C29*2</f>
        <v>73.443420000000032</v>
      </c>
      <c r="Q29" s="121" t="s">
        <v>143</v>
      </c>
      <c r="R29" s="165"/>
      <c r="S29" s="53"/>
      <c r="T29" s="53"/>
      <c r="U29" s="53"/>
      <c r="V29" s="53"/>
      <c r="W29" s="53"/>
      <c r="X29" s="53"/>
      <c r="Y29" s="53"/>
      <c r="AF29" s="165"/>
    </row>
    <row r="30" spans="1:32" x14ac:dyDescent="0.25">
      <c r="A30" s="121" t="s">
        <v>144</v>
      </c>
      <c r="B30" s="41">
        <v>86.760909999999981</v>
      </c>
      <c r="C30" s="41">
        <v>43.904769090909078</v>
      </c>
      <c r="D30" s="41">
        <v>32.692706250000001</v>
      </c>
      <c r="E30" s="41">
        <v>116.06481176470588</v>
      </c>
      <c r="F30" s="41">
        <v>166.26186363636361</v>
      </c>
      <c r="G30" s="41">
        <v>31.022272727272721</v>
      </c>
      <c r="H30" s="121" t="s">
        <v>144</v>
      </c>
      <c r="I30" s="41">
        <v>46.18481017052445</v>
      </c>
      <c r="J30" s="41">
        <v>11.281678465858864</v>
      </c>
      <c r="K30" s="41">
        <v>18.504842860413259</v>
      </c>
      <c r="L30" s="41">
        <v>28.259243109243641</v>
      </c>
      <c r="M30" s="41">
        <v>23.093126789894413</v>
      </c>
      <c r="N30" s="41">
        <v>24.171858780877002</v>
      </c>
      <c r="P30" s="41">
        <f>C30*2</f>
        <v>87.809538181818155</v>
      </c>
      <c r="Q30" s="121" t="s">
        <v>144</v>
      </c>
      <c r="R30" s="165"/>
      <c r="S30" s="53"/>
      <c r="T30" s="53"/>
      <c r="U30" s="53"/>
      <c r="V30" s="53"/>
      <c r="W30" s="53"/>
      <c r="X30" s="53"/>
      <c r="Y30" s="53"/>
      <c r="AF30" s="165"/>
    </row>
    <row r="31" spans="1:32" x14ac:dyDescent="0.25">
      <c r="A31" s="121" t="s">
        <v>145</v>
      </c>
      <c r="B31" s="41">
        <v>78.853790000000032</v>
      </c>
      <c r="C31" s="41">
        <v>38.49376454545456</v>
      </c>
      <c r="D31" s="41">
        <v>41.574371874999997</v>
      </c>
      <c r="E31" s="41">
        <v>102.64114117647058</v>
      </c>
      <c r="F31" s="41">
        <v>136.51581515151511</v>
      </c>
      <c r="G31" s="41">
        <v>28.56816666666667</v>
      </c>
      <c r="H31" s="121" t="s">
        <v>145</v>
      </c>
      <c r="I31" s="41">
        <v>29.850966922548032</v>
      </c>
      <c r="J31" s="41">
        <v>16.142660152913692</v>
      </c>
      <c r="K31" s="41">
        <v>16.861881010656425</v>
      </c>
      <c r="L31" s="41">
        <v>13.243454221499936</v>
      </c>
      <c r="M31" s="41">
        <v>17.649080632813448</v>
      </c>
      <c r="N31" s="41">
        <v>11.767119617851835</v>
      </c>
      <c r="P31" s="41">
        <f>C31*2</f>
        <v>76.987529090909121</v>
      </c>
      <c r="Q31" s="121" t="s">
        <v>145</v>
      </c>
      <c r="R31" s="165"/>
      <c r="S31" s="53"/>
      <c r="T31" s="53"/>
      <c r="U31" s="53"/>
      <c r="V31" s="53"/>
      <c r="W31" s="53"/>
      <c r="X31" s="53"/>
      <c r="Y31" s="53"/>
      <c r="AF31" s="165"/>
    </row>
    <row r="32" spans="1:32" x14ac:dyDescent="0.25">
      <c r="A32" s="121" t="s">
        <v>146</v>
      </c>
      <c r="B32" s="41">
        <v>93.884378000000012</v>
      </c>
      <c r="C32" s="41">
        <v>53.896702727272732</v>
      </c>
      <c r="D32" s="41">
        <v>38.634137499999994</v>
      </c>
      <c r="E32" s="41">
        <v>87.841682352941177</v>
      </c>
      <c r="F32" s="41">
        <v>144.2922424242424</v>
      </c>
      <c r="G32" s="41">
        <v>50.227321212121204</v>
      </c>
      <c r="H32" s="121" t="s">
        <v>146</v>
      </c>
      <c r="I32" s="41">
        <v>20.787496878591501</v>
      </c>
      <c r="J32" s="41">
        <v>9.501666831661284</v>
      </c>
      <c r="K32" s="41">
        <v>21.773769635758548</v>
      </c>
      <c r="L32" s="41">
        <v>19.128714622606619</v>
      </c>
      <c r="M32" s="41">
        <v>19.429750921016957</v>
      </c>
      <c r="N32" s="41">
        <v>20.355414121067518</v>
      </c>
      <c r="P32" s="41">
        <f>C32*2</f>
        <v>107.79340545454546</v>
      </c>
      <c r="Q32" s="121" t="s">
        <v>146</v>
      </c>
      <c r="R32" s="165"/>
      <c r="S32" s="53"/>
      <c r="T32" s="53"/>
      <c r="U32" s="53"/>
      <c r="V32" s="53"/>
      <c r="W32" s="53"/>
      <c r="X32" s="53"/>
      <c r="Y32" s="53"/>
      <c r="AF32" s="165"/>
    </row>
    <row r="33" spans="1:32" x14ac:dyDescent="0.25">
      <c r="A33" s="121" t="s">
        <v>147</v>
      </c>
      <c r="B33" s="41">
        <v>87.106145999999995</v>
      </c>
      <c r="C33" s="41">
        <v>56.907365454545435</v>
      </c>
      <c r="D33" s="41">
        <v>28.217653125000002</v>
      </c>
      <c r="E33" s="41">
        <v>103.08920000000001</v>
      </c>
      <c r="F33" s="41">
        <v>197.19348484848487</v>
      </c>
      <c r="G33" s="41">
        <v>38.081263636363623</v>
      </c>
      <c r="H33" s="121" t="s">
        <v>147</v>
      </c>
      <c r="I33" s="41">
        <v>18.441148826435562</v>
      </c>
      <c r="J33" s="41">
        <v>13.624638000358066</v>
      </c>
      <c r="K33" s="41">
        <v>13.969382181474055</v>
      </c>
      <c r="L33" s="41">
        <v>16.99356241010582</v>
      </c>
      <c r="M33" s="41">
        <v>11.997154488252058</v>
      </c>
      <c r="N33" s="41">
        <v>31.937790157049733</v>
      </c>
      <c r="P33" s="41">
        <f>C33*2</f>
        <v>113.81473090909087</v>
      </c>
      <c r="Q33" s="121" t="s">
        <v>147</v>
      </c>
      <c r="R33" s="165"/>
      <c r="S33" s="53"/>
      <c r="T33" s="53"/>
      <c r="U33" s="53"/>
      <c r="V33" s="53"/>
      <c r="W33" s="53"/>
      <c r="X33" s="53"/>
      <c r="Y33" s="53"/>
      <c r="AF33" s="165"/>
    </row>
    <row r="34" spans="1:32" x14ac:dyDescent="0.25">
      <c r="A34" s="121" t="s">
        <v>148</v>
      </c>
      <c r="B34" s="41">
        <v>83.877478000000011</v>
      </c>
      <c r="C34" s="41">
        <v>40.753011818181811</v>
      </c>
      <c r="D34" s="41">
        <v>32.751503125000006</v>
      </c>
      <c r="E34" s="41">
        <v>97.692847058823531</v>
      </c>
      <c r="F34" s="41">
        <v>130.52103333333332</v>
      </c>
      <c r="G34" s="41">
        <v>30.340606060606049</v>
      </c>
      <c r="H34" s="121" t="s">
        <v>148</v>
      </c>
      <c r="I34" s="41">
        <v>24.350057459104185</v>
      </c>
      <c r="J34" s="41">
        <v>8.9442424521791839</v>
      </c>
      <c r="K34" s="41">
        <v>11.010772906894578</v>
      </c>
      <c r="L34" s="41">
        <v>30.14156045659665</v>
      </c>
      <c r="M34" s="41">
        <v>20.107836670968396</v>
      </c>
      <c r="N34" s="41">
        <v>33.211973887460374</v>
      </c>
      <c r="P34" s="41">
        <f>C34*2</f>
        <v>81.506023636363622</v>
      </c>
      <c r="Q34" s="121" t="s">
        <v>148</v>
      </c>
      <c r="R34" s="165"/>
      <c r="S34" s="53"/>
      <c r="T34" s="53"/>
      <c r="U34" s="53"/>
      <c r="V34" s="53"/>
      <c r="W34" s="53"/>
      <c r="X34" s="53"/>
      <c r="Y34" s="53"/>
      <c r="AF34" s="165"/>
    </row>
    <row r="35" spans="1:32" x14ac:dyDescent="0.25">
      <c r="A35" s="121" t="s">
        <v>149</v>
      </c>
      <c r="B35" s="41">
        <v>85.445372000000006</v>
      </c>
      <c r="C35" s="41">
        <v>51.48491636363638</v>
      </c>
      <c r="D35" s="41">
        <v>37.992550000000008</v>
      </c>
      <c r="E35" s="41">
        <v>83.993770588235307</v>
      </c>
      <c r="F35" s="41">
        <v>112.47402121212122</v>
      </c>
      <c r="G35" s="41">
        <v>31.963675757575761</v>
      </c>
      <c r="H35" s="121" t="s">
        <v>149</v>
      </c>
      <c r="I35" s="41">
        <v>27.258196066146546</v>
      </c>
      <c r="J35" s="41">
        <v>13.69791162975249</v>
      </c>
      <c r="K35" s="41">
        <v>15.399187375380247</v>
      </c>
      <c r="L35" s="41">
        <v>25.175408068620676</v>
      </c>
      <c r="M35" s="41">
        <v>15.940482825039881</v>
      </c>
      <c r="N35" s="41">
        <v>24.321437721963857</v>
      </c>
      <c r="P35" s="41">
        <f>C35*2</f>
        <v>102.96983272727276</v>
      </c>
      <c r="Q35" s="121" t="s">
        <v>149</v>
      </c>
      <c r="R35" s="165"/>
      <c r="S35" s="53"/>
      <c r="T35" s="53"/>
      <c r="U35" s="53"/>
      <c r="V35" s="53"/>
      <c r="W35" s="53"/>
      <c r="X35" s="53"/>
      <c r="Y35" s="53"/>
      <c r="AF35" s="165"/>
    </row>
    <row r="36" spans="1:32" x14ac:dyDescent="0.25">
      <c r="A36" s="121" t="s">
        <v>150</v>
      </c>
      <c r="B36" s="41">
        <v>73.169125999999977</v>
      </c>
      <c r="C36" s="41">
        <v>37.49199454545456</v>
      </c>
      <c r="D36" s="41">
        <v>31.815693750000001</v>
      </c>
      <c r="E36" s="41">
        <v>79.455782352941171</v>
      </c>
      <c r="F36" s="41">
        <v>120.21586666666667</v>
      </c>
      <c r="G36" s="41">
        <v>26.923487878787871</v>
      </c>
      <c r="H36" s="121" t="s">
        <v>150</v>
      </c>
      <c r="I36" s="41">
        <v>23.138257371793969</v>
      </c>
      <c r="J36" s="41">
        <v>10.762498682471699</v>
      </c>
      <c r="K36" s="41">
        <v>12.896337250349156</v>
      </c>
      <c r="L36" s="41">
        <v>13.919523605336256</v>
      </c>
      <c r="M36" s="41">
        <v>17.38883349966666</v>
      </c>
      <c r="N36" s="41">
        <v>14.798498980580844</v>
      </c>
      <c r="P36" s="41">
        <f>C36*2</f>
        <v>74.98398909090912</v>
      </c>
      <c r="Q36" s="121" t="s">
        <v>150</v>
      </c>
      <c r="R36" s="165"/>
      <c r="S36" s="53"/>
      <c r="T36" s="53"/>
      <c r="U36" s="53"/>
      <c r="V36" s="53"/>
      <c r="W36" s="53"/>
      <c r="X36" s="53"/>
      <c r="Y36" s="53"/>
      <c r="AF36" s="165"/>
    </row>
    <row r="37" spans="1:32" x14ac:dyDescent="0.25">
      <c r="A37" s="121" t="s">
        <v>151</v>
      </c>
      <c r="B37" s="41">
        <v>91.170776000000004</v>
      </c>
      <c r="C37" s="41">
        <v>35.260757272727282</v>
      </c>
      <c r="D37" s="41">
        <v>33.004518749999995</v>
      </c>
      <c r="E37" s="41">
        <v>101.19408235294117</v>
      </c>
      <c r="F37" s="41">
        <v>126.75662424242425</v>
      </c>
      <c r="G37" s="41">
        <v>37.25092424242424</v>
      </c>
      <c r="H37" s="121" t="s">
        <v>151</v>
      </c>
      <c r="I37" s="41">
        <v>22.416008723592725</v>
      </c>
      <c r="J37" s="41">
        <v>10.095835846984736</v>
      </c>
      <c r="K37" s="41">
        <v>12.236943580690877</v>
      </c>
      <c r="L37" s="41">
        <v>19.949392035128998</v>
      </c>
      <c r="M37" s="41">
        <v>15.961572618634049</v>
      </c>
      <c r="N37" s="41">
        <v>16.664828353265378</v>
      </c>
      <c r="P37" s="41">
        <f>C37*2</f>
        <v>70.521514545454565</v>
      </c>
      <c r="Q37" s="121" t="s">
        <v>151</v>
      </c>
      <c r="R37" s="165"/>
      <c r="S37" s="53"/>
      <c r="T37" s="53"/>
      <c r="U37" s="53"/>
      <c r="V37" s="53"/>
      <c r="W37" s="53"/>
      <c r="X37" s="53"/>
      <c r="Y37" s="53"/>
      <c r="AF37" s="165"/>
    </row>
    <row r="38" spans="1:32" x14ac:dyDescent="0.25">
      <c r="A38" s="121" t="s">
        <v>152</v>
      </c>
      <c r="B38" s="41">
        <v>90.259923999999998</v>
      </c>
      <c r="C38" s="41">
        <v>35.730189090909093</v>
      </c>
      <c r="D38" s="41">
        <v>36.509928125000002</v>
      </c>
      <c r="E38" s="41">
        <v>93.284658823529412</v>
      </c>
      <c r="F38" s="41">
        <v>127.1009424242424</v>
      </c>
      <c r="G38" s="41">
        <v>31.992093939393946</v>
      </c>
      <c r="H38" s="121" t="s">
        <v>152</v>
      </c>
      <c r="I38" s="41">
        <v>28.743148839770804</v>
      </c>
      <c r="J38" s="41">
        <v>10.310189412619405</v>
      </c>
      <c r="K38" s="41">
        <v>23.111972067564288</v>
      </c>
      <c r="L38" s="41">
        <v>28.312979019205915</v>
      </c>
      <c r="M38" s="41">
        <v>28.032533192687243</v>
      </c>
      <c r="N38" s="41">
        <v>14.69974027091002</v>
      </c>
      <c r="P38" s="41">
        <f>C38*2</f>
        <v>71.460378181818186</v>
      </c>
      <c r="Q38" s="121" t="s">
        <v>152</v>
      </c>
      <c r="R38" s="165"/>
      <c r="S38" s="53"/>
      <c r="T38" s="53"/>
      <c r="U38" s="53"/>
      <c r="V38" s="53"/>
      <c r="W38" s="53"/>
      <c r="X38" s="53"/>
      <c r="Y38" s="53"/>
      <c r="AF38" s="165"/>
    </row>
    <row r="39" spans="1:32" x14ac:dyDescent="0.25">
      <c r="A39" s="121" t="s">
        <v>156</v>
      </c>
      <c r="B39" s="41">
        <v>89.042813999999993</v>
      </c>
      <c r="C39" s="41">
        <v>29.696469999999994</v>
      </c>
      <c r="D39" s="41">
        <v>28.060771875000004</v>
      </c>
      <c r="E39" s="41">
        <v>81.844205882352938</v>
      </c>
      <c r="F39" s="41">
        <v>97.061160606060582</v>
      </c>
      <c r="G39" s="41">
        <v>29.13160606060606</v>
      </c>
      <c r="H39" s="121" t="s">
        <v>156</v>
      </c>
      <c r="I39" s="41">
        <v>29.465417030180298</v>
      </c>
      <c r="J39" s="41">
        <v>11.03233363642325</v>
      </c>
      <c r="K39" s="41">
        <v>14.758172283877716</v>
      </c>
      <c r="L39" s="41">
        <v>23.106336283488396</v>
      </c>
      <c r="M39" s="41">
        <v>15.103439314148289</v>
      </c>
      <c r="N39" s="41">
        <v>27.293789742704121</v>
      </c>
      <c r="P39" s="41">
        <f>C39*2</f>
        <v>59.392939999999989</v>
      </c>
      <c r="Q39" s="121" t="s">
        <v>156</v>
      </c>
      <c r="R39" s="165"/>
      <c r="S39" s="53"/>
      <c r="T39" s="53"/>
      <c r="U39" s="53"/>
      <c r="V39" s="53"/>
      <c r="W39" s="53"/>
      <c r="X39" s="53"/>
      <c r="Y39" s="53"/>
      <c r="AF39" s="165"/>
    </row>
    <row r="40" spans="1:32" x14ac:dyDescent="0.25">
      <c r="A40" s="121" t="s">
        <v>157</v>
      </c>
      <c r="B40" s="41">
        <v>105.02860799999996</v>
      </c>
      <c r="C40" s="41">
        <v>35.990871818181823</v>
      </c>
      <c r="D40" s="41">
        <v>26.042181250000006</v>
      </c>
      <c r="E40" s="41">
        <v>101.66538823529413</v>
      </c>
      <c r="F40" s="41">
        <v>87.122621212121231</v>
      </c>
      <c r="G40" s="41">
        <v>18.607960606060605</v>
      </c>
      <c r="H40" s="121" t="s">
        <v>157</v>
      </c>
      <c r="I40" s="41">
        <v>31.145756702812154</v>
      </c>
      <c r="J40" s="41">
        <v>14.513725196104113</v>
      </c>
      <c r="K40" s="41">
        <v>21.092184971928731</v>
      </c>
      <c r="L40" s="41">
        <v>40.904078416802186</v>
      </c>
      <c r="M40" s="41">
        <v>28.458512625959781</v>
      </c>
      <c r="N40" s="41">
        <v>15.328226887641398</v>
      </c>
      <c r="P40" s="41">
        <f>C40*2</f>
        <v>71.981743636363646</v>
      </c>
      <c r="Q40" s="121" t="s">
        <v>157</v>
      </c>
      <c r="R40" s="178"/>
      <c r="S40" s="53"/>
      <c r="T40" s="53"/>
      <c r="U40" s="53"/>
      <c r="V40" s="53"/>
      <c r="W40" s="53"/>
      <c r="X40" s="53"/>
      <c r="Y40" s="53"/>
      <c r="AF40" s="165"/>
    </row>
    <row r="41" spans="1:32" x14ac:dyDescent="0.25">
      <c r="A41" s="121" t="s">
        <v>158</v>
      </c>
      <c r="B41" s="41">
        <v>100.12499199999998</v>
      </c>
      <c r="C41" s="41">
        <v>44.150224545454535</v>
      </c>
      <c r="D41" s="41">
        <v>34.885837499999994</v>
      </c>
      <c r="E41" s="41">
        <v>102.61711176470588</v>
      </c>
      <c r="F41" s="41">
        <v>133.61290909090911</v>
      </c>
      <c r="G41" s="41">
        <v>39.060260606060602</v>
      </c>
      <c r="H41" s="121" t="s">
        <v>158</v>
      </c>
      <c r="I41" s="41">
        <v>17.552837276062188</v>
      </c>
      <c r="J41" s="41">
        <v>12.190359636593371</v>
      </c>
      <c r="K41" s="41">
        <v>12.519680831496855</v>
      </c>
      <c r="L41" s="41">
        <v>17.101419822680974</v>
      </c>
      <c r="M41" s="41">
        <v>10.5659867902299</v>
      </c>
      <c r="N41" s="41">
        <v>21.349301947846822</v>
      </c>
      <c r="P41" s="41">
        <f>C41*2</f>
        <v>88.300449090909069</v>
      </c>
      <c r="Q41" s="121" t="s">
        <v>158</v>
      </c>
      <c r="R41" s="165"/>
      <c r="S41" s="53"/>
      <c r="T41" s="53"/>
      <c r="U41" s="53"/>
      <c r="V41" s="53"/>
      <c r="W41" s="53"/>
      <c r="X41" s="53"/>
      <c r="Y41" s="53"/>
      <c r="AF41" s="165"/>
    </row>
    <row r="42" spans="1:32" x14ac:dyDescent="0.25">
      <c r="A42" s="121" t="s">
        <v>159</v>
      </c>
      <c r="B42" s="41">
        <v>71.785968000000025</v>
      </c>
      <c r="C42" s="41">
        <v>67.147719999999978</v>
      </c>
      <c r="D42" s="41">
        <v>38.956437500000014</v>
      </c>
      <c r="E42" s="41">
        <v>64.879476470588216</v>
      </c>
      <c r="F42" s="41">
        <v>128.46120909090908</v>
      </c>
      <c r="G42" s="41">
        <v>50.21213636363634</v>
      </c>
      <c r="H42" s="121" t="s">
        <v>159</v>
      </c>
      <c r="I42" s="41">
        <v>24.163264212394608</v>
      </c>
      <c r="J42" s="41">
        <v>13.23898077297021</v>
      </c>
      <c r="K42" s="41">
        <v>16.349686027021946</v>
      </c>
      <c r="L42" s="41">
        <v>14.183475798024157</v>
      </c>
      <c r="M42" s="41">
        <v>16.827385100017448</v>
      </c>
      <c r="N42" s="41">
        <v>14.976991783736668</v>
      </c>
      <c r="P42" s="41">
        <f>C42*2</f>
        <v>134.29543999999996</v>
      </c>
      <c r="Q42" s="121" t="s">
        <v>159</v>
      </c>
      <c r="R42" s="165"/>
      <c r="S42" s="53"/>
      <c r="T42" s="53"/>
      <c r="U42" s="53"/>
      <c r="V42" s="53"/>
      <c r="W42" s="53"/>
      <c r="X42" s="53"/>
      <c r="Y42" s="53"/>
    </row>
    <row r="43" spans="1:32" x14ac:dyDescent="0.25">
      <c r="A43" s="121" t="s">
        <v>160</v>
      </c>
      <c r="B43" s="41">
        <v>90.651939999999996</v>
      </c>
      <c r="C43" s="41">
        <v>36.113285454545448</v>
      </c>
      <c r="D43" s="41">
        <v>39.132796874999997</v>
      </c>
      <c r="E43" s="41">
        <v>91.168805882352942</v>
      </c>
      <c r="F43" s="41">
        <v>163.51421212121207</v>
      </c>
      <c r="G43" s="41">
        <v>33.268703030303037</v>
      </c>
      <c r="H43" s="121" t="s">
        <v>160</v>
      </c>
      <c r="I43" s="41">
        <v>18.76889402717352</v>
      </c>
      <c r="J43" s="41">
        <v>11.281237094692365</v>
      </c>
      <c r="K43" s="41">
        <v>21.690980284895382</v>
      </c>
      <c r="L43" s="41">
        <v>13.155981755802662</v>
      </c>
      <c r="M43" s="41">
        <v>14.71695763627174</v>
      </c>
      <c r="N43" s="41">
        <v>14.24805765039542</v>
      </c>
      <c r="P43" s="41">
        <f>C43*2</f>
        <v>72.226570909090896</v>
      </c>
      <c r="Q43" s="121" t="s">
        <v>160</v>
      </c>
      <c r="R43" s="165"/>
      <c r="S43" s="53"/>
      <c r="T43" s="53"/>
      <c r="U43" s="53"/>
      <c r="V43" s="53"/>
      <c r="W43" s="53"/>
      <c r="X43" s="53"/>
      <c r="Y43" s="53"/>
    </row>
    <row r="44" spans="1:32" x14ac:dyDescent="0.25">
      <c r="A44" s="121" t="s">
        <v>161</v>
      </c>
      <c r="B44" s="41">
        <v>77.908903999999993</v>
      </c>
      <c r="C44" s="41">
        <v>34.761175454545466</v>
      </c>
      <c r="D44" s="41">
        <v>32.167015625000005</v>
      </c>
      <c r="E44" s="41">
        <v>84.120082352941182</v>
      </c>
      <c r="F44" s="41">
        <v>170.59360606060599</v>
      </c>
      <c r="G44" s="41">
        <v>41.944848484848485</v>
      </c>
      <c r="H44" s="121" t="s">
        <v>161</v>
      </c>
      <c r="I44" s="41">
        <v>21.802023724272388</v>
      </c>
      <c r="J44" s="41">
        <v>7.6649121941421994</v>
      </c>
      <c r="K44" s="41">
        <v>10.278934615434547</v>
      </c>
      <c r="L44" s="41">
        <v>19.852127426275818</v>
      </c>
      <c r="M44" s="41">
        <v>17.520960016271133</v>
      </c>
      <c r="N44" s="41">
        <v>15.709035081418623</v>
      </c>
      <c r="P44" s="41">
        <f>C44*2</f>
        <v>69.522350909090932</v>
      </c>
      <c r="Q44" s="121" t="s">
        <v>161</v>
      </c>
      <c r="R44" s="165"/>
      <c r="S44" s="53"/>
      <c r="T44" s="53"/>
      <c r="U44" s="53"/>
      <c r="V44" s="53"/>
      <c r="W44" s="53"/>
      <c r="X44" s="53"/>
      <c r="Y44" s="53"/>
    </row>
    <row r="45" spans="1:32" x14ac:dyDescent="0.25">
      <c r="A45" s="121" t="s">
        <v>183</v>
      </c>
      <c r="B45" s="41">
        <v>85.697844000000003</v>
      </c>
      <c r="C45" s="41">
        <v>52.331257272727306</v>
      </c>
      <c r="D45" s="41">
        <v>38.627368750000009</v>
      </c>
      <c r="E45" s="41">
        <v>84.881794117647061</v>
      </c>
      <c r="F45" s="41">
        <v>131.88970909090912</v>
      </c>
      <c r="G45" s="41">
        <v>27.17302424242423</v>
      </c>
      <c r="H45" s="121" t="s">
        <v>183</v>
      </c>
      <c r="I45" s="167">
        <v>26.329028344270355</v>
      </c>
      <c r="J45" s="167">
        <v>13.584744460249823</v>
      </c>
      <c r="K45" s="167">
        <v>9.4650359573667249</v>
      </c>
      <c r="L45" s="167">
        <v>24.581338963064006</v>
      </c>
      <c r="M45" s="167">
        <v>16.131969434807448</v>
      </c>
      <c r="N45" s="167">
        <v>11.051362958243093</v>
      </c>
      <c r="P45" s="41">
        <f>C45*2</f>
        <v>104.66251454545461</v>
      </c>
      <c r="Q45" s="121" t="s">
        <v>183</v>
      </c>
      <c r="R45" s="165"/>
      <c r="S45" s="53"/>
      <c r="T45" s="53"/>
      <c r="U45" s="53"/>
      <c r="V45" s="53"/>
      <c r="W45" s="53"/>
      <c r="X45" s="53"/>
      <c r="Y45" s="53"/>
    </row>
    <row r="46" spans="1:32" x14ac:dyDescent="0.25">
      <c r="A46" s="121" t="s">
        <v>184</v>
      </c>
      <c r="B46" s="41">
        <v>96.898026000000016</v>
      </c>
      <c r="C46" s="41">
        <v>44.138635454545451</v>
      </c>
      <c r="D46" s="41">
        <v>44.10443750000001</v>
      </c>
      <c r="E46" s="41">
        <v>84.21050000000001</v>
      </c>
      <c r="F46" s="41">
        <v>170.39878787878789</v>
      </c>
      <c r="G46" s="41">
        <v>37.992048484848489</v>
      </c>
      <c r="H46" s="121" t="s">
        <v>184</v>
      </c>
      <c r="I46" s="167">
        <v>40.745941115800022</v>
      </c>
      <c r="J46" s="167">
        <v>17.814205895239734</v>
      </c>
      <c r="K46" s="167">
        <v>23.768317555096772</v>
      </c>
      <c r="L46" s="167">
        <v>28.219811907128197</v>
      </c>
      <c r="M46" s="167">
        <v>16.531237844169748</v>
      </c>
      <c r="N46" s="167">
        <v>15.434496199484984</v>
      </c>
      <c r="P46" s="41">
        <f>C46*2</f>
        <v>88.277270909090902</v>
      </c>
      <c r="Q46" s="121" t="s">
        <v>184</v>
      </c>
      <c r="R46" s="165"/>
      <c r="S46" s="53"/>
      <c r="T46" s="53"/>
      <c r="U46" s="53"/>
      <c r="V46" s="53"/>
      <c r="W46" s="53"/>
      <c r="X46" s="53"/>
      <c r="Y46" s="53"/>
    </row>
    <row r="47" spans="1:32" x14ac:dyDescent="0.25">
      <c r="A47" s="168" t="s">
        <v>185</v>
      </c>
      <c r="B47" s="41">
        <v>93.450760000000031</v>
      </c>
      <c r="C47" s="41">
        <v>44.155611818181825</v>
      </c>
      <c r="D47" s="41">
        <v>42.298325000000006</v>
      </c>
      <c r="E47" s="41">
        <v>87.599141176470596</v>
      </c>
      <c r="F47" s="41">
        <v>179.57075757575754</v>
      </c>
      <c r="G47" s="41">
        <v>35.896742424242426</v>
      </c>
      <c r="H47" s="168" t="s">
        <v>185</v>
      </c>
      <c r="I47" s="167">
        <v>36.888492482087223</v>
      </c>
      <c r="J47" s="167">
        <v>15.158333730669987</v>
      </c>
      <c r="K47" s="167">
        <v>22.704576967868586</v>
      </c>
      <c r="L47" s="167">
        <v>28.42144692223269</v>
      </c>
      <c r="M47" s="167">
        <v>15.073641546600335</v>
      </c>
      <c r="N47" s="167">
        <v>16.396560519906124</v>
      </c>
      <c r="P47" s="41">
        <f>C47*2</f>
        <v>88.31122363636365</v>
      </c>
      <c r="Q47" s="168" t="s">
        <v>185</v>
      </c>
      <c r="R47" s="165"/>
      <c r="S47" s="53"/>
      <c r="T47" s="53"/>
      <c r="U47" s="53"/>
      <c r="V47" s="53"/>
      <c r="W47" s="53"/>
      <c r="X47" s="53"/>
      <c r="Y47" s="53"/>
    </row>
    <row r="48" spans="1:32" x14ac:dyDescent="0.25">
      <c r="A48" s="121" t="s">
        <v>186</v>
      </c>
      <c r="B48" s="41">
        <v>97.791774000000018</v>
      </c>
      <c r="C48" s="41">
        <v>47.477866363636359</v>
      </c>
      <c r="D48" s="41">
        <v>44.118834374999992</v>
      </c>
      <c r="E48" s="41">
        <v>90.064899999999994</v>
      </c>
      <c r="F48" s="41">
        <v>178.64915151515152</v>
      </c>
      <c r="G48" s="41">
        <v>37.148930303030298</v>
      </c>
      <c r="H48" s="121" t="s">
        <v>186</v>
      </c>
      <c r="I48" s="167">
        <v>37.475831279706668</v>
      </c>
      <c r="J48" s="167">
        <v>18.302334877453632</v>
      </c>
      <c r="K48" s="167">
        <v>19.359915922221589</v>
      </c>
      <c r="L48" s="167">
        <v>28.077315751391453</v>
      </c>
      <c r="M48" s="167">
        <v>16.07074364235778</v>
      </c>
      <c r="N48" s="167">
        <v>15.022170591935739</v>
      </c>
      <c r="P48" s="41">
        <f>C48*2</f>
        <v>94.955732727272718</v>
      </c>
      <c r="Q48" s="121" t="s">
        <v>186</v>
      </c>
      <c r="R48" s="165"/>
      <c r="S48" s="53"/>
      <c r="T48" s="53"/>
      <c r="U48" s="53"/>
      <c r="V48" s="53"/>
      <c r="W48" s="53"/>
      <c r="X48" s="53"/>
      <c r="Y48" s="53"/>
      <c r="AF48" s="165"/>
    </row>
    <row r="49" spans="1:33" x14ac:dyDescent="0.25">
      <c r="A49" s="121" t="s">
        <v>187</v>
      </c>
      <c r="B49" s="41">
        <v>85.079446000000004</v>
      </c>
      <c r="C49" s="41">
        <v>47.112991818181804</v>
      </c>
      <c r="D49" s="41">
        <v>35.606134374999996</v>
      </c>
      <c r="E49" s="41">
        <v>87.359529411764711</v>
      </c>
      <c r="F49" s="41">
        <v>166.84312121212122</v>
      </c>
      <c r="G49" s="41">
        <v>39.558924242424247</v>
      </c>
      <c r="H49" s="121" t="s">
        <v>187</v>
      </c>
      <c r="I49" s="167">
        <v>29.955557382090625</v>
      </c>
      <c r="J49" s="167">
        <v>9.5012641766370649</v>
      </c>
      <c r="K49" s="167">
        <v>10.837645168223023</v>
      </c>
      <c r="L49" s="167">
        <v>17.446017491263323</v>
      </c>
      <c r="M49" s="167">
        <v>10.248982316457479</v>
      </c>
      <c r="N49" s="167">
        <v>18.812573041981342</v>
      </c>
      <c r="P49" s="41">
        <f>C49*2</f>
        <v>94.225983636363608</v>
      </c>
      <c r="Q49" s="121" t="s">
        <v>187</v>
      </c>
      <c r="R49" s="165"/>
      <c r="S49" s="53"/>
      <c r="T49" s="53"/>
      <c r="U49" s="53"/>
      <c r="V49" s="53"/>
      <c r="W49" s="53"/>
      <c r="X49" s="53"/>
      <c r="Y49" s="53"/>
      <c r="AF49" s="165"/>
    </row>
    <row r="50" spans="1:33" x14ac:dyDescent="0.25">
      <c r="A50" s="121" t="s">
        <v>188</v>
      </c>
      <c r="B50" s="41">
        <v>91.431204000000022</v>
      </c>
      <c r="C50" s="41">
        <v>42.150310909090898</v>
      </c>
      <c r="D50" s="41">
        <v>36.585640625000003</v>
      </c>
      <c r="E50" s="41">
        <v>84.260588235294122</v>
      </c>
      <c r="F50" s="41">
        <v>167.90706060606064</v>
      </c>
      <c r="G50" s="41">
        <v>38.884751515151514</v>
      </c>
      <c r="H50" s="121" t="s">
        <v>188</v>
      </c>
      <c r="I50" s="167">
        <v>30.235388341151559</v>
      </c>
      <c r="J50" s="167">
        <v>10.069816353820983</v>
      </c>
      <c r="K50" s="167">
        <v>15.706179797944896</v>
      </c>
      <c r="L50" s="167">
        <v>22.14345573045421</v>
      </c>
      <c r="M50" s="167">
        <v>10.636123367246421</v>
      </c>
      <c r="N50" s="167">
        <v>16.273861481053963</v>
      </c>
      <c r="P50" s="41">
        <f>C50*2</f>
        <v>84.300621818181796</v>
      </c>
      <c r="Q50" s="121" t="s">
        <v>188</v>
      </c>
      <c r="R50" s="165"/>
      <c r="S50" s="53"/>
      <c r="T50" s="53"/>
      <c r="U50" s="53"/>
      <c r="V50" s="53"/>
      <c r="W50" s="53"/>
      <c r="X50" s="53"/>
      <c r="Y50" s="53"/>
      <c r="AF50" s="165"/>
    </row>
    <row r="51" spans="1:33" x14ac:dyDescent="0.25">
      <c r="A51" s="121" t="s">
        <v>189</v>
      </c>
      <c r="B51" s="41">
        <v>88.54558200000001</v>
      </c>
      <c r="C51" s="41">
        <v>43.446941818181806</v>
      </c>
      <c r="D51" s="41">
        <v>38.396215625000004</v>
      </c>
      <c r="E51" s="41">
        <v>87.991005882352937</v>
      </c>
      <c r="F51" s="41">
        <v>163.77030303030301</v>
      </c>
      <c r="G51" s="41">
        <v>36.854060606060628</v>
      </c>
      <c r="H51" s="121" t="s">
        <v>189</v>
      </c>
      <c r="I51" s="167">
        <v>27.944038848189372</v>
      </c>
      <c r="J51" s="167">
        <v>11.096414056648335</v>
      </c>
      <c r="K51" s="167">
        <v>13.454568607210399</v>
      </c>
      <c r="L51" s="167">
        <v>17.994908151412474</v>
      </c>
      <c r="M51" s="167">
        <v>8.8322607083839664</v>
      </c>
      <c r="N51" s="167">
        <v>16.805199749686935</v>
      </c>
      <c r="P51" s="41">
        <f>C51*2</f>
        <v>86.893883636363611</v>
      </c>
      <c r="Q51" s="121" t="s">
        <v>189</v>
      </c>
      <c r="R51" s="165"/>
      <c r="S51" s="53"/>
      <c r="T51" s="53"/>
      <c r="U51" s="53"/>
      <c r="V51" s="53"/>
      <c r="W51" s="53"/>
      <c r="X51" s="53"/>
      <c r="Y51" s="53"/>
    </row>
    <row r="52" spans="1:33" x14ac:dyDescent="0.25">
      <c r="A52" s="121" t="s">
        <v>190</v>
      </c>
      <c r="B52" s="41">
        <v>88.091017999999991</v>
      </c>
      <c r="C52" s="41">
        <v>40.486303636363644</v>
      </c>
      <c r="D52" s="41">
        <v>35.079621875000008</v>
      </c>
      <c r="E52" s="41">
        <v>91.26222352941177</v>
      </c>
      <c r="F52" s="41">
        <v>163.90584848484855</v>
      </c>
      <c r="G52" s="41">
        <v>37.472624242424232</v>
      </c>
      <c r="H52" s="121" t="s">
        <v>190</v>
      </c>
      <c r="I52" s="167">
        <v>27.805017230370389</v>
      </c>
      <c r="J52" s="167">
        <v>10.880414233757808</v>
      </c>
      <c r="K52" s="167">
        <v>10.706048188613297</v>
      </c>
      <c r="L52" s="167">
        <v>18.28926799326344</v>
      </c>
      <c r="M52" s="167">
        <v>10.526528594891619</v>
      </c>
      <c r="N52" s="167">
        <v>16.636450981152485</v>
      </c>
      <c r="P52" s="41">
        <f>C52*2</f>
        <v>80.972607272727288</v>
      </c>
      <c r="Q52" s="121" t="s">
        <v>190</v>
      </c>
      <c r="R52" s="165"/>
      <c r="S52" s="53"/>
      <c r="T52" s="53"/>
      <c r="U52" s="53"/>
      <c r="V52" s="53"/>
      <c r="W52" s="53"/>
      <c r="X52" s="53"/>
      <c r="Y52" s="53"/>
    </row>
    <row r="53" spans="1:33" x14ac:dyDescent="0.25">
      <c r="A53" s="121" t="s">
        <v>191</v>
      </c>
      <c r="B53" s="41">
        <v>90.047667999999987</v>
      </c>
      <c r="C53" s="41">
        <v>54.01645909090908</v>
      </c>
      <c r="D53" s="41">
        <v>50.996568750000002</v>
      </c>
      <c r="E53" s="41">
        <v>74.534335294117639</v>
      </c>
      <c r="F53" s="41">
        <v>93.354809090909086</v>
      </c>
      <c r="G53" s="41">
        <v>42.290615151515148</v>
      </c>
      <c r="H53" s="121" t="s">
        <v>191</v>
      </c>
      <c r="I53" s="167">
        <v>19.236986508058436</v>
      </c>
      <c r="J53" s="167">
        <v>16.662818176486692</v>
      </c>
      <c r="K53" s="167">
        <v>15.685529899509268</v>
      </c>
      <c r="L53" s="167">
        <v>28.344470929851219</v>
      </c>
      <c r="M53" s="167">
        <v>23.432697169136578</v>
      </c>
      <c r="N53" s="167">
        <v>14.593789864801535</v>
      </c>
      <c r="P53" s="41">
        <f>C53*2</f>
        <v>108.03291818181816</v>
      </c>
      <c r="Q53" s="121" t="s">
        <v>191</v>
      </c>
      <c r="R53" s="165"/>
      <c r="S53" s="53"/>
      <c r="T53" s="53"/>
      <c r="U53" s="53"/>
      <c r="V53" s="53"/>
      <c r="W53" s="53"/>
      <c r="X53" s="53"/>
      <c r="Y53" s="53"/>
    </row>
    <row r="54" spans="1:33" x14ac:dyDescent="0.25">
      <c r="A54" s="121" t="s">
        <v>192</v>
      </c>
      <c r="B54" s="41">
        <v>102.02609200000001</v>
      </c>
      <c r="C54" s="41">
        <v>60.386561818181853</v>
      </c>
      <c r="D54" s="41">
        <v>59.853346875000007</v>
      </c>
      <c r="E54" s="41">
        <v>86.253441176470574</v>
      </c>
      <c r="F54" s="41">
        <v>126.94415757575761</v>
      </c>
      <c r="G54" s="41">
        <v>50.332636363636368</v>
      </c>
      <c r="H54" s="121" t="s">
        <v>192</v>
      </c>
      <c r="I54" s="167">
        <v>23.669991285975549</v>
      </c>
      <c r="J54" s="167">
        <v>16.53192987053632</v>
      </c>
      <c r="K54" s="167">
        <v>18.657472766364705</v>
      </c>
      <c r="L54" s="167">
        <v>22.634652526980588</v>
      </c>
      <c r="M54" s="167">
        <v>24.34192257418724</v>
      </c>
      <c r="N54" s="167">
        <v>21.638355530730145</v>
      </c>
      <c r="P54" s="41">
        <f>C54*2</f>
        <v>120.77312363636371</v>
      </c>
      <c r="Q54" s="121" t="s">
        <v>192</v>
      </c>
      <c r="R54" s="165"/>
      <c r="S54" s="53"/>
      <c r="T54" s="53"/>
      <c r="U54" s="53"/>
      <c r="V54" s="53"/>
      <c r="W54" s="53"/>
      <c r="X54" s="53"/>
      <c r="Y54" s="53"/>
    </row>
    <row r="55" spans="1:33" x14ac:dyDescent="0.25">
      <c r="A55" s="121" t="s">
        <v>193</v>
      </c>
      <c r="B55" s="41">
        <v>95.457296000000028</v>
      </c>
      <c r="C55" s="41">
        <v>63.327200909090905</v>
      </c>
      <c r="D55" s="41">
        <v>64.953421874999989</v>
      </c>
      <c r="E55" s="41">
        <v>86.632705882352951</v>
      </c>
      <c r="F55" s="41">
        <v>128.77774848484844</v>
      </c>
      <c r="G55" s="41">
        <v>50.873554545454532</v>
      </c>
      <c r="H55" s="121" t="s">
        <v>193</v>
      </c>
      <c r="I55" s="167">
        <v>21.304539839332165</v>
      </c>
      <c r="J55" s="167">
        <v>20.157879561000119</v>
      </c>
      <c r="K55" s="167">
        <v>17.380951254642497</v>
      </c>
      <c r="L55" s="167">
        <v>23.786640096953157</v>
      </c>
      <c r="M55" s="167">
        <v>23.124835883034436</v>
      </c>
      <c r="N55" s="167">
        <v>22.632873794619407</v>
      </c>
      <c r="P55" s="41">
        <f>C55*2</f>
        <v>126.65440181818181</v>
      </c>
      <c r="Q55" s="121" t="s">
        <v>193</v>
      </c>
      <c r="R55" s="165"/>
      <c r="S55" s="53"/>
      <c r="T55" s="53"/>
      <c r="U55" s="53"/>
      <c r="V55" s="53"/>
      <c r="W55" s="53"/>
      <c r="X55" s="53"/>
      <c r="Y55" s="53"/>
    </row>
    <row r="56" spans="1:33" x14ac:dyDescent="0.25">
      <c r="A56" s="121" t="s">
        <v>194</v>
      </c>
      <c r="B56" s="41">
        <v>81.86030199999999</v>
      </c>
      <c r="C56" s="41">
        <v>55.598789090909079</v>
      </c>
      <c r="D56" s="41">
        <v>52.518281250000001</v>
      </c>
      <c r="E56" s="41">
        <v>80.411147058823531</v>
      </c>
      <c r="F56" s="41">
        <v>128.53102121212117</v>
      </c>
      <c r="G56" s="41">
        <v>48.324072727272721</v>
      </c>
      <c r="H56" s="121" t="s">
        <v>194</v>
      </c>
      <c r="I56" s="167">
        <v>19.963914084307543</v>
      </c>
      <c r="J56" s="167">
        <v>18.429855384385558</v>
      </c>
      <c r="K56" s="167">
        <v>17.924654281009161</v>
      </c>
      <c r="L56" s="167">
        <v>24.313681476124192</v>
      </c>
      <c r="M56" s="167">
        <v>25.68275134041863</v>
      </c>
      <c r="N56" s="167">
        <v>16.836037234783248</v>
      </c>
      <c r="P56" s="41">
        <f>C56*2</f>
        <v>111.19757818181816</v>
      </c>
      <c r="Q56" s="121" t="s">
        <v>194</v>
      </c>
      <c r="R56" s="165"/>
      <c r="S56" s="53"/>
      <c r="T56" s="53"/>
      <c r="U56" s="53"/>
      <c r="V56" s="53"/>
      <c r="W56" s="53"/>
      <c r="X56" s="53"/>
      <c r="Y56" s="53"/>
    </row>
    <row r="57" spans="1:33" x14ac:dyDescent="0.25">
      <c r="A57" s="169" t="s">
        <v>204</v>
      </c>
      <c r="B57" s="52">
        <f>AVERAGE(B2:B56)</f>
        <v>88.732852181818174</v>
      </c>
      <c r="C57" s="52">
        <f t="shared" ref="C57:P57" si="0">AVERAGE(C2:C56)</f>
        <v>47.730277719008264</v>
      </c>
      <c r="D57" s="52">
        <f t="shared" si="0"/>
        <v>40.280697784090904</v>
      </c>
      <c r="E57" s="52">
        <f t="shared" si="0"/>
        <v>94.038311443850262</v>
      </c>
      <c r="F57" s="52">
        <f t="shared" si="0"/>
        <v>141.26901438016529</v>
      </c>
      <c r="G57" s="52">
        <f t="shared" si="0"/>
        <v>39.49129162534436</v>
      </c>
      <c r="H57" s="169" t="s">
        <v>204</v>
      </c>
      <c r="I57" s="52">
        <f t="shared" si="0"/>
        <v>28.17292756541779</v>
      </c>
      <c r="J57" s="52">
        <f t="shared" si="0"/>
        <v>13.831137453358288</v>
      </c>
      <c r="K57" s="52">
        <f t="shared" si="0"/>
        <v>17.035922656281524</v>
      </c>
      <c r="L57" s="52">
        <f t="shared" si="0"/>
        <v>24.261810620281661</v>
      </c>
      <c r="M57" s="52">
        <f t="shared" si="0"/>
        <v>19.849866928890886</v>
      </c>
      <c r="N57" s="52">
        <f t="shared" si="0"/>
        <v>19.502705087660583</v>
      </c>
      <c r="O57" s="41"/>
      <c r="P57" s="52">
        <f t="shared" si="0"/>
        <v>95.460555438016527</v>
      </c>
      <c r="Q57" s="169" t="s">
        <v>204</v>
      </c>
    </row>
    <row r="58" spans="1:33" x14ac:dyDescent="0.25">
      <c r="A58" s="44" t="s">
        <v>205</v>
      </c>
      <c r="B58" s="41">
        <f>MAX(B2:B56)</f>
        <v>132.03973200000001</v>
      </c>
      <c r="C58" s="41">
        <f t="shared" ref="C58:P58" si="1">MAX(C2:C56)</f>
        <v>84.027909090909048</v>
      </c>
      <c r="D58" s="41">
        <f t="shared" si="1"/>
        <v>64.953421874999989</v>
      </c>
      <c r="E58" s="41">
        <f t="shared" si="1"/>
        <v>134.00686470588235</v>
      </c>
      <c r="F58" s="41">
        <f t="shared" si="1"/>
        <v>229.63015151515145</v>
      </c>
      <c r="G58" s="41">
        <f t="shared" si="1"/>
        <v>62.105357575757587</v>
      </c>
      <c r="H58" s="44" t="s">
        <v>205</v>
      </c>
      <c r="I58" s="41">
        <f t="shared" si="1"/>
        <v>46.806443258046407</v>
      </c>
      <c r="J58" s="41">
        <f t="shared" si="1"/>
        <v>27.327176160716039</v>
      </c>
      <c r="K58" s="41">
        <f t="shared" si="1"/>
        <v>36.404649974133626</v>
      </c>
      <c r="L58" s="41">
        <f t="shared" si="1"/>
        <v>46.686543991920246</v>
      </c>
      <c r="M58" s="41">
        <f t="shared" si="1"/>
        <v>33.882298357438081</v>
      </c>
      <c r="N58" s="41">
        <f t="shared" si="1"/>
        <v>34.826087081015153</v>
      </c>
      <c r="O58" s="41"/>
      <c r="P58" s="41">
        <f t="shared" si="1"/>
        <v>168.0558181818181</v>
      </c>
      <c r="Q58" s="44" t="s">
        <v>205</v>
      </c>
    </row>
    <row r="59" spans="1:33" x14ac:dyDescent="0.25">
      <c r="A59" s="44" t="s">
        <v>206</v>
      </c>
      <c r="B59" s="41">
        <f>MIN(B2:B56)</f>
        <v>57.086928000000015</v>
      </c>
      <c r="C59" s="41">
        <f t="shared" ref="C59:P59" si="2">MIN(C2:C56)</f>
        <v>29.696469999999994</v>
      </c>
      <c r="D59" s="41">
        <f t="shared" si="2"/>
        <v>25.297978124999993</v>
      </c>
      <c r="E59" s="41">
        <f t="shared" si="2"/>
        <v>62.294323529411777</v>
      </c>
      <c r="F59" s="41">
        <f t="shared" si="2"/>
        <v>64.973315151515152</v>
      </c>
      <c r="G59" s="41">
        <f t="shared" si="2"/>
        <v>18.607960606060605</v>
      </c>
      <c r="H59" s="44" t="s">
        <v>206</v>
      </c>
      <c r="I59" s="41">
        <f t="shared" si="2"/>
        <v>17.552837276062188</v>
      </c>
      <c r="J59" s="41">
        <f t="shared" si="2"/>
        <v>7.6649121941421994</v>
      </c>
      <c r="K59" s="41">
        <f t="shared" si="2"/>
        <v>9.4650359573667249</v>
      </c>
      <c r="L59" s="41">
        <f t="shared" si="2"/>
        <v>13.155981755802662</v>
      </c>
      <c r="M59" s="41">
        <f t="shared" si="2"/>
        <v>8.8322607083839664</v>
      </c>
      <c r="N59" s="41">
        <f t="shared" si="2"/>
        <v>11.051362958243093</v>
      </c>
      <c r="O59" s="41"/>
      <c r="P59" s="41">
        <f t="shared" si="2"/>
        <v>59.392939999999989</v>
      </c>
      <c r="Q59" s="44" t="s">
        <v>206</v>
      </c>
    </row>
    <row r="60" spans="1:33" x14ac:dyDescent="0.25">
      <c r="A60" s="44" t="s">
        <v>456</v>
      </c>
      <c r="B60" s="41">
        <f>STDEV(B2:B56)/B57*100</f>
        <v>14.32942319518545</v>
      </c>
      <c r="C60" s="41">
        <f t="shared" ref="C60:P60" si="3">STDEV(C2:C56)/C57*100</f>
        <v>22.065709919308482</v>
      </c>
      <c r="D60" s="41">
        <f t="shared" si="3"/>
        <v>21.583513665275468</v>
      </c>
      <c r="E60" s="41">
        <f t="shared" si="3"/>
        <v>16.442003426239783</v>
      </c>
      <c r="F60" s="41">
        <f t="shared" si="3"/>
        <v>22.724725790011764</v>
      </c>
      <c r="G60" s="41">
        <f t="shared" si="3"/>
        <v>22.146846715472829</v>
      </c>
      <c r="H60" s="44" t="s">
        <v>456</v>
      </c>
      <c r="I60" s="41">
        <f t="shared" si="3"/>
        <v>24.08734387670447</v>
      </c>
      <c r="J60" s="41">
        <f t="shared" si="3"/>
        <v>27.237624855876952</v>
      </c>
      <c r="K60" s="41">
        <f t="shared" si="3"/>
        <v>27.382812807621832</v>
      </c>
      <c r="L60" s="41">
        <f t="shared" si="3"/>
        <v>30.716329961681087</v>
      </c>
      <c r="M60" s="41">
        <f t="shared" si="3"/>
        <v>30.27423607520592</v>
      </c>
      <c r="N60" s="41">
        <f t="shared" si="3"/>
        <v>29.094338110748147</v>
      </c>
      <c r="O60" s="41"/>
      <c r="P60" s="41">
        <f t="shared" si="3"/>
        <v>22.065709919308482</v>
      </c>
      <c r="Q60" s="44" t="s">
        <v>456</v>
      </c>
    </row>
    <row r="62" spans="1:33" x14ac:dyDescent="0.25">
      <c r="A62" s="166" t="s">
        <v>461</v>
      </c>
      <c r="B62" s="52" t="s">
        <v>4</v>
      </c>
      <c r="C62" s="52" t="s">
        <v>5</v>
      </c>
      <c r="D62" s="52" t="s">
        <v>0</v>
      </c>
      <c r="E62" s="52" t="s">
        <v>1</v>
      </c>
      <c r="F62" s="52" t="s">
        <v>2</v>
      </c>
      <c r="G62" s="52" t="s">
        <v>3</v>
      </c>
      <c r="H62" s="169" t="s">
        <v>457</v>
      </c>
      <c r="I62" s="52" t="s">
        <v>4</v>
      </c>
      <c r="J62" s="52" t="s">
        <v>5</v>
      </c>
      <c r="K62" s="52" t="s">
        <v>0</v>
      </c>
      <c r="L62" s="52" t="s">
        <v>1</v>
      </c>
      <c r="M62" s="52" t="s">
        <v>2</v>
      </c>
      <c r="N62" s="52" t="s">
        <v>3</v>
      </c>
      <c r="O62" s="42"/>
      <c r="P62" s="52" t="s">
        <v>454</v>
      </c>
      <c r="R62" s="172"/>
      <c r="S62" s="171"/>
      <c r="T62" s="171"/>
      <c r="U62" s="171"/>
      <c r="V62" s="171"/>
      <c r="W62" s="171"/>
      <c r="X62" s="171"/>
      <c r="Y62" s="171"/>
      <c r="Z62" s="173"/>
      <c r="AA62" s="171"/>
      <c r="AB62" s="171"/>
      <c r="AC62" s="171"/>
      <c r="AD62" s="171"/>
      <c r="AE62" s="171"/>
      <c r="AF62" s="171"/>
      <c r="AG62" s="174"/>
    </row>
    <row r="63" spans="1:33" x14ac:dyDescent="0.25">
      <c r="A63" s="165" t="s">
        <v>122</v>
      </c>
      <c r="B63" s="41">
        <v>111.60922000000001</v>
      </c>
      <c r="C63" s="41">
        <v>58.501430909090935</v>
      </c>
      <c r="D63" s="41">
        <v>42.263928125</v>
      </c>
      <c r="E63" s="41">
        <v>107.91401764705881</v>
      </c>
      <c r="F63" s="41">
        <v>137.40106060606064</v>
      </c>
      <c r="G63" s="41">
        <v>48.962363636363634</v>
      </c>
      <c r="H63" s="165" t="s">
        <v>122</v>
      </c>
      <c r="I63" s="41">
        <v>31.404533533663486</v>
      </c>
      <c r="J63" s="41">
        <v>15.20321709563102</v>
      </c>
      <c r="K63" s="41">
        <v>18.734412868490885</v>
      </c>
      <c r="L63" s="41">
        <v>20.941901012918589</v>
      </c>
      <c r="M63" s="41">
        <v>17.270454383938645</v>
      </c>
      <c r="N63" s="41">
        <v>16.706618638068697</v>
      </c>
      <c r="O63" s="41"/>
      <c r="P63" s="41">
        <f>C63*2</f>
        <v>117.00286181818187</v>
      </c>
      <c r="Q63" s="165" t="s">
        <v>122</v>
      </c>
      <c r="R63" s="165"/>
      <c r="S63" s="53"/>
      <c r="T63" s="53"/>
      <c r="U63" s="53"/>
      <c r="V63" s="53"/>
      <c r="W63" s="53"/>
      <c r="X63" s="53"/>
      <c r="Y63" s="53"/>
      <c r="Z63" s="165"/>
      <c r="AA63" s="53"/>
      <c r="AB63" s="53"/>
      <c r="AC63" s="53"/>
      <c r="AD63" s="53"/>
      <c r="AE63" s="53"/>
      <c r="AF63" s="53"/>
      <c r="AG63" s="174"/>
    </row>
    <row r="64" spans="1:33" x14ac:dyDescent="0.25">
      <c r="A64" s="165" t="s">
        <v>123</v>
      </c>
      <c r="B64" s="41">
        <v>107.755858</v>
      </c>
      <c r="C64" s="41">
        <v>43.42309181818181</v>
      </c>
      <c r="D64" s="41">
        <v>48.88318125</v>
      </c>
      <c r="E64" s="41">
        <v>109.21074705882354</v>
      </c>
      <c r="F64" s="41">
        <v>229.63015151515145</v>
      </c>
      <c r="G64" s="41">
        <v>48.136481818181814</v>
      </c>
      <c r="H64" s="165" t="s">
        <v>123</v>
      </c>
      <c r="I64" s="41">
        <v>37.159343472183686</v>
      </c>
      <c r="J64" s="41">
        <v>16.087344286419533</v>
      </c>
      <c r="K64" s="41">
        <v>25.459566634477575</v>
      </c>
      <c r="L64" s="41">
        <v>39.232192438399068</v>
      </c>
      <c r="M64" s="41">
        <v>14.394511188861605</v>
      </c>
      <c r="N64" s="41">
        <v>19.098076673977694</v>
      </c>
      <c r="O64" s="41"/>
      <c r="P64" s="41">
        <f>C64*2</f>
        <v>86.846183636363619</v>
      </c>
      <c r="Q64" s="165" t="s">
        <v>123</v>
      </c>
      <c r="R64" s="165"/>
      <c r="S64" s="53"/>
      <c r="T64" s="53"/>
      <c r="U64" s="53"/>
      <c r="V64" s="53"/>
      <c r="W64" s="53"/>
      <c r="X64" s="53"/>
      <c r="Y64" s="53"/>
      <c r="Z64" s="165"/>
      <c r="AA64" s="53"/>
      <c r="AB64" s="53"/>
      <c r="AC64" s="53"/>
      <c r="AD64" s="53"/>
      <c r="AE64" s="53"/>
      <c r="AF64" s="53"/>
      <c r="AG64" s="174"/>
    </row>
    <row r="65" spans="1:33" x14ac:dyDescent="0.25">
      <c r="A65" s="121" t="s">
        <v>124</v>
      </c>
      <c r="B65" s="41">
        <v>82.519771999999989</v>
      </c>
      <c r="C65" s="41">
        <v>44.090116363636348</v>
      </c>
      <c r="D65" s="41">
        <v>43.743331250000011</v>
      </c>
      <c r="E65" s="41">
        <v>103.42248235294116</v>
      </c>
      <c r="F65" s="41">
        <v>108.63963939393943</v>
      </c>
      <c r="G65" s="41">
        <v>34.820339393939392</v>
      </c>
      <c r="H65" s="121" t="s">
        <v>124</v>
      </c>
      <c r="I65" s="41">
        <v>34.259701942148638</v>
      </c>
      <c r="J65" s="41">
        <v>12.2125010563089</v>
      </c>
      <c r="K65" s="41">
        <v>21.450596701871739</v>
      </c>
      <c r="L65" s="41">
        <v>18.678119689895333</v>
      </c>
      <c r="M65" s="41">
        <v>22.194558338424063</v>
      </c>
      <c r="N65" s="41">
        <v>19.008548396486997</v>
      </c>
      <c r="O65" s="41"/>
      <c r="P65" s="41">
        <f>C65*2</f>
        <v>88.180232727272696</v>
      </c>
      <c r="Q65" s="121" t="s">
        <v>124</v>
      </c>
      <c r="R65" s="165"/>
      <c r="S65" s="53"/>
      <c r="T65" s="53"/>
      <c r="U65" s="53"/>
      <c r="V65" s="53"/>
      <c r="W65" s="53"/>
      <c r="X65" s="53"/>
      <c r="Y65" s="53"/>
      <c r="Z65" s="165"/>
      <c r="AA65" s="53"/>
      <c r="AB65" s="53"/>
      <c r="AC65" s="53"/>
      <c r="AD65" s="53"/>
      <c r="AE65" s="53"/>
      <c r="AF65" s="53"/>
      <c r="AG65" s="174"/>
    </row>
    <row r="66" spans="1:33" x14ac:dyDescent="0.25">
      <c r="A66" s="121" t="s">
        <v>119</v>
      </c>
      <c r="B66" s="41">
        <v>57.086928000000015</v>
      </c>
      <c r="C66" s="41">
        <v>71.350943636363667</v>
      </c>
      <c r="D66" s="41">
        <v>46.843962500000004</v>
      </c>
      <c r="E66" s="41">
        <v>64.429047058823542</v>
      </c>
      <c r="F66" s="41">
        <v>64.973315151515152</v>
      </c>
      <c r="G66" s="41">
        <v>62.105357575757587</v>
      </c>
      <c r="H66" s="121" t="s">
        <v>119</v>
      </c>
      <c r="I66" s="41">
        <v>30.249371336069046</v>
      </c>
      <c r="J66" s="41">
        <v>17.733483943310347</v>
      </c>
      <c r="K66" s="41">
        <v>18.022941144194387</v>
      </c>
      <c r="L66" s="41">
        <v>41.171097946782119</v>
      </c>
      <c r="M66" s="41">
        <v>14.615277348770519</v>
      </c>
      <c r="N66" s="41">
        <v>34.826087081015153</v>
      </c>
      <c r="O66" s="41"/>
      <c r="P66" s="41">
        <f>C66*2</f>
        <v>142.70188727272733</v>
      </c>
      <c r="Q66" s="121" t="s">
        <v>119</v>
      </c>
      <c r="R66" s="165"/>
      <c r="S66" s="53"/>
      <c r="T66" s="53"/>
      <c r="U66" s="53"/>
      <c r="V66" s="53"/>
      <c r="W66" s="53"/>
      <c r="X66" s="53"/>
      <c r="Y66" s="53"/>
      <c r="Z66" s="165"/>
      <c r="AA66" s="53"/>
      <c r="AB66" s="53"/>
      <c r="AC66" s="53"/>
      <c r="AD66" s="53"/>
      <c r="AE66" s="53"/>
      <c r="AF66" s="53"/>
      <c r="AG66" s="174"/>
    </row>
    <row r="67" spans="1:33" x14ac:dyDescent="0.25">
      <c r="A67" s="121" t="s">
        <v>125</v>
      </c>
      <c r="B67" s="41">
        <v>97.134530000000012</v>
      </c>
      <c r="C67" s="41">
        <v>48.21833454545456</v>
      </c>
      <c r="D67" s="41">
        <v>49.367387500000014</v>
      </c>
      <c r="E67" s="41">
        <v>109.99682352941177</v>
      </c>
      <c r="F67" s="41">
        <v>107.56435151515151</v>
      </c>
      <c r="G67" s="41">
        <v>39.840342424242422</v>
      </c>
      <c r="H67" s="121" t="s">
        <v>125</v>
      </c>
      <c r="I67" s="41">
        <v>30.286445647441283</v>
      </c>
      <c r="J67" s="41">
        <v>14.682726608149155</v>
      </c>
      <c r="K67" s="41">
        <v>17.515995975775475</v>
      </c>
      <c r="L67" s="41">
        <v>21.5266087922239</v>
      </c>
      <c r="M67" s="41">
        <v>26.019596642533671</v>
      </c>
      <c r="N67" s="41">
        <v>16.809715900409213</v>
      </c>
      <c r="O67" s="41"/>
      <c r="P67" s="41">
        <f>C67*2</f>
        <v>96.43666909090912</v>
      </c>
      <c r="Q67" s="121" t="s">
        <v>125</v>
      </c>
      <c r="R67" s="165"/>
      <c r="S67" s="53"/>
      <c r="T67" s="53"/>
      <c r="U67" s="53"/>
      <c r="V67" s="53"/>
      <c r="W67" s="53"/>
      <c r="X67" s="53"/>
      <c r="Y67" s="53"/>
      <c r="Z67" s="165"/>
      <c r="AA67" s="53"/>
      <c r="AB67" s="53"/>
      <c r="AC67" s="53"/>
      <c r="AD67" s="53"/>
      <c r="AE67" s="53"/>
      <c r="AF67" s="53"/>
      <c r="AG67" s="174"/>
    </row>
    <row r="68" spans="1:33" x14ac:dyDescent="0.25">
      <c r="A68" s="121" t="s">
        <v>153</v>
      </c>
      <c r="B68" s="41">
        <v>82.728833999999992</v>
      </c>
      <c r="C68" s="41">
        <v>49.642646363636381</v>
      </c>
      <c r="D68" s="41">
        <v>52.572415624999977</v>
      </c>
      <c r="E68" s="41">
        <v>96.265470588235289</v>
      </c>
      <c r="F68" s="41">
        <v>109.51952121212121</v>
      </c>
      <c r="G68" s="41">
        <v>43.701003030303013</v>
      </c>
      <c r="H68" s="121" t="s">
        <v>153</v>
      </c>
      <c r="I68" s="41">
        <v>26.24754623249445</v>
      </c>
      <c r="J68" s="41">
        <v>13.89191127603207</v>
      </c>
      <c r="K68" s="41">
        <v>15.477924033811574</v>
      </c>
      <c r="L68" s="41">
        <v>19.506772238615802</v>
      </c>
      <c r="M68" s="41">
        <v>22.008172835738886</v>
      </c>
      <c r="N68" s="41">
        <v>19.176450700247528</v>
      </c>
      <c r="O68" s="41"/>
      <c r="P68" s="41">
        <f>C68*2</f>
        <v>99.285292727272761</v>
      </c>
      <c r="Q68" s="121" t="s">
        <v>153</v>
      </c>
      <c r="R68" s="165"/>
      <c r="S68" s="53"/>
      <c r="T68" s="53"/>
      <c r="U68" s="53"/>
      <c r="V68" s="53"/>
      <c r="W68" s="53"/>
      <c r="X68" s="53"/>
      <c r="Y68" s="53"/>
      <c r="Z68" s="165"/>
      <c r="AA68" s="53"/>
      <c r="AB68" s="53"/>
      <c r="AC68" s="53"/>
      <c r="AD68" s="53"/>
      <c r="AE68" s="53"/>
      <c r="AF68" s="53"/>
      <c r="AG68" s="174"/>
    </row>
    <row r="69" spans="1:33" x14ac:dyDescent="0.25">
      <c r="A69" s="165" t="s">
        <v>154</v>
      </c>
      <c r="B69" s="41">
        <v>94.667765999999986</v>
      </c>
      <c r="C69" s="41">
        <v>51.275975454545453</v>
      </c>
      <c r="D69" s="41">
        <v>50.541243750000014</v>
      </c>
      <c r="E69" s="41">
        <v>109.77833529411764</v>
      </c>
      <c r="F69" s="41">
        <v>118.79659393939392</v>
      </c>
      <c r="G69" s="41">
        <v>44.626748484848484</v>
      </c>
      <c r="H69" s="165" t="s">
        <v>154</v>
      </c>
      <c r="I69" s="41">
        <v>36.795496625441928</v>
      </c>
      <c r="J69" s="41">
        <v>15.377355928127601</v>
      </c>
      <c r="K69" s="41">
        <v>17.388799928290158</v>
      </c>
      <c r="L69" s="41">
        <v>22.716070905183887</v>
      </c>
      <c r="M69" s="41">
        <v>26.595544274595422</v>
      </c>
      <c r="N69" s="41">
        <v>16.078827794231501</v>
      </c>
      <c r="O69" s="41"/>
      <c r="P69" s="41">
        <f>C69*2</f>
        <v>102.55195090909091</v>
      </c>
      <c r="Q69" s="165" t="s">
        <v>154</v>
      </c>
      <c r="R69" s="165"/>
      <c r="S69" s="53"/>
      <c r="T69" s="53"/>
      <c r="U69" s="53"/>
      <c r="V69" s="53"/>
      <c r="W69" s="53"/>
      <c r="X69" s="53"/>
      <c r="Y69" s="53"/>
      <c r="Z69" s="165"/>
      <c r="AA69" s="53"/>
      <c r="AB69" s="53"/>
      <c r="AC69" s="53"/>
      <c r="AD69" s="53"/>
      <c r="AE69" s="53"/>
      <c r="AF69" s="53"/>
      <c r="AG69" s="174"/>
    </row>
    <row r="70" spans="1:33" x14ac:dyDescent="0.25">
      <c r="A70" s="165" t="s">
        <v>120</v>
      </c>
      <c r="B70" s="41">
        <v>87.657772000000008</v>
      </c>
      <c r="C70" s="41">
        <v>36.850439090909092</v>
      </c>
      <c r="D70" s="41">
        <v>25.297978124999993</v>
      </c>
      <c r="E70" s="41">
        <v>134.00686470588235</v>
      </c>
      <c r="F70" s="41">
        <v>181.82851515151515</v>
      </c>
      <c r="G70" s="41">
        <v>39.327087878787879</v>
      </c>
      <c r="H70" s="165" t="s">
        <v>120</v>
      </c>
      <c r="I70" s="41">
        <v>30.375056158679502</v>
      </c>
      <c r="J70" s="41">
        <v>12.468734818937348</v>
      </c>
      <c r="K70" s="41">
        <v>17.842412932723825</v>
      </c>
      <c r="L70" s="41">
        <v>24.431134564952512</v>
      </c>
      <c r="M70" s="41">
        <v>17.519847022758782</v>
      </c>
      <c r="N70" s="41">
        <v>31.36659462620819</v>
      </c>
      <c r="O70" s="41"/>
      <c r="P70" s="41">
        <f>C70*2</f>
        <v>73.700878181818183</v>
      </c>
      <c r="Q70" s="165" t="s">
        <v>120</v>
      </c>
      <c r="R70" s="165"/>
      <c r="S70" s="53"/>
      <c r="T70" s="53"/>
      <c r="U70" s="53"/>
      <c r="V70" s="53"/>
      <c r="W70" s="53"/>
      <c r="X70" s="53"/>
      <c r="Y70" s="53"/>
      <c r="Z70" s="165"/>
      <c r="AA70" s="53"/>
      <c r="AB70" s="53"/>
      <c r="AC70" s="53"/>
      <c r="AD70" s="53"/>
      <c r="AE70" s="53"/>
      <c r="AF70" s="53"/>
      <c r="AG70" s="174"/>
    </row>
    <row r="71" spans="1:33" x14ac:dyDescent="0.25">
      <c r="A71" s="121" t="s">
        <v>182</v>
      </c>
      <c r="B71" s="41">
        <v>89.138401999999985</v>
      </c>
      <c r="C71" s="41">
        <v>66.944760909090903</v>
      </c>
      <c r="D71" s="41">
        <v>35.724181250000008</v>
      </c>
      <c r="E71" s="41">
        <v>113.78211176470587</v>
      </c>
      <c r="F71" s="41">
        <v>188.613403030303</v>
      </c>
      <c r="G71" s="41">
        <v>53.474457575757583</v>
      </c>
      <c r="H71" s="121" t="s">
        <v>182</v>
      </c>
      <c r="I71" s="41">
        <v>24.646036559367019</v>
      </c>
      <c r="J71" s="41">
        <v>14.125953399227283</v>
      </c>
      <c r="K71" s="41">
        <v>13.132717141900946</v>
      </c>
      <c r="L71" s="41">
        <v>24.508616402309109</v>
      </c>
      <c r="M71" s="41">
        <v>27.311773465957568</v>
      </c>
      <c r="N71" s="41">
        <v>16.074011225350752</v>
      </c>
      <c r="O71" s="41"/>
      <c r="P71" s="41">
        <f>C71*2</f>
        <v>133.88952181818181</v>
      </c>
      <c r="Q71" s="121" t="s">
        <v>182</v>
      </c>
      <c r="R71" s="165"/>
      <c r="S71" s="53"/>
      <c r="T71" s="53"/>
      <c r="U71" s="53"/>
      <c r="V71" s="53"/>
      <c r="W71" s="53"/>
      <c r="X71" s="53"/>
      <c r="Y71" s="53"/>
      <c r="Z71" s="165"/>
      <c r="AA71" s="53"/>
      <c r="AB71" s="53"/>
      <c r="AC71" s="53"/>
      <c r="AD71" s="53"/>
      <c r="AE71" s="53"/>
      <c r="AF71" s="53"/>
      <c r="AG71" s="174"/>
    </row>
    <row r="72" spans="1:33" x14ac:dyDescent="0.25">
      <c r="A72" s="165" t="s">
        <v>126</v>
      </c>
      <c r="B72" s="41">
        <v>82.737877999999981</v>
      </c>
      <c r="C72" s="41">
        <v>59.920181818181824</v>
      </c>
      <c r="D72" s="41">
        <v>48.47873125000001</v>
      </c>
      <c r="E72" s="41">
        <v>111.94459411764706</v>
      </c>
      <c r="F72" s="41">
        <v>162.53485151515156</v>
      </c>
      <c r="G72" s="41">
        <v>61.727351515151518</v>
      </c>
      <c r="H72" s="165" t="s">
        <v>126</v>
      </c>
      <c r="I72" s="41">
        <v>31.061842579693177</v>
      </c>
      <c r="J72" s="41">
        <v>20.489720239002139</v>
      </c>
      <c r="K72" s="41">
        <v>23.286566710363626</v>
      </c>
      <c r="L72" s="41">
        <v>35.121846323664137</v>
      </c>
      <c r="M72" s="41">
        <v>27.9167101771238</v>
      </c>
      <c r="N72" s="41">
        <v>27.154709524037035</v>
      </c>
      <c r="O72" s="41"/>
      <c r="P72" s="41">
        <f>C72*2</f>
        <v>119.84036363636365</v>
      </c>
      <c r="Q72" s="165" t="s">
        <v>126</v>
      </c>
      <c r="R72" s="165"/>
      <c r="S72" s="53"/>
      <c r="T72" s="53"/>
      <c r="U72" s="53"/>
      <c r="V72" s="53"/>
      <c r="W72" s="53"/>
      <c r="X72" s="53"/>
      <c r="Y72" s="53"/>
      <c r="Z72" s="165"/>
      <c r="AA72" s="53"/>
      <c r="AB72" s="53"/>
      <c r="AC72" s="53"/>
      <c r="AD72" s="53"/>
      <c r="AE72" s="53"/>
      <c r="AF72" s="53"/>
      <c r="AG72" s="174"/>
    </row>
    <row r="73" spans="1:33" x14ac:dyDescent="0.25">
      <c r="A73" s="165" t="s">
        <v>127</v>
      </c>
      <c r="B73" s="41">
        <v>118.86499400000001</v>
      </c>
      <c r="C73" s="41">
        <v>49.780241818181807</v>
      </c>
      <c r="D73" s="41">
        <v>47.356925000000011</v>
      </c>
      <c r="E73" s="41">
        <v>93.355641176470598</v>
      </c>
      <c r="F73" s="41">
        <v>156.24208181818182</v>
      </c>
      <c r="G73" s="41">
        <v>54.828936363636338</v>
      </c>
      <c r="H73" s="165" t="s">
        <v>127</v>
      </c>
      <c r="I73" s="41">
        <v>18.811788395326488</v>
      </c>
      <c r="J73" s="41">
        <v>10.660741832976582</v>
      </c>
      <c r="K73" s="41">
        <v>14.264329214648832</v>
      </c>
      <c r="L73" s="41">
        <v>18.857831527949457</v>
      </c>
      <c r="M73" s="41">
        <v>12.349127076486965</v>
      </c>
      <c r="N73" s="41">
        <v>19.416633180819296</v>
      </c>
      <c r="O73" s="41"/>
      <c r="P73" s="41">
        <f>C73*2</f>
        <v>99.560483636363614</v>
      </c>
      <c r="Q73" s="165" t="s">
        <v>127</v>
      </c>
      <c r="R73" s="165"/>
      <c r="S73" s="53"/>
      <c r="T73" s="53"/>
      <c r="U73" s="53"/>
      <c r="V73" s="53"/>
      <c r="W73" s="53"/>
      <c r="X73" s="53"/>
      <c r="Y73" s="53"/>
      <c r="Z73" s="165"/>
      <c r="AA73" s="53"/>
      <c r="AB73" s="53"/>
      <c r="AC73" s="53"/>
      <c r="AD73" s="53"/>
      <c r="AE73" s="53"/>
      <c r="AF73" s="53"/>
      <c r="AG73" s="174"/>
    </row>
    <row r="74" spans="1:33" x14ac:dyDescent="0.25">
      <c r="A74" s="165" t="s">
        <v>181</v>
      </c>
      <c r="B74" s="41">
        <v>97.22418399999998</v>
      </c>
      <c r="C74" s="41">
        <v>52.98839545454544</v>
      </c>
      <c r="D74" s="41">
        <v>49.623225000000019</v>
      </c>
      <c r="E74" s="41">
        <v>113.97469999999998</v>
      </c>
      <c r="F74" s="41">
        <v>114.73821212121211</v>
      </c>
      <c r="G74" s="41">
        <v>36.796527272727275</v>
      </c>
      <c r="H74" s="165" t="s">
        <v>181</v>
      </c>
      <c r="I74" s="41">
        <v>32.225858977689121</v>
      </c>
      <c r="J74" s="41">
        <v>15.432869568954949</v>
      </c>
      <c r="K74" s="41">
        <v>19.060696181566499</v>
      </c>
      <c r="L74" s="41">
        <v>21.386738094121018</v>
      </c>
      <c r="M74" s="41">
        <v>33.882298357438081</v>
      </c>
      <c r="N74" s="41">
        <v>21.388825959110047</v>
      </c>
      <c r="O74" s="41"/>
      <c r="P74" s="41">
        <f>C74*2</f>
        <v>105.97679090909088</v>
      </c>
      <c r="Q74" s="165" t="s">
        <v>181</v>
      </c>
      <c r="R74" s="165"/>
      <c r="S74" s="53"/>
      <c r="T74" s="53"/>
      <c r="U74" s="53"/>
      <c r="V74" s="53"/>
      <c r="W74" s="53"/>
      <c r="X74" s="53"/>
      <c r="Y74" s="53"/>
      <c r="Z74" s="165"/>
      <c r="AA74" s="53"/>
      <c r="AB74" s="53"/>
      <c r="AC74" s="53"/>
      <c r="AD74" s="53"/>
      <c r="AE74" s="53"/>
      <c r="AF74" s="53"/>
      <c r="AG74" s="174"/>
    </row>
    <row r="75" spans="1:33" x14ac:dyDescent="0.25">
      <c r="A75" s="121" t="s">
        <v>128</v>
      </c>
      <c r="B75" s="41">
        <v>91.775139999999993</v>
      </c>
      <c r="C75" s="41">
        <v>49.96010636363637</v>
      </c>
      <c r="D75" s="41">
        <v>51.260831249999995</v>
      </c>
      <c r="E75" s="41">
        <v>102.74804117647057</v>
      </c>
      <c r="F75" s="41">
        <v>107.2776878787879</v>
      </c>
      <c r="G75" s="41">
        <v>40.419281818181815</v>
      </c>
      <c r="H75" s="121" t="s">
        <v>128</v>
      </c>
      <c r="I75" s="41">
        <v>32.11725779839076</v>
      </c>
      <c r="J75" s="41">
        <v>13.002669319556651</v>
      </c>
      <c r="K75" s="41">
        <v>17.617613609440006</v>
      </c>
      <c r="L75" s="41">
        <v>20.721905211207361</v>
      </c>
      <c r="M75" s="41">
        <v>27.920567230161396</v>
      </c>
      <c r="N75" s="41">
        <v>17.962288707802472</v>
      </c>
      <c r="O75" s="41"/>
      <c r="P75" s="41">
        <f>C75*2</f>
        <v>99.920212727272741</v>
      </c>
      <c r="Q75" s="121" t="s">
        <v>128</v>
      </c>
      <c r="R75" s="165"/>
      <c r="S75" s="53"/>
      <c r="T75" s="53"/>
      <c r="U75" s="53"/>
      <c r="V75" s="53"/>
      <c r="W75" s="53"/>
      <c r="X75" s="53"/>
      <c r="Y75" s="53"/>
      <c r="Z75" s="165"/>
      <c r="AA75" s="53"/>
      <c r="AB75" s="53"/>
      <c r="AC75" s="53"/>
      <c r="AD75" s="53"/>
      <c r="AE75" s="53"/>
      <c r="AF75" s="53"/>
      <c r="AG75" s="174"/>
    </row>
    <row r="76" spans="1:33" x14ac:dyDescent="0.25">
      <c r="A76" s="121" t="s">
        <v>129</v>
      </c>
      <c r="B76" s="41">
        <v>77.222347999999982</v>
      </c>
      <c r="C76" s="41">
        <v>37.286763636363638</v>
      </c>
      <c r="D76" s="41">
        <v>49.036556249999983</v>
      </c>
      <c r="E76" s="41">
        <v>92.446570588235289</v>
      </c>
      <c r="F76" s="41">
        <v>143.85652727272731</v>
      </c>
      <c r="G76" s="41">
        <v>35.514718181818182</v>
      </c>
      <c r="H76" s="121" t="s">
        <v>129</v>
      </c>
      <c r="I76" s="41">
        <v>29.564847008259793</v>
      </c>
      <c r="J76" s="41">
        <v>12.751716878643638</v>
      </c>
      <c r="K76" s="41">
        <v>36.404649974133626</v>
      </c>
      <c r="L76" s="41">
        <v>23.328675045496464</v>
      </c>
      <c r="M76" s="41">
        <v>17.554874764114945</v>
      </c>
      <c r="N76" s="41">
        <v>16.579438740773206</v>
      </c>
      <c r="O76" s="41"/>
      <c r="P76" s="41">
        <f>C76*2</f>
        <v>74.573527272727276</v>
      </c>
      <c r="Q76" s="121" t="s">
        <v>129</v>
      </c>
      <c r="R76" s="165"/>
      <c r="S76" s="53"/>
      <c r="T76" s="53"/>
      <c r="U76" s="53"/>
      <c r="V76" s="53"/>
      <c r="W76" s="53"/>
      <c r="X76" s="53"/>
      <c r="Y76" s="53"/>
      <c r="Z76" s="165"/>
      <c r="AA76" s="53"/>
      <c r="AB76" s="53"/>
      <c r="AC76" s="53"/>
      <c r="AD76" s="53"/>
      <c r="AE76" s="53"/>
      <c r="AF76" s="53"/>
      <c r="AG76" s="174"/>
    </row>
    <row r="77" spans="1:33" x14ac:dyDescent="0.25">
      <c r="A77" s="121" t="s">
        <v>130</v>
      </c>
      <c r="B77" s="41">
        <v>97.682815999999988</v>
      </c>
      <c r="C77" s="41">
        <v>43.054096363636361</v>
      </c>
      <c r="D77" s="41">
        <v>34.027659375000006</v>
      </c>
      <c r="E77" s="41">
        <v>82.313941176470593</v>
      </c>
      <c r="F77" s="41">
        <v>127.2787606060606</v>
      </c>
      <c r="G77" s="41">
        <v>38.414906060606071</v>
      </c>
      <c r="H77" s="121" t="s">
        <v>130</v>
      </c>
      <c r="I77" s="41">
        <v>19.651759857691427</v>
      </c>
      <c r="J77" s="41">
        <v>9.9582168922082452</v>
      </c>
      <c r="K77" s="41">
        <v>11.071816940214635</v>
      </c>
      <c r="L77" s="41">
        <v>28.982963837440334</v>
      </c>
      <c r="M77" s="41">
        <v>18.568166003151841</v>
      </c>
      <c r="N77" s="41">
        <v>24.537804221131974</v>
      </c>
      <c r="O77" s="41"/>
      <c r="P77" s="41">
        <f>C77*2</f>
        <v>86.108192727272723</v>
      </c>
      <c r="Q77" s="121" t="s">
        <v>130</v>
      </c>
      <c r="R77" s="165"/>
      <c r="S77" s="53"/>
      <c r="T77" s="53"/>
      <c r="U77" s="53"/>
      <c r="V77" s="53"/>
      <c r="W77" s="53"/>
      <c r="X77" s="53"/>
      <c r="Y77" s="53"/>
      <c r="Z77" s="165"/>
      <c r="AA77" s="53"/>
      <c r="AB77" s="53"/>
      <c r="AC77" s="53"/>
      <c r="AD77" s="53"/>
      <c r="AE77" s="53"/>
      <c r="AF77" s="53"/>
      <c r="AG77" s="174"/>
    </row>
    <row r="78" spans="1:33" x14ac:dyDescent="0.25">
      <c r="A78" s="121" t="s">
        <v>131</v>
      </c>
      <c r="B78" s="41">
        <v>81.704537999999971</v>
      </c>
      <c r="C78" s="41">
        <v>43.097754545454549</v>
      </c>
      <c r="D78" s="41">
        <v>39.550240625000001</v>
      </c>
      <c r="E78" s="41">
        <v>62.294323529411777</v>
      </c>
      <c r="F78" s="41">
        <v>125.79045757575756</v>
      </c>
      <c r="G78" s="41">
        <v>37.44914242424241</v>
      </c>
      <c r="H78" s="121" t="s">
        <v>131</v>
      </c>
      <c r="I78" s="41">
        <v>24.160889512978066</v>
      </c>
      <c r="J78" s="41">
        <v>12.615733571181256</v>
      </c>
      <c r="K78" s="41">
        <v>18.149774192717029</v>
      </c>
      <c r="L78" s="41">
        <v>19.76131797480982</v>
      </c>
      <c r="M78" s="41">
        <v>21.628568328499231</v>
      </c>
      <c r="N78" s="41">
        <v>19.33123112786042</v>
      </c>
      <c r="O78" s="41"/>
      <c r="P78" s="41">
        <f>C78*2</f>
        <v>86.195509090909098</v>
      </c>
      <c r="Q78" s="121" t="s">
        <v>131</v>
      </c>
      <c r="R78" s="165"/>
      <c r="S78" s="53"/>
      <c r="T78" s="53"/>
      <c r="U78" s="53"/>
      <c r="V78" s="53"/>
      <c r="W78" s="53"/>
      <c r="X78" s="53"/>
      <c r="Y78" s="53"/>
      <c r="Z78" s="165"/>
      <c r="AA78" s="53"/>
      <c r="AB78" s="53"/>
      <c r="AC78" s="53"/>
      <c r="AD78" s="53"/>
      <c r="AE78" s="53"/>
      <c r="AF78" s="53"/>
      <c r="AG78" s="174"/>
    </row>
    <row r="79" spans="1:33" x14ac:dyDescent="0.25">
      <c r="A79" s="121" t="s">
        <v>132</v>
      </c>
      <c r="B79" s="41">
        <v>99.080647999999982</v>
      </c>
      <c r="C79" s="41">
        <v>38.683047272727265</v>
      </c>
      <c r="D79" s="41">
        <v>34.593565624999997</v>
      </c>
      <c r="E79" s="41">
        <v>97.006435294117679</v>
      </c>
      <c r="F79" s="41">
        <v>143.31866969696969</v>
      </c>
      <c r="G79" s="41">
        <v>34.173124242424251</v>
      </c>
      <c r="H79" s="121" t="s">
        <v>132</v>
      </c>
      <c r="I79" s="41">
        <v>33.544824968942457</v>
      </c>
      <c r="J79" s="41">
        <v>14.990811337593286</v>
      </c>
      <c r="K79" s="41">
        <v>14.375927644176411</v>
      </c>
      <c r="L79" s="41">
        <v>23.491349275116406</v>
      </c>
      <c r="M79" s="41">
        <v>25.449342759210253</v>
      </c>
      <c r="N79" s="41">
        <v>16.608920483673884</v>
      </c>
      <c r="O79" s="41"/>
      <c r="P79" s="41">
        <f>C79*2</f>
        <v>77.36609454545453</v>
      </c>
      <c r="Q79" s="121" t="s">
        <v>132</v>
      </c>
      <c r="R79" s="165"/>
      <c r="S79" s="53"/>
      <c r="T79" s="53"/>
      <c r="U79" s="53"/>
      <c r="V79" s="53"/>
      <c r="W79" s="53"/>
      <c r="X79" s="53"/>
      <c r="Y79" s="53"/>
      <c r="Z79" s="165"/>
      <c r="AA79" s="53"/>
      <c r="AB79" s="53"/>
      <c r="AC79" s="53"/>
      <c r="AD79" s="53"/>
      <c r="AE79" s="53"/>
      <c r="AF79" s="53"/>
      <c r="AG79" s="174"/>
    </row>
    <row r="80" spans="1:33" x14ac:dyDescent="0.25">
      <c r="A80" s="121" t="s">
        <v>133</v>
      </c>
      <c r="B80" s="41">
        <v>70.699275999999998</v>
      </c>
      <c r="C80" s="41">
        <v>36.380333636363645</v>
      </c>
      <c r="D80" s="41">
        <v>47.127721874999999</v>
      </c>
      <c r="E80" s="41">
        <v>92.250423529411734</v>
      </c>
      <c r="F80" s="41">
        <v>141.02928484848485</v>
      </c>
      <c r="G80" s="41">
        <v>34.300057575757585</v>
      </c>
      <c r="H80" s="121" t="s">
        <v>133</v>
      </c>
      <c r="I80" s="41">
        <v>22.778044481502182</v>
      </c>
      <c r="J80" s="41">
        <v>8.8328426857423405</v>
      </c>
      <c r="K80" s="41">
        <v>16.20592482489154</v>
      </c>
      <c r="L80" s="41">
        <v>39.912798264335485</v>
      </c>
      <c r="M80" s="41">
        <v>23.756827034522992</v>
      </c>
      <c r="N80" s="41">
        <v>22.000478747209399</v>
      </c>
      <c r="O80" s="41"/>
      <c r="P80" s="41">
        <f>C80*2</f>
        <v>72.760667272727289</v>
      </c>
      <c r="Q80" s="121" t="s">
        <v>133</v>
      </c>
      <c r="R80" s="165"/>
      <c r="S80" s="53"/>
      <c r="T80" s="53"/>
      <c r="U80" s="53"/>
      <c r="V80" s="53"/>
      <c r="W80" s="53"/>
      <c r="X80" s="53"/>
      <c r="Y80" s="53"/>
      <c r="Z80" s="165"/>
      <c r="AA80" s="53"/>
      <c r="AB80" s="53"/>
      <c r="AC80" s="53"/>
      <c r="AD80" s="53"/>
      <c r="AE80" s="53"/>
      <c r="AF80" s="53"/>
      <c r="AG80" s="174"/>
    </row>
    <row r="81" spans="1:33" x14ac:dyDescent="0.25">
      <c r="A81" s="121" t="s">
        <v>134</v>
      </c>
      <c r="B81" s="41">
        <v>92.735133999999974</v>
      </c>
      <c r="C81" s="41">
        <v>51.16576818181818</v>
      </c>
      <c r="D81" s="41">
        <v>51.799362499999987</v>
      </c>
      <c r="E81" s="41">
        <v>133.87225882352939</v>
      </c>
      <c r="F81" s="41">
        <v>204.98787878787874</v>
      </c>
      <c r="G81" s="41">
        <v>49.540481818181817</v>
      </c>
      <c r="H81" s="121" t="s">
        <v>134</v>
      </c>
      <c r="I81" s="41">
        <v>35.485715311540261</v>
      </c>
      <c r="J81" s="41">
        <v>14.834635598513547</v>
      </c>
      <c r="K81" s="41">
        <v>14.196086319607652</v>
      </c>
      <c r="L81" s="41">
        <v>27.883729755478203</v>
      </c>
      <c r="M81" s="41">
        <v>19.572393585712618</v>
      </c>
      <c r="N81" s="41">
        <v>15.275140370092686</v>
      </c>
      <c r="O81" s="41"/>
      <c r="P81" s="41">
        <f>C81*2</f>
        <v>102.33153636363636</v>
      </c>
      <c r="Q81" s="121" t="s">
        <v>134</v>
      </c>
      <c r="R81" s="165"/>
      <c r="S81" s="53"/>
      <c r="T81" s="53"/>
      <c r="U81" s="53"/>
      <c r="V81" s="53"/>
      <c r="W81" s="53"/>
      <c r="X81" s="53"/>
      <c r="Y81" s="53"/>
      <c r="Z81" s="165"/>
      <c r="AA81" s="53"/>
      <c r="AB81" s="53"/>
      <c r="AC81" s="53"/>
      <c r="AD81" s="53"/>
      <c r="AE81" s="53"/>
      <c r="AF81" s="53"/>
      <c r="AG81" s="174"/>
    </row>
    <row r="82" spans="1:33" x14ac:dyDescent="0.25">
      <c r="A82" s="121" t="s">
        <v>135</v>
      </c>
      <c r="B82" s="41">
        <v>132.03973200000001</v>
      </c>
      <c r="C82" s="41">
        <v>42.189604545454536</v>
      </c>
      <c r="D82" s="41">
        <v>35.77653437499999</v>
      </c>
      <c r="E82" s="41">
        <v>110.72309411764705</v>
      </c>
      <c r="F82" s="41">
        <v>171.66390909090907</v>
      </c>
      <c r="G82" s="41">
        <v>33.64399393939393</v>
      </c>
      <c r="H82" s="121" t="s">
        <v>135</v>
      </c>
      <c r="I82" s="41">
        <v>27.925003045935448</v>
      </c>
      <c r="J82" s="41">
        <v>9.9102214071020391</v>
      </c>
      <c r="K82" s="41">
        <v>12.833567199110979</v>
      </c>
      <c r="L82" s="41">
        <v>17.568021144156223</v>
      </c>
      <c r="M82" s="41">
        <v>21.781031626504806</v>
      </c>
      <c r="N82" s="41">
        <v>14.995635648626809</v>
      </c>
      <c r="O82" s="41"/>
      <c r="P82" s="41">
        <f>C82*2</f>
        <v>84.379209090909072</v>
      </c>
      <c r="Q82" s="121" t="s">
        <v>135</v>
      </c>
      <c r="R82" s="165"/>
      <c r="S82" s="53"/>
      <c r="T82" s="53"/>
      <c r="U82" s="53"/>
      <c r="V82" s="53"/>
      <c r="W82" s="53"/>
      <c r="X82" s="53"/>
      <c r="Y82" s="53"/>
      <c r="Z82" s="165"/>
      <c r="AA82" s="53"/>
      <c r="AB82" s="53"/>
      <c r="AC82" s="53"/>
      <c r="AD82" s="53"/>
      <c r="AE82" s="53"/>
      <c r="AF82" s="53"/>
      <c r="AG82" s="174"/>
    </row>
    <row r="83" spans="1:33" x14ac:dyDescent="0.25">
      <c r="A83" s="121" t="s">
        <v>136</v>
      </c>
      <c r="B83" s="41">
        <v>62.09502599999999</v>
      </c>
      <c r="C83" s="41">
        <v>46.426379090909087</v>
      </c>
      <c r="D83" s="41">
        <v>28.879415624999993</v>
      </c>
      <c r="E83" s="41">
        <v>113.48334705882354</v>
      </c>
      <c r="F83" s="41">
        <v>169.33001515151514</v>
      </c>
      <c r="G83" s="41">
        <v>29.967830303030301</v>
      </c>
      <c r="H83" s="121" t="s">
        <v>136</v>
      </c>
      <c r="I83" s="41">
        <v>29.738319147497073</v>
      </c>
      <c r="J83" s="41">
        <v>27.327176160716039</v>
      </c>
      <c r="K83" s="41">
        <v>15.34231181812887</v>
      </c>
      <c r="L83" s="41">
        <v>46.686543991920246</v>
      </c>
      <c r="M83" s="41">
        <v>26.668630453804319</v>
      </c>
      <c r="N83" s="41">
        <v>29.015163993896287</v>
      </c>
      <c r="O83" s="41"/>
      <c r="P83" s="41">
        <f>C83*2</f>
        <v>92.852758181818174</v>
      </c>
      <c r="Q83" s="121" t="s">
        <v>136</v>
      </c>
      <c r="R83" s="165"/>
      <c r="S83" s="53"/>
      <c r="T83" s="53"/>
      <c r="U83" s="53"/>
      <c r="V83" s="53"/>
      <c r="W83" s="53"/>
      <c r="X83" s="53"/>
      <c r="Y83" s="53"/>
      <c r="Z83" s="165"/>
      <c r="AA83" s="53"/>
      <c r="AB83" s="53"/>
      <c r="AC83" s="53"/>
      <c r="AD83" s="53"/>
      <c r="AE83" s="53"/>
      <c r="AF83" s="53"/>
      <c r="AG83" s="174"/>
    </row>
    <row r="84" spans="1:33" x14ac:dyDescent="0.25">
      <c r="A84" s="121" t="s">
        <v>137</v>
      </c>
      <c r="B84" s="41">
        <v>83.059409999999986</v>
      </c>
      <c r="C84" s="41">
        <v>47.323195454545449</v>
      </c>
      <c r="D84" s="41">
        <v>37.278224999999999</v>
      </c>
      <c r="E84" s="41">
        <v>82.455723529411756</v>
      </c>
      <c r="F84" s="41">
        <v>117.97608787878791</v>
      </c>
      <c r="G84" s="41">
        <v>39.616487878787893</v>
      </c>
      <c r="H84" s="121" t="s">
        <v>137</v>
      </c>
      <c r="I84" s="41">
        <v>20.318211789160614</v>
      </c>
      <c r="J84" s="41">
        <v>11.941367685457269</v>
      </c>
      <c r="K84" s="41">
        <v>12.669467760940019</v>
      </c>
      <c r="L84" s="41">
        <v>14.966631882265311</v>
      </c>
      <c r="M84" s="41">
        <v>18.2456138600085</v>
      </c>
      <c r="N84" s="41">
        <v>17.580866951804328</v>
      </c>
      <c r="O84" s="41"/>
      <c r="P84" s="41">
        <f>C84*2</f>
        <v>94.646390909090897</v>
      </c>
      <c r="Q84" s="121" t="s">
        <v>137</v>
      </c>
      <c r="R84" s="165"/>
      <c r="S84" s="53"/>
      <c r="T84" s="53"/>
      <c r="U84" s="53"/>
      <c r="V84" s="53"/>
      <c r="W84" s="53"/>
      <c r="X84" s="53"/>
      <c r="Y84" s="53"/>
      <c r="Z84" s="165"/>
      <c r="AA84" s="53"/>
      <c r="AB84" s="53"/>
      <c r="AC84" s="53"/>
      <c r="AD84" s="53"/>
      <c r="AE84" s="53"/>
      <c r="AF84" s="53"/>
      <c r="AG84" s="174"/>
    </row>
    <row r="85" spans="1:33" x14ac:dyDescent="0.25">
      <c r="A85" s="121" t="s">
        <v>138</v>
      </c>
      <c r="B85" s="41">
        <v>70.470230000000015</v>
      </c>
      <c r="C85" s="41">
        <v>84.027909090909048</v>
      </c>
      <c r="D85" s="41">
        <v>43.134790625000008</v>
      </c>
      <c r="E85" s="41">
        <v>70.924541176470598</v>
      </c>
      <c r="F85" s="41">
        <v>87.083812121212105</v>
      </c>
      <c r="G85" s="41">
        <v>44.614793939393941</v>
      </c>
      <c r="H85" s="121" t="s">
        <v>138</v>
      </c>
      <c r="I85" s="41">
        <v>46.806443258046407</v>
      </c>
      <c r="J85" s="41">
        <v>18.036680861581765</v>
      </c>
      <c r="K85" s="41">
        <v>14.033555451826384</v>
      </c>
      <c r="L85" s="41">
        <v>32.173808876566078</v>
      </c>
      <c r="M85" s="41">
        <v>12.823627924404187</v>
      </c>
      <c r="N85" s="41">
        <v>11.971450804820952</v>
      </c>
      <c r="O85" s="41"/>
      <c r="P85" s="41">
        <f>C85*2</f>
        <v>168.0558181818181</v>
      </c>
      <c r="Q85" s="121" t="s">
        <v>138</v>
      </c>
      <c r="R85" s="165"/>
      <c r="S85" s="53"/>
      <c r="T85" s="53"/>
      <c r="U85" s="53"/>
      <c r="V85" s="53"/>
      <c r="W85" s="53"/>
      <c r="X85" s="53"/>
      <c r="Y85" s="53"/>
      <c r="Z85" s="165"/>
      <c r="AA85" s="53"/>
      <c r="AB85" s="53"/>
      <c r="AC85" s="53"/>
      <c r="AD85" s="53"/>
      <c r="AE85" s="53"/>
      <c r="AF85" s="53"/>
      <c r="AG85" s="174"/>
    </row>
    <row r="86" spans="1:33" x14ac:dyDescent="0.25">
      <c r="A86" s="121" t="s">
        <v>139</v>
      </c>
      <c r="B86" s="41">
        <v>77.943239999999975</v>
      </c>
      <c r="C86" s="41">
        <v>37.761859999999999</v>
      </c>
      <c r="D86" s="41">
        <v>28.280146875</v>
      </c>
      <c r="E86" s="41">
        <v>81.142705882352956</v>
      </c>
      <c r="F86" s="41">
        <v>134.08472424242424</v>
      </c>
      <c r="G86" s="41">
        <v>30.840699999999998</v>
      </c>
      <c r="H86" s="121" t="s">
        <v>139</v>
      </c>
      <c r="I86" s="41">
        <v>22.495906634126346</v>
      </c>
      <c r="J86" s="41">
        <v>13.976121148461853</v>
      </c>
      <c r="K86" s="41">
        <v>17.320013602456822</v>
      </c>
      <c r="L86" s="41">
        <v>20.665035423501536</v>
      </c>
      <c r="M86" s="41">
        <v>15.198212735657163</v>
      </c>
      <c r="N86" s="41">
        <v>13.176011981747813</v>
      </c>
      <c r="O86" s="41"/>
      <c r="P86" s="41">
        <f>C86*2</f>
        <v>75.523719999999997</v>
      </c>
      <c r="Q86" s="121" t="s">
        <v>139</v>
      </c>
      <c r="R86" s="165"/>
      <c r="S86" s="53"/>
      <c r="T86" s="53"/>
      <c r="U86" s="53"/>
      <c r="V86" s="53"/>
      <c r="W86" s="53"/>
      <c r="X86" s="53"/>
      <c r="Y86" s="53"/>
      <c r="Z86" s="165"/>
      <c r="AA86" s="53"/>
      <c r="AB86" s="53"/>
      <c r="AC86" s="53"/>
      <c r="AD86" s="53"/>
      <c r="AE86" s="53"/>
      <c r="AF86" s="53"/>
      <c r="AG86" s="174"/>
    </row>
    <row r="87" spans="1:33" x14ac:dyDescent="0.25">
      <c r="A87" s="121" t="s">
        <v>140</v>
      </c>
      <c r="B87" s="41">
        <v>82.563267999999994</v>
      </c>
      <c r="C87" s="41">
        <v>53.080864545454546</v>
      </c>
      <c r="D87" s="41">
        <v>37.015728125000017</v>
      </c>
      <c r="E87" s="41">
        <v>85.504041176470594</v>
      </c>
      <c r="F87" s="41">
        <v>141.50252727272732</v>
      </c>
      <c r="G87" s="41">
        <v>48.387793939393944</v>
      </c>
      <c r="H87" s="121" t="s">
        <v>140</v>
      </c>
      <c r="I87" s="41">
        <v>37.423645407331719</v>
      </c>
      <c r="J87" s="41">
        <v>18.481119647489798</v>
      </c>
      <c r="K87" s="41">
        <v>19.44997170473971</v>
      </c>
      <c r="L87" s="41">
        <v>24.893784253972019</v>
      </c>
      <c r="M87" s="41">
        <v>28.36545236403223</v>
      </c>
      <c r="N87" s="41">
        <v>16.818440784068496</v>
      </c>
      <c r="O87" s="41"/>
      <c r="P87" s="41">
        <f>C87*2</f>
        <v>106.16172909090909</v>
      </c>
      <c r="Q87" s="121" t="s">
        <v>140</v>
      </c>
      <c r="R87" s="165"/>
      <c r="S87" s="53"/>
      <c r="T87" s="53"/>
      <c r="U87" s="53"/>
      <c r="V87" s="53"/>
      <c r="W87" s="53"/>
      <c r="X87" s="53"/>
      <c r="Y87" s="53"/>
      <c r="Z87" s="165"/>
      <c r="AA87" s="53"/>
      <c r="AB87" s="53"/>
      <c r="AC87" s="53"/>
      <c r="AD87" s="53"/>
      <c r="AE87" s="53"/>
      <c r="AF87" s="53"/>
      <c r="AG87" s="174"/>
    </row>
    <row r="88" spans="1:33" x14ac:dyDescent="0.25">
      <c r="A88" s="121" t="s">
        <v>141</v>
      </c>
      <c r="B88" s="41">
        <v>84.278481999999997</v>
      </c>
      <c r="C88" s="41">
        <v>58.46654181818181</v>
      </c>
      <c r="D88" s="41">
        <v>30.711684375000001</v>
      </c>
      <c r="E88" s="41">
        <v>96.384135294117655</v>
      </c>
      <c r="F88" s="41">
        <v>129.00163030303031</v>
      </c>
      <c r="G88" s="41">
        <v>34.468166666666683</v>
      </c>
      <c r="H88" s="121" t="s">
        <v>141</v>
      </c>
      <c r="I88" s="41">
        <v>25.303710038677078</v>
      </c>
      <c r="J88" s="41">
        <v>10.477594058287231</v>
      </c>
      <c r="K88" s="41">
        <v>20.210674998651612</v>
      </c>
      <c r="L88" s="41">
        <v>22.945549971620967</v>
      </c>
      <c r="M88" s="41">
        <v>25.825494909606583</v>
      </c>
      <c r="N88" s="41">
        <v>29.9210521936056</v>
      </c>
      <c r="O88" s="41"/>
      <c r="P88" s="41">
        <f>C88*2</f>
        <v>116.93308363636362</v>
      </c>
      <c r="Q88" s="121" t="s">
        <v>141</v>
      </c>
      <c r="R88" s="165"/>
      <c r="S88" s="53"/>
      <c r="T88" s="53"/>
      <c r="U88" s="53"/>
      <c r="V88" s="53"/>
      <c r="W88" s="53"/>
      <c r="X88" s="53"/>
      <c r="Y88" s="53"/>
      <c r="Z88" s="165"/>
      <c r="AA88" s="53"/>
      <c r="AB88" s="53"/>
      <c r="AC88" s="53"/>
      <c r="AD88" s="53"/>
      <c r="AE88" s="53"/>
      <c r="AF88" s="53"/>
      <c r="AG88" s="174"/>
    </row>
    <row r="89" spans="1:33" x14ac:dyDescent="0.25">
      <c r="A89" s="121" t="s">
        <v>142</v>
      </c>
      <c r="B89" s="41">
        <v>88.112783999999991</v>
      </c>
      <c r="C89" s="41">
        <v>50.140633636363638</v>
      </c>
      <c r="D89" s="41">
        <v>39.331624999999988</v>
      </c>
      <c r="E89" s="41">
        <v>75.806329411764736</v>
      </c>
      <c r="F89" s="41">
        <v>132.4973181818182</v>
      </c>
      <c r="G89" s="41">
        <v>39.157775757575749</v>
      </c>
      <c r="H89" s="121" t="s">
        <v>142</v>
      </c>
      <c r="I89" s="41">
        <v>23.695123636816039</v>
      </c>
      <c r="J89" s="41">
        <v>21.842579839467803</v>
      </c>
      <c r="K89" s="41">
        <v>21.380514166877816</v>
      </c>
      <c r="L89" s="41">
        <v>22.195846389304709</v>
      </c>
      <c r="M89" s="41">
        <v>21.806374744734597</v>
      </c>
      <c r="N89" s="41">
        <v>23.94877281463916</v>
      </c>
      <c r="O89" s="41"/>
      <c r="P89" s="41">
        <f>C89*2</f>
        <v>100.28126727272728</v>
      </c>
      <c r="Q89" s="121" t="s">
        <v>142</v>
      </c>
      <c r="R89" s="165"/>
      <c r="S89" s="53"/>
      <c r="T89" s="53"/>
      <c r="U89" s="53"/>
      <c r="V89" s="53"/>
      <c r="W89" s="53"/>
      <c r="X89" s="53"/>
      <c r="Y89" s="53"/>
      <c r="Z89" s="165"/>
      <c r="AA89" s="53"/>
      <c r="AB89" s="53"/>
      <c r="AC89" s="53"/>
      <c r="AD89" s="53"/>
      <c r="AE89" s="53"/>
      <c r="AF89" s="53"/>
      <c r="AG89" s="174"/>
    </row>
    <row r="90" spans="1:33" x14ac:dyDescent="0.25">
      <c r="A90" s="121" t="s">
        <v>143</v>
      </c>
      <c r="B90" s="41">
        <v>78.270521999999985</v>
      </c>
      <c r="C90" s="41">
        <v>36.721710000000016</v>
      </c>
      <c r="D90" s="41">
        <v>31.361499999999999</v>
      </c>
      <c r="E90" s="41">
        <v>107.65602352941175</v>
      </c>
      <c r="F90" s="41">
        <v>170.39471515151507</v>
      </c>
      <c r="G90" s="41">
        <v>31.76747575757576</v>
      </c>
      <c r="H90" s="121" t="s">
        <v>143</v>
      </c>
      <c r="I90" s="41">
        <v>29.35528176814201</v>
      </c>
      <c r="J90" s="41">
        <v>10.893632007015325</v>
      </c>
      <c r="K90" s="41">
        <v>15.971292169547926</v>
      </c>
      <c r="L90" s="41">
        <v>32.462427889747417</v>
      </c>
      <c r="M90" s="41">
        <v>31.072324108682032</v>
      </c>
      <c r="N90" s="41">
        <v>22.853185616467854</v>
      </c>
      <c r="O90" s="41"/>
      <c r="P90" s="41">
        <f>C90*2</f>
        <v>73.443420000000032</v>
      </c>
      <c r="Q90" s="121" t="s">
        <v>143</v>
      </c>
      <c r="R90" s="165"/>
      <c r="S90" s="53"/>
      <c r="T90" s="53"/>
      <c r="U90" s="53"/>
      <c r="V90" s="53"/>
      <c r="W90" s="53"/>
      <c r="X90" s="53"/>
      <c r="Y90" s="53"/>
      <c r="Z90" s="165"/>
      <c r="AA90" s="53"/>
      <c r="AB90" s="53"/>
      <c r="AC90" s="53"/>
      <c r="AD90" s="53"/>
      <c r="AE90" s="53"/>
      <c r="AF90" s="53"/>
      <c r="AG90" s="174"/>
    </row>
    <row r="91" spans="1:33" x14ac:dyDescent="0.25">
      <c r="A91" s="121" t="s">
        <v>144</v>
      </c>
      <c r="B91" s="41">
        <v>86.760909999999981</v>
      </c>
      <c r="C91" s="41">
        <v>43.904769090909078</v>
      </c>
      <c r="D91" s="41">
        <v>32.692706250000001</v>
      </c>
      <c r="E91" s="41">
        <v>116.06481176470588</v>
      </c>
      <c r="F91" s="41">
        <v>166.26186363636361</v>
      </c>
      <c r="G91" s="41">
        <v>31.022272727272721</v>
      </c>
      <c r="H91" s="121" t="s">
        <v>144</v>
      </c>
      <c r="I91" s="41">
        <v>46.18481017052445</v>
      </c>
      <c r="J91" s="41">
        <v>11.281678465858864</v>
      </c>
      <c r="K91" s="41">
        <v>18.504842860413259</v>
      </c>
      <c r="L91" s="41">
        <v>28.259243109243641</v>
      </c>
      <c r="M91" s="41">
        <v>23.093126789894413</v>
      </c>
      <c r="N91" s="41">
        <v>24.171858780877002</v>
      </c>
      <c r="O91" s="41"/>
      <c r="P91" s="41">
        <f>C91*2</f>
        <v>87.809538181818155</v>
      </c>
      <c r="Q91" s="121" t="s">
        <v>144</v>
      </c>
      <c r="R91" s="165"/>
      <c r="S91" s="53"/>
      <c r="T91" s="53"/>
      <c r="U91" s="53"/>
      <c r="V91" s="53"/>
      <c r="W91" s="53"/>
      <c r="X91" s="53"/>
      <c r="Y91" s="53"/>
      <c r="Z91" s="165"/>
      <c r="AA91" s="53"/>
      <c r="AB91" s="53"/>
      <c r="AC91" s="53"/>
      <c r="AD91" s="53"/>
      <c r="AE91" s="53"/>
      <c r="AF91" s="53"/>
      <c r="AG91" s="174"/>
    </row>
    <row r="92" spans="1:33" x14ac:dyDescent="0.25">
      <c r="A92" s="121" t="s">
        <v>145</v>
      </c>
      <c r="B92" s="41">
        <v>78.853790000000032</v>
      </c>
      <c r="C92" s="41">
        <v>38.49376454545456</v>
      </c>
      <c r="D92" s="41">
        <v>41.574371874999997</v>
      </c>
      <c r="E92" s="41">
        <v>102.64114117647058</v>
      </c>
      <c r="F92" s="41">
        <v>136.51581515151511</v>
      </c>
      <c r="G92" s="41">
        <v>28.56816666666667</v>
      </c>
      <c r="H92" s="121" t="s">
        <v>145</v>
      </c>
      <c r="I92" s="41">
        <v>29.850966922548032</v>
      </c>
      <c r="J92" s="41">
        <v>16.142660152913692</v>
      </c>
      <c r="K92" s="41">
        <v>16.861881010656425</v>
      </c>
      <c r="L92" s="41">
        <v>13.243454221499936</v>
      </c>
      <c r="M92" s="41">
        <v>17.649080632813448</v>
      </c>
      <c r="N92" s="41">
        <v>11.767119617851835</v>
      </c>
      <c r="O92" s="41"/>
      <c r="P92" s="41">
        <f>C92*2</f>
        <v>76.987529090909121</v>
      </c>
      <c r="Q92" s="121" t="s">
        <v>145</v>
      </c>
      <c r="R92" s="165"/>
      <c r="S92" s="53"/>
      <c r="T92" s="53"/>
      <c r="U92" s="53"/>
      <c r="V92" s="53"/>
      <c r="W92" s="53"/>
      <c r="X92" s="53"/>
      <c r="Y92" s="53"/>
      <c r="Z92" s="165"/>
      <c r="AA92" s="53"/>
      <c r="AB92" s="53"/>
      <c r="AC92" s="53"/>
      <c r="AD92" s="53"/>
      <c r="AE92" s="53"/>
      <c r="AF92" s="53"/>
      <c r="AG92" s="174"/>
    </row>
    <row r="93" spans="1:33" x14ac:dyDescent="0.25">
      <c r="A93" s="121" t="s">
        <v>146</v>
      </c>
      <c r="B93" s="41">
        <v>93.884378000000012</v>
      </c>
      <c r="C93" s="41">
        <v>53.896702727272732</v>
      </c>
      <c r="D93" s="41">
        <v>38.634137499999994</v>
      </c>
      <c r="E93" s="41">
        <v>87.841682352941177</v>
      </c>
      <c r="F93" s="41">
        <v>144.2922424242424</v>
      </c>
      <c r="G93" s="41">
        <v>50.227321212121204</v>
      </c>
      <c r="H93" s="121" t="s">
        <v>146</v>
      </c>
      <c r="I93" s="41">
        <v>20.787496878591501</v>
      </c>
      <c r="J93" s="41">
        <v>9.501666831661284</v>
      </c>
      <c r="K93" s="41">
        <v>21.773769635758548</v>
      </c>
      <c r="L93" s="41">
        <v>19.128714622606619</v>
      </c>
      <c r="M93" s="41">
        <v>19.429750921016957</v>
      </c>
      <c r="N93" s="41">
        <v>20.355414121067518</v>
      </c>
      <c r="O93" s="41"/>
      <c r="P93" s="41">
        <f>C93*2</f>
        <v>107.79340545454546</v>
      </c>
      <c r="Q93" s="121" t="s">
        <v>146</v>
      </c>
      <c r="R93" s="165"/>
      <c r="S93" s="53"/>
      <c r="T93" s="53"/>
      <c r="U93" s="53"/>
      <c r="V93" s="53"/>
      <c r="W93" s="53"/>
      <c r="X93" s="53"/>
      <c r="Y93" s="53"/>
      <c r="Z93" s="165"/>
      <c r="AA93" s="53"/>
      <c r="AB93" s="53"/>
      <c r="AC93" s="53"/>
      <c r="AD93" s="53"/>
      <c r="AE93" s="53"/>
      <c r="AF93" s="53"/>
      <c r="AG93" s="174"/>
    </row>
    <row r="94" spans="1:33" x14ac:dyDescent="0.25">
      <c r="A94" s="121" t="s">
        <v>147</v>
      </c>
      <c r="B94" s="41">
        <v>87.106145999999995</v>
      </c>
      <c r="C94" s="41">
        <v>56.907365454545435</v>
      </c>
      <c r="D94" s="41">
        <v>28.217653125000002</v>
      </c>
      <c r="E94" s="41">
        <v>103.08920000000001</v>
      </c>
      <c r="F94" s="41">
        <v>197.19348484848487</v>
      </c>
      <c r="G94" s="41">
        <v>38.081263636363623</v>
      </c>
      <c r="H94" s="121" t="s">
        <v>147</v>
      </c>
      <c r="I94" s="41">
        <v>18.441148826435562</v>
      </c>
      <c r="J94" s="41">
        <v>13.624638000358066</v>
      </c>
      <c r="K94" s="41">
        <v>13.969382181474055</v>
      </c>
      <c r="L94" s="41">
        <v>16.99356241010582</v>
      </c>
      <c r="M94" s="41">
        <v>11.997154488252058</v>
      </c>
      <c r="N94" s="41">
        <v>31.937790157049733</v>
      </c>
      <c r="O94" s="41"/>
      <c r="P94" s="41">
        <f>C94*2</f>
        <v>113.81473090909087</v>
      </c>
      <c r="Q94" s="121" t="s">
        <v>147</v>
      </c>
      <c r="R94" s="165"/>
      <c r="S94" s="53"/>
      <c r="T94" s="53"/>
      <c r="U94" s="53"/>
      <c r="V94" s="53"/>
      <c r="W94" s="53"/>
      <c r="X94" s="53"/>
      <c r="Y94" s="53"/>
      <c r="Z94" s="165"/>
      <c r="AA94" s="53"/>
      <c r="AB94" s="53"/>
      <c r="AC94" s="53"/>
      <c r="AD94" s="53"/>
      <c r="AE94" s="53"/>
      <c r="AF94" s="53"/>
      <c r="AG94" s="174"/>
    </row>
    <row r="95" spans="1:33" x14ac:dyDescent="0.25">
      <c r="A95" s="121" t="s">
        <v>148</v>
      </c>
      <c r="B95" s="41">
        <v>83.877478000000011</v>
      </c>
      <c r="C95" s="41">
        <v>40.753011818181811</v>
      </c>
      <c r="D95" s="41">
        <v>32.751503125000006</v>
      </c>
      <c r="E95" s="41">
        <v>97.692847058823531</v>
      </c>
      <c r="F95" s="41">
        <v>130.52103333333332</v>
      </c>
      <c r="G95" s="41">
        <v>30.340606060606049</v>
      </c>
      <c r="H95" s="121" t="s">
        <v>148</v>
      </c>
      <c r="I95" s="41">
        <v>24.350057459104185</v>
      </c>
      <c r="J95" s="41">
        <v>8.9442424521791839</v>
      </c>
      <c r="K95" s="41">
        <v>11.010772906894578</v>
      </c>
      <c r="L95" s="41">
        <v>30.14156045659665</v>
      </c>
      <c r="M95" s="41">
        <v>20.107836670968396</v>
      </c>
      <c r="N95" s="41">
        <v>33.211973887460374</v>
      </c>
      <c r="O95" s="41"/>
      <c r="P95" s="41">
        <f>C95*2</f>
        <v>81.506023636363622</v>
      </c>
      <c r="Q95" s="121" t="s">
        <v>148</v>
      </c>
      <c r="R95" s="165"/>
      <c r="S95" s="53"/>
      <c r="T95" s="53"/>
      <c r="U95" s="53"/>
      <c r="V95" s="53"/>
      <c r="W95" s="53"/>
      <c r="X95" s="53"/>
      <c r="Y95" s="53"/>
      <c r="Z95" s="165"/>
      <c r="AA95" s="53"/>
      <c r="AB95" s="53"/>
      <c r="AC95" s="53"/>
      <c r="AD95" s="53"/>
      <c r="AE95" s="53"/>
      <c r="AF95" s="53"/>
      <c r="AG95" s="174"/>
    </row>
    <row r="96" spans="1:33" x14ac:dyDescent="0.25">
      <c r="A96" s="121" t="s">
        <v>149</v>
      </c>
      <c r="B96" s="41">
        <v>85.445372000000006</v>
      </c>
      <c r="C96" s="41">
        <v>51.48491636363638</v>
      </c>
      <c r="D96" s="41">
        <v>37.992550000000008</v>
      </c>
      <c r="E96" s="41">
        <v>83.993770588235307</v>
      </c>
      <c r="F96" s="41">
        <v>112.47402121212122</v>
      </c>
      <c r="G96" s="41">
        <v>31.963675757575761</v>
      </c>
      <c r="H96" s="121" t="s">
        <v>149</v>
      </c>
      <c r="I96" s="41">
        <v>27.258196066146546</v>
      </c>
      <c r="J96" s="41">
        <v>13.69791162975249</v>
      </c>
      <c r="K96" s="41">
        <v>15.399187375380247</v>
      </c>
      <c r="L96" s="41">
        <v>25.175408068620676</v>
      </c>
      <c r="M96" s="41">
        <v>15.940482825039881</v>
      </c>
      <c r="N96" s="41">
        <v>24.321437721963857</v>
      </c>
      <c r="O96" s="41"/>
      <c r="P96" s="41">
        <f>C96*2</f>
        <v>102.96983272727276</v>
      </c>
      <c r="Q96" s="121" t="s">
        <v>149</v>
      </c>
      <c r="R96" s="165"/>
      <c r="S96" s="53"/>
      <c r="T96" s="53"/>
      <c r="U96" s="53"/>
      <c r="V96" s="53"/>
      <c r="W96" s="53"/>
      <c r="X96" s="53"/>
      <c r="Y96" s="53"/>
      <c r="Z96" s="165"/>
      <c r="AA96" s="53"/>
      <c r="AB96" s="53"/>
      <c r="AC96" s="53"/>
      <c r="AD96" s="53"/>
      <c r="AE96" s="53"/>
      <c r="AF96" s="53"/>
      <c r="AG96" s="174"/>
    </row>
    <row r="97" spans="1:33" x14ac:dyDescent="0.25">
      <c r="A97" s="121" t="s">
        <v>150</v>
      </c>
      <c r="B97" s="41">
        <v>73.169125999999977</v>
      </c>
      <c r="C97" s="41">
        <v>37.49199454545456</v>
      </c>
      <c r="D97" s="41">
        <v>31.815693750000001</v>
      </c>
      <c r="E97" s="41">
        <v>79.455782352941171</v>
      </c>
      <c r="F97" s="41">
        <v>120.21586666666667</v>
      </c>
      <c r="G97" s="41">
        <v>26.923487878787871</v>
      </c>
      <c r="H97" s="121" t="s">
        <v>150</v>
      </c>
      <c r="I97" s="41">
        <v>23.138257371793969</v>
      </c>
      <c r="J97" s="41">
        <v>10.762498682471699</v>
      </c>
      <c r="K97" s="41">
        <v>12.896337250349156</v>
      </c>
      <c r="L97" s="41">
        <v>13.919523605336256</v>
      </c>
      <c r="M97" s="41">
        <v>17.38883349966666</v>
      </c>
      <c r="N97" s="41">
        <v>14.798498980580844</v>
      </c>
      <c r="O97" s="41"/>
      <c r="P97" s="41">
        <f>C97*2</f>
        <v>74.98398909090912</v>
      </c>
      <c r="Q97" s="121" t="s">
        <v>150</v>
      </c>
      <c r="R97" s="165"/>
      <c r="S97" s="53"/>
      <c r="T97" s="53"/>
      <c r="U97" s="53"/>
      <c r="V97" s="53"/>
      <c r="W97" s="53"/>
      <c r="X97" s="53"/>
      <c r="Y97" s="53"/>
      <c r="Z97" s="165"/>
      <c r="AA97" s="53"/>
      <c r="AB97" s="53"/>
      <c r="AC97" s="53"/>
      <c r="AD97" s="53"/>
      <c r="AE97" s="53"/>
      <c r="AF97" s="53"/>
      <c r="AG97" s="174"/>
    </row>
    <row r="98" spans="1:33" x14ac:dyDescent="0.25">
      <c r="A98" s="121" t="s">
        <v>151</v>
      </c>
      <c r="B98" s="41">
        <v>91.170776000000004</v>
      </c>
      <c r="C98" s="41">
        <v>35.260757272727282</v>
      </c>
      <c r="D98" s="41">
        <v>33.004518749999995</v>
      </c>
      <c r="E98" s="41">
        <v>101.19408235294117</v>
      </c>
      <c r="F98" s="41">
        <v>126.75662424242425</v>
      </c>
      <c r="G98" s="41">
        <v>37.25092424242424</v>
      </c>
      <c r="H98" s="121" t="s">
        <v>151</v>
      </c>
      <c r="I98" s="41">
        <v>22.416008723592725</v>
      </c>
      <c r="J98" s="41">
        <v>10.095835846984736</v>
      </c>
      <c r="K98" s="41">
        <v>12.236943580690877</v>
      </c>
      <c r="L98" s="41">
        <v>19.949392035128998</v>
      </c>
      <c r="M98" s="41">
        <v>15.961572618634049</v>
      </c>
      <c r="N98" s="41">
        <v>16.664828353265378</v>
      </c>
      <c r="O98" s="41"/>
      <c r="P98" s="41">
        <f>C98*2</f>
        <v>70.521514545454565</v>
      </c>
      <c r="Q98" s="121" t="s">
        <v>151</v>
      </c>
      <c r="R98" s="165"/>
      <c r="S98" s="53"/>
      <c r="T98" s="53"/>
      <c r="U98" s="53"/>
      <c r="V98" s="53"/>
      <c r="W98" s="53"/>
      <c r="X98" s="53"/>
      <c r="Y98" s="53"/>
      <c r="Z98" s="165"/>
      <c r="AA98" s="53"/>
      <c r="AB98" s="53"/>
      <c r="AC98" s="53"/>
      <c r="AD98" s="53"/>
      <c r="AE98" s="53"/>
      <c r="AF98" s="53"/>
      <c r="AG98" s="174"/>
    </row>
    <row r="99" spans="1:33" x14ac:dyDescent="0.25">
      <c r="A99" s="121" t="s">
        <v>152</v>
      </c>
      <c r="B99" s="41">
        <v>90.259923999999998</v>
      </c>
      <c r="C99" s="41">
        <v>35.730189090909093</v>
      </c>
      <c r="D99" s="41">
        <v>36.509928125000002</v>
      </c>
      <c r="E99" s="41">
        <v>93.284658823529412</v>
      </c>
      <c r="F99" s="41">
        <v>127.1009424242424</v>
      </c>
      <c r="G99" s="41">
        <v>31.992093939393946</v>
      </c>
      <c r="H99" s="121" t="s">
        <v>152</v>
      </c>
      <c r="I99" s="41">
        <v>28.743148839770804</v>
      </c>
      <c r="J99" s="41">
        <v>10.310189412619405</v>
      </c>
      <c r="K99" s="41">
        <v>23.111972067564288</v>
      </c>
      <c r="L99" s="41">
        <v>28.312979019205915</v>
      </c>
      <c r="M99" s="41">
        <v>28.032533192687243</v>
      </c>
      <c r="N99" s="41">
        <v>14.69974027091002</v>
      </c>
      <c r="O99" s="41"/>
      <c r="P99" s="41">
        <f>C99*2</f>
        <v>71.460378181818186</v>
      </c>
      <c r="Q99" s="121" t="s">
        <v>152</v>
      </c>
      <c r="R99" s="165"/>
      <c r="S99" s="53"/>
      <c r="T99" s="53"/>
      <c r="U99" s="53"/>
      <c r="V99" s="53"/>
      <c r="W99" s="53"/>
      <c r="X99" s="53"/>
      <c r="Y99" s="53"/>
      <c r="Z99" s="165"/>
      <c r="AA99" s="53"/>
      <c r="AB99" s="53"/>
      <c r="AC99" s="53"/>
      <c r="AD99" s="53"/>
      <c r="AE99" s="53"/>
      <c r="AF99" s="53"/>
      <c r="AG99" s="174"/>
    </row>
    <row r="100" spans="1:33" x14ac:dyDescent="0.25">
      <c r="A100" s="121" t="s">
        <v>156</v>
      </c>
      <c r="B100" s="41">
        <v>89.042813999999993</v>
      </c>
      <c r="C100" s="41">
        <v>29.696469999999994</v>
      </c>
      <c r="D100" s="41">
        <v>28.060771875000004</v>
      </c>
      <c r="E100" s="41">
        <v>81.844205882352938</v>
      </c>
      <c r="F100" s="41">
        <v>97.061160606060582</v>
      </c>
      <c r="G100" s="41">
        <v>29.13160606060606</v>
      </c>
      <c r="H100" s="121" t="s">
        <v>156</v>
      </c>
      <c r="I100" s="41">
        <v>29.465417030180298</v>
      </c>
      <c r="J100" s="41">
        <v>11.03233363642325</v>
      </c>
      <c r="K100" s="41">
        <v>14.758172283877716</v>
      </c>
      <c r="L100" s="41">
        <v>23.106336283488396</v>
      </c>
      <c r="M100" s="41">
        <v>15.103439314148289</v>
      </c>
      <c r="N100" s="41">
        <v>27.293789742704121</v>
      </c>
      <c r="O100" s="41"/>
      <c r="P100" s="41">
        <f>C100*2</f>
        <v>59.392939999999989</v>
      </c>
      <c r="Q100" s="121" t="s">
        <v>156</v>
      </c>
      <c r="R100" s="165"/>
      <c r="S100" s="53"/>
      <c r="T100" s="53"/>
      <c r="U100" s="53"/>
      <c r="V100" s="53"/>
      <c r="W100" s="53"/>
      <c r="X100" s="53"/>
      <c r="Y100" s="53"/>
      <c r="Z100" s="165"/>
      <c r="AA100" s="53"/>
      <c r="AB100" s="53"/>
      <c r="AC100" s="53"/>
      <c r="AD100" s="53"/>
      <c r="AE100" s="53"/>
      <c r="AF100" s="53"/>
      <c r="AG100" s="174"/>
    </row>
    <row r="101" spans="1:33" x14ac:dyDescent="0.25">
      <c r="A101" s="121" t="s">
        <v>157</v>
      </c>
      <c r="B101" s="41">
        <v>105.02860799999996</v>
      </c>
      <c r="C101" s="41">
        <v>35.990871818181823</v>
      </c>
      <c r="D101" s="41">
        <v>26.042181250000006</v>
      </c>
      <c r="E101" s="41">
        <v>101.66538823529413</v>
      </c>
      <c r="F101" s="41">
        <v>87.122621212121231</v>
      </c>
      <c r="G101" s="41">
        <v>18.607960606060605</v>
      </c>
      <c r="H101" s="121" t="s">
        <v>157</v>
      </c>
      <c r="I101" s="41">
        <v>31.145756702812154</v>
      </c>
      <c r="J101" s="41">
        <v>14.513725196104113</v>
      </c>
      <c r="K101" s="41">
        <v>21.092184971928731</v>
      </c>
      <c r="L101" s="41">
        <v>40.904078416802186</v>
      </c>
      <c r="M101" s="41">
        <v>28.458512625959781</v>
      </c>
      <c r="N101" s="41">
        <v>15.328226887641398</v>
      </c>
      <c r="O101" s="41"/>
      <c r="P101" s="41">
        <f>C101*2</f>
        <v>71.981743636363646</v>
      </c>
      <c r="Q101" s="121" t="s">
        <v>157</v>
      </c>
      <c r="R101" s="165"/>
      <c r="S101" s="53"/>
      <c r="T101" s="53"/>
      <c r="U101" s="53"/>
      <c r="V101" s="53"/>
      <c r="W101" s="53"/>
      <c r="X101" s="53"/>
      <c r="Y101" s="53"/>
      <c r="Z101" s="165"/>
      <c r="AA101" s="53"/>
      <c r="AB101" s="53"/>
      <c r="AC101" s="53"/>
      <c r="AD101" s="53"/>
      <c r="AE101" s="53"/>
      <c r="AF101" s="53"/>
      <c r="AG101" s="174"/>
    </row>
    <row r="102" spans="1:33" x14ac:dyDescent="0.25">
      <c r="A102" s="121" t="s">
        <v>158</v>
      </c>
      <c r="B102" s="41">
        <v>100.12499199999998</v>
      </c>
      <c r="C102" s="41">
        <v>44.150224545454535</v>
      </c>
      <c r="D102" s="41">
        <v>34.885837499999994</v>
      </c>
      <c r="E102" s="41">
        <v>102.61711176470588</v>
      </c>
      <c r="F102" s="41">
        <v>133.61290909090911</v>
      </c>
      <c r="G102" s="41">
        <v>39.060260606060602</v>
      </c>
      <c r="H102" s="121" t="s">
        <v>158</v>
      </c>
      <c r="I102" s="41">
        <v>17.552837276062188</v>
      </c>
      <c r="J102" s="41">
        <v>12.190359636593371</v>
      </c>
      <c r="K102" s="41">
        <v>12.519680831496855</v>
      </c>
      <c r="L102" s="41">
        <v>17.101419822680974</v>
      </c>
      <c r="M102" s="41">
        <v>10.5659867902299</v>
      </c>
      <c r="N102" s="41">
        <v>21.349301947846822</v>
      </c>
      <c r="O102" s="41"/>
      <c r="P102" s="41">
        <f>C102*2</f>
        <v>88.300449090909069</v>
      </c>
      <c r="Q102" s="121" t="s">
        <v>158</v>
      </c>
      <c r="R102" s="165"/>
      <c r="S102" s="53"/>
      <c r="T102" s="53"/>
      <c r="U102" s="53"/>
      <c r="V102" s="53"/>
      <c r="W102" s="53"/>
      <c r="X102" s="53"/>
      <c r="Y102" s="53"/>
      <c r="Z102" s="165"/>
      <c r="AA102" s="53"/>
      <c r="AB102" s="53"/>
      <c r="AC102" s="53"/>
      <c r="AD102" s="53"/>
      <c r="AE102" s="53"/>
      <c r="AF102" s="53"/>
      <c r="AG102" s="174"/>
    </row>
    <row r="103" spans="1:33" x14ac:dyDescent="0.25">
      <c r="A103" s="121" t="s">
        <v>159</v>
      </c>
      <c r="B103" s="41">
        <v>71.785968000000025</v>
      </c>
      <c r="C103" s="41">
        <v>67.147719999999978</v>
      </c>
      <c r="D103" s="41">
        <v>38.956437500000014</v>
      </c>
      <c r="E103" s="41">
        <v>64.879476470588216</v>
      </c>
      <c r="F103" s="41">
        <v>128.46120909090908</v>
      </c>
      <c r="G103" s="41">
        <v>50.21213636363634</v>
      </c>
      <c r="H103" s="121" t="s">
        <v>159</v>
      </c>
      <c r="I103" s="41">
        <v>24.163264212394608</v>
      </c>
      <c r="J103" s="41">
        <v>13.23898077297021</v>
      </c>
      <c r="K103" s="41">
        <v>16.349686027021946</v>
      </c>
      <c r="L103" s="41">
        <v>14.183475798024157</v>
      </c>
      <c r="M103" s="41">
        <v>16.827385100017448</v>
      </c>
      <c r="N103" s="41">
        <v>14.976991783736668</v>
      </c>
      <c r="O103" s="41"/>
      <c r="P103" s="41">
        <f>C103*2</f>
        <v>134.29543999999996</v>
      </c>
      <c r="Q103" s="121" t="s">
        <v>159</v>
      </c>
      <c r="R103" s="165"/>
      <c r="S103" s="53"/>
      <c r="T103" s="53"/>
      <c r="U103" s="53"/>
      <c r="V103" s="53"/>
      <c r="W103" s="53"/>
      <c r="X103" s="53"/>
      <c r="Y103" s="53"/>
      <c r="Z103" s="165"/>
      <c r="AA103" s="53"/>
      <c r="AB103" s="53"/>
      <c r="AC103" s="53"/>
      <c r="AD103" s="53"/>
      <c r="AE103" s="53"/>
      <c r="AF103" s="53"/>
      <c r="AG103" s="174"/>
    </row>
    <row r="104" spans="1:33" x14ac:dyDescent="0.25">
      <c r="A104" s="121" t="s">
        <v>160</v>
      </c>
      <c r="B104" s="41">
        <v>90.651939999999996</v>
      </c>
      <c r="C104" s="41">
        <v>36.113285454545448</v>
      </c>
      <c r="D104" s="41">
        <v>39.132796874999997</v>
      </c>
      <c r="E104" s="41">
        <v>91.168805882352942</v>
      </c>
      <c r="F104" s="41">
        <v>163.51421212121207</v>
      </c>
      <c r="G104" s="41">
        <v>33.268703030303037</v>
      </c>
      <c r="H104" s="121" t="s">
        <v>160</v>
      </c>
      <c r="I104" s="41">
        <v>18.76889402717352</v>
      </c>
      <c r="J104" s="41">
        <v>11.281237094692365</v>
      </c>
      <c r="K104" s="41">
        <v>21.690980284895382</v>
      </c>
      <c r="L104" s="41">
        <v>13.155981755802662</v>
      </c>
      <c r="M104" s="41">
        <v>14.71695763627174</v>
      </c>
      <c r="N104" s="41">
        <v>14.24805765039542</v>
      </c>
      <c r="O104" s="41"/>
      <c r="P104" s="41">
        <f>C104*2</f>
        <v>72.226570909090896</v>
      </c>
      <c r="Q104" s="121" t="s">
        <v>160</v>
      </c>
      <c r="R104" s="165"/>
      <c r="S104" s="53"/>
      <c r="T104" s="53"/>
      <c r="U104" s="53"/>
      <c r="V104" s="53"/>
      <c r="W104" s="53"/>
      <c r="X104" s="53"/>
      <c r="Y104" s="53"/>
      <c r="Z104" s="165"/>
      <c r="AA104" s="53"/>
      <c r="AB104" s="53"/>
      <c r="AC104" s="53"/>
      <c r="AD104" s="53"/>
      <c r="AE104" s="53"/>
      <c r="AF104" s="53"/>
      <c r="AG104" s="174"/>
    </row>
    <row r="105" spans="1:33" x14ac:dyDescent="0.25">
      <c r="A105" s="121" t="s">
        <v>161</v>
      </c>
      <c r="B105" s="41">
        <v>77.908903999999993</v>
      </c>
      <c r="C105" s="41">
        <v>34.761175454545466</v>
      </c>
      <c r="D105" s="41">
        <v>32.167015625000005</v>
      </c>
      <c r="E105" s="41">
        <v>84.120082352941182</v>
      </c>
      <c r="F105" s="41">
        <v>170.59360606060599</v>
      </c>
      <c r="G105" s="41">
        <v>41.944848484848485</v>
      </c>
      <c r="H105" s="121" t="s">
        <v>161</v>
      </c>
      <c r="I105" s="41">
        <v>21.802023724272388</v>
      </c>
      <c r="J105" s="41">
        <v>7.6649121941421994</v>
      </c>
      <c r="K105" s="41">
        <v>10.278934615434547</v>
      </c>
      <c r="L105" s="41">
        <v>19.852127426275818</v>
      </c>
      <c r="M105" s="41">
        <v>17.520960016271133</v>
      </c>
      <c r="N105" s="41">
        <v>15.709035081418623</v>
      </c>
      <c r="O105" s="41"/>
      <c r="P105" s="41">
        <f>C105*2</f>
        <v>69.522350909090932</v>
      </c>
      <c r="Q105" s="121" t="s">
        <v>161</v>
      </c>
      <c r="R105" s="165"/>
      <c r="S105" s="53"/>
      <c r="T105" s="53"/>
      <c r="U105" s="53"/>
      <c r="V105" s="53"/>
      <c r="W105" s="53"/>
      <c r="X105" s="53"/>
      <c r="Y105" s="53"/>
      <c r="Z105" s="165"/>
      <c r="AA105" s="53"/>
      <c r="AB105" s="53"/>
      <c r="AC105" s="53"/>
      <c r="AD105" s="53"/>
      <c r="AE105" s="53"/>
      <c r="AF105" s="53"/>
      <c r="AG105" s="174"/>
    </row>
    <row r="106" spans="1:33" x14ac:dyDescent="0.25">
      <c r="A106" s="121" t="s">
        <v>183</v>
      </c>
      <c r="B106" s="41">
        <v>85.697844000000003</v>
      </c>
      <c r="C106" s="41">
        <v>52.331257272727306</v>
      </c>
      <c r="D106" s="41">
        <v>38.627368750000009</v>
      </c>
      <c r="E106" s="41">
        <v>84.881794117647061</v>
      </c>
      <c r="F106" s="41">
        <v>131.88970909090912</v>
      </c>
      <c r="G106" s="41">
        <v>27.17302424242423</v>
      </c>
      <c r="H106" s="121" t="s">
        <v>183</v>
      </c>
      <c r="I106" s="41">
        <v>26.329028344270355</v>
      </c>
      <c r="J106" s="41">
        <v>13.584744460249823</v>
      </c>
      <c r="K106" s="41">
        <v>9.4650359573667249</v>
      </c>
      <c r="L106" s="41">
        <v>24.581338963064006</v>
      </c>
      <c r="M106" s="41">
        <v>16.131969434807448</v>
      </c>
      <c r="N106" s="41">
        <v>11.051362958243093</v>
      </c>
      <c r="O106" s="41"/>
      <c r="P106" s="41">
        <f>C106*2</f>
        <v>104.66251454545461</v>
      </c>
      <c r="Q106" s="121" t="s">
        <v>183</v>
      </c>
      <c r="R106" s="165"/>
      <c r="S106" s="53"/>
      <c r="T106" s="53"/>
      <c r="U106" s="53"/>
      <c r="V106" s="53"/>
      <c r="W106" s="53"/>
      <c r="X106" s="53"/>
      <c r="Y106" s="53"/>
      <c r="Z106" s="165"/>
      <c r="AA106" s="53"/>
      <c r="AB106" s="53"/>
      <c r="AC106" s="53"/>
      <c r="AD106" s="53"/>
      <c r="AE106" s="53"/>
      <c r="AF106" s="53"/>
      <c r="AG106" s="174"/>
    </row>
    <row r="107" spans="1:33" x14ac:dyDescent="0.25">
      <c r="A107" s="121" t="s">
        <v>187</v>
      </c>
      <c r="B107" s="41">
        <v>85.079446000000004</v>
      </c>
      <c r="C107" s="41">
        <v>47.112991818181804</v>
      </c>
      <c r="D107" s="41">
        <v>35.606134374999996</v>
      </c>
      <c r="E107" s="41">
        <v>87.359529411764711</v>
      </c>
      <c r="F107" s="41">
        <v>166.84312121212122</v>
      </c>
      <c r="G107" s="41">
        <v>39.558924242424247</v>
      </c>
      <c r="H107" s="121" t="s">
        <v>187</v>
      </c>
      <c r="I107" s="41">
        <v>29.955557382090625</v>
      </c>
      <c r="J107" s="41">
        <v>9.5012641766370649</v>
      </c>
      <c r="K107" s="41">
        <v>10.837645168223023</v>
      </c>
      <c r="L107" s="41">
        <v>17.446017491263323</v>
      </c>
      <c r="M107" s="41">
        <v>10.248982316457479</v>
      </c>
      <c r="N107" s="41">
        <v>18.812573041981342</v>
      </c>
      <c r="O107" s="41"/>
      <c r="P107" s="41">
        <f>C107*2</f>
        <v>94.225983636363608</v>
      </c>
      <c r="Q107" s="121" t="s">
        <v>187</v>
      </c>
      <c r="R107" s="165"/>
      <c r="S107" s="53"/>
      <c r="T107" s="53"/>
      <c r="U107" s="53"/>
      <c r="V107" s="53"/>
      <c r="W107" s="53"/>
      <c r="X107" s="53"/>
      <c r="Y107" s="53"/>
      <c r="Z107" s="165"/>
      <c r="AA107" s="53"/>
      <c r="AB107" s="53"/>
      <c r="AC107" s="53"/>
      <c r="AD107" s="53"/>
      <c r="AE107" s="53"/>
      <c r="AF107" s="53"/>
      <c r="AG107" s="174"/>
    </row>
    <row r="108" spans="1:33" x14ac:dyDescent="0.25">
      <c r="A108" s="121" t="s">
        <v>191</v>
      </c>
      <c r="B108" s="41">
        <v>90.047667999999987</v>
      </c>
      <c r="C108" s="41">
        <v>54.01645909090908</v>
      </c>
      <c r="D108" s="41">
        <v>50.996568750000002</v>
      </c>
      <c r="E108" s="41">
        <v>74.534335294117639</v>
      </c>
      <c r="F108" s="41">
        <v>93.354809090909086</v>
      </c>
      <c r="G108" s="41">
        <v>42.290615151515148</v>
      </c>
      <c r="H108" s="121" t="s">
        <v>191</v>
      </c>
      <c r="I108" s="41">
        <v>19.236986508058436</v>
      </c>
      <c r="J108" s="41">
        <v>16.662818176486692</v>
      </c>
      <c r="K108" s="41">
        <v>15.685529899509268</v>
      </c>
      <c r="L108" s="41">
        <v>28.344470929851219</v>
      </c>
      <c r="M108" s="41">
        <v>23.432697169136578</v>
      </c>
      <c r="N108" s="41">
        <v>14.593789864801535</v>
      </c>
      <c r="O108" s="41"/>
      <c r="P108" s="41">
        <f>C108*2</f>
        <v>108.03291818181816</v>
      </c>
      <c r="Q108" s="121" t="s">
        <v>191</v>
      </c>
      <c r="R108" s="165"/>
      <c r="S108" s="53"/>
      <c r="T108" s="53"/>
      <c r="U108" s="53"/>
      <c r="V108" s="53"/>
      <c r="W108" s="53"/>
      <c r="X108" s="53"/>
      <c r="Y108" s="53"/>
      <c r="Z108" s="165"/>
      <c r="AA108" s="53"/>
      <c r="AB108" s="53"/>
      <c r="AC108" s="53"/>
      <c r="AD108" s="53"/>
      <c r="AE108" s="53"/>
      <c r="AF108" s="53"/>
      <c r="AG108" s="174"/>
    </row>
    <row r="109" spans="1:33" x14ac:dyDescent="0.25">
      <c r="A109" s="169" t="s">
        <v>168</v>
      </c>
      <c r="B109" s="52">
        <f t="shared" ref="B109:G109" si="4">AVERAGE(B63:B108)</f>
        <v>87.929452521739137</v>
      </c>
      <c r="C109" s="52">
        <f t="shared" si="4"/>
        <v>47.478196798418978</v>
      </c>
      <c r="D109" s="52">
        <f t="shared" si="4"/>
        <v>39.076744633152174</v>
      </c>
      <c r="E109" s="52">
        <f t="shared" si="4"/>
        <v>95.509162531969295</v>
      </c>
      <c r="F109" s="52">
        <f t="shared" si="4"/>
        <v>138.29002075098816</v>
      </c>
      <c r="G109" s="52">
        <f t="shared" si="4"/>
        <v>39.092209090909094</v>
      </c>
      <c r="H109" s="177" t="s">
        <v>168</v>
      </c>
      <c r="I109" s="52">
        <f t="shared" ref="I109:N109" si="5">AVERAGE(I63:I108)</f>
        <v>27.901692643283869</v>
      </c>
      <c r="J109" s="52">
        <f t="shared" si="5"/>
        <v>13.527638608069422</v>
      </c>
      <c r="K109" s="52">
        <f t="shared" si="5"/>
        <v>16.898110016402438</v>
      </c>
      <c r="L109" s="52">
        <f t="shared" si="5"/>
        <v>24.359095729555456</v>
      </c>
      <c r="M109" s="52">
        <f t="shared" si="5"/>
        <v>20.454839904080622</v>
      </c>
      <c r="N109" s="52">
        <f t="shared" si="5"/>
        <v>19.890712472564761</v>
      </c>
      <c r="O109" s="41"/>
      <c r="P109" s="52">
        <f>AVERAGE(P63:P108)</f>
        <v>94.956393596837955</v>
      </c>
      <c r="Q109" s="177" t="s">
        <v>168</v>
      </c>
      <c r="R109" s="165"/>
      <c r="S109" s="171"/>
      <c r="T109" s="171"/>
      <c r="U109" s="171"/>
      <c r="V109" s="171"/>
      <c r="W109" s="171"/>
      <c r="X109" s="171"/>
      <c r="Y109" s="53"/>
      <c r="Z109" s="165"/>
      <c r="AA109" s="171"/>
      <c r="AB109" s="171"/>
      <c r="AC109" s="171"/>
      <c r="AD109" s="171"/>
      <c r="AE109" s="171"/>
      <c r="AF109" s="171"/>
      <c r="AG109" s="171"/>
    </row>
    <row r="110" spans="1:33" x14ac:dyDescent="0.25">
      <c r="A110" s="44" t="s">
        <v>169</v>
      </c>
      <c r="B110" s="41">
        <f t="shared" ref="B110:G110" si="6">MAX(B63:B108)</f>
        <v>132.03973200000001</v>
      </c>
      <c r="C110" s="41">
        <f t="shared" si="6"/>
        <v>84.027909090909048</v>
      </c>
      <c r="D110" s="41">
        <f t="shared" si="6"/>
        <v>52.572415624999977</v>
      </c>
      <c r="E110" s="41">
        <f t="shared" si="6"/>
        <v>134.00686470588235</v>
      </c>
      <c r="F110" s="41">
        <f t="shared" si="6"/>
        <v>229.63015151515145</v>
      </c>
      <c r="G110" s="41">
        <f t="shared" si="6"/>
        <v>62.105357575757587</v>
      </c>
      <c r="H110" s="177" t="s">
        <v>169</v>
      </c>
      <c r="I110" s="41">
        <f t="shared" ref="I110:N110" si="7">MAX(I63:I108)</f>
        <v>46.806443258046407</v>
      </c>
      <c r="J110" s="41">
        <f t="shared" si="7"/>
        <v>27.327176160716039</v>
      </c>
      <c r="K110" s="41">
        <f t="shared" si="7"/>
        <v>36.404649974133626</v>
      </c>
      <c r="L110" s="41">
        <f t="shared" si="7"/>
        <v>46.686543991920246</v>
      </c>
      <c r="M110" s="41">
        <f t="shared" si="7"/>
        <v>33.882298357438081</v>
      </c>
      <c r="N110" s="41">
        <f t="shared" si="7"/>
        <v>34.826087081015153</v>
      </c>
      <c r="O110" s="41"/>
      <c r="P110" s="41">
        <f>MAX(P63:P108)</f>
        <v>168.0558181818181</v>
      </c>
      <c r="Q110" s="177" t="s">
        <v>169</v>
      </c>
      <c r="R110" s="165"/>
      <c r="S110" s="53"/>
      <c r="T110" s="53"/>
      <c r="U110" s="53"/>
      <c r="V110" s="53"/>
      <c r="W110" s="53"/>
      <c r="X110" s="53"/>
      <c r="Y110" s="53"/>
      <c r="Z110" s="165"/>
      <c r="AA110" s="53"/>
      <c r="AB110" s="53"/>
      <c r="AC110" s="53"/>
      <c r="AD110" s="53"/>
      <c r="AE110" s="53"/>
      <c r="AF110" s="53"/>
    </row>
    <row r="111" spans="1:33" x14ac:dyDescent="0.25">
      <c r="A111" s="44" t="s">
        <v>174</v>
      </c>
      <c r="B111" s="41">
        <f t="shared" ref="B111:G111" si="8">MIN(B63:B108)</f>
        <v>57.086928000000015</v>
      </c>
      <c r="C111" s="41">
        <f t="shared" si="8"/>
        <v>29.696469999999994</v>
      </c>
      <c r="D111" s="41">
        <f t="shared" si="8"/>
        <v>25.297978124999993</v>
      </c>
      <c r="E111" s="41">
        <f t="shared" si="8"/>
        <v>62.294323529411777</v>
      </c>
      <c r="F111" s="41">
        <f t="shared" si="8"/>
        <v>64.973315151515152</v>
      </c>
      <c r="G111" s="41">
        <f t="shared" si="8"/>
        <v>18.607960606060605</v>
      </c>
      <c r="H111" s="177" t="s">
        <v>174</v>
      </c>
      <c r="I111" s="41">
        <f t="shared" ref="I111:N111" si="9">MIN(I63:I108)</f>
        <v>17.552837276062188</v>
      </c>
      <c r="J111" s="41">
        <f t="shared" si="9"/>
        <v>7.6649121941421994</v>
      </c>
      <c r="K111" s="41">
        <f t="shared" si="9"/>
        <v>9.4650359573667249</v>
      </c>
      <c r="L111" s="41">
        <f t="shared" si="9"/>
        <v>13.155981755802662</v>
      </c>
      <c r="M111" s="41">
        <f t="shared" si="9"/>
        <v>10.248982316457479</v>
      </c>
      <c r="N111" s="41">
        <f t="shared" si="9"/>
        <v>11.051362958243093</v>
      </c>
      <c r="O111" s="41"/>
      <c r="P111" s="41">
        <f>MIN(P63:P108)</f>
        <v>59.392939999999989</v>
      </c>
      <c r="Q111" s="177" t="s">
        <v>174</v>
      </c>
      <c r="R111" s="165"/>
      <c r="S111" s="53"/>
      <c r="T111" s="53"/>
      <c r="U111" s="53"/>
      <c r="V111" s="53"/>
      <c r="W111" s="53"/>
      <c r="X111" s="53"/>
      <c r="Y111" s="53"/>
      <c r="Z111" s="165"/>
      <c r="AA111" s="53"/>
      <c r="AB111" s="53"/>
      <c r="AC111" s="53"/>
      <c r="AD111" s="53"/>
      <c r="AE111" s="53"/>
      <c r="AF111" s="53"/>
    </row>
    <row r="112" spans="1:33" x14ac:dyDescent="0.25">
      <c r="A112" s="44" t="s">
        <v>457</v>
      </c>
      <c r="B112" s="41">
        <f t="shared" ref="B112:G112" si="10">STDEV(B63:B108)/B109*100</f>
        <v>15.401156134051725</v>
      </c>
      <c r="C112" s="41">
        <f t="shared" si="10"/>
        <v>23.059534648416506</v>
      </c>
      <c r="D112" s="41">
        <f t="shared" si="10"/>
        <v>20.170570969910184</v>
      </c>
      <c r="E112" s="41">
        <f t="shared" si="10"/>
        <v>17.250408687481837</v>
      </c>
      <c r="F112" s="41">
        <f t="shared" si="10"/>
        <v>23.929670828530988</v>
      </c>
      <c r="G112" s="41">
        <f t="shared" si="10"/>
        <v>23.402057117624796</v>
      </c>
      <c r="H112" s="44" t="s">
        <v>457</v>
      </c>
      <c r="I112" s="41">
        <f t="shared" ref="I112:N112" si="11">STDEV(I63:I108)/I109*100</f>
        <v>24.033490174798406</v>
      </c>
      <c r="J112" s="41">
        <f t="shared" si="11"/>
        <v>27.565429329386255</v>
      </c>
      <c r="K112" s="41">
        <f t="shared" si="11"/>
        <v>28.355964816573277</v>
      </c>
      <c r="L112" s="41">
        <f t="shared" si="11"/>
        <v>32.777709436744686</v>
      </c>
      <c r="M112" s="41">
        <f t="shared" si="11"/>
        <v>28.478673792883846</v>
      </c>
      <c r="N112" s="41">
        <f t="shared" si="11"/>
        <v>30.332105448487074</v>
      </c>
      <c r="O112" s="41"/>
      <c r="P112" s="41">
        <f>STDEV(P63:P108)/P109*100</f>
        <v>23.059534648416506</v>
      </c>
      <c r="Q112" s="44" t="s">
        <v>457</v>
      </c>
      <c r="R112" s="165"/>
      <c r="S112" s="53"/>
      <c r="T112" s="53"/>
      <c r="U112" s="53"/>
      <c r="V112" s="53"/>
      <c r="W112" s="53"/>
      <c r="X112" s="53"/>
      <c r="Y112" s="53"/>
      <c r="Z112" s="165"/>
      <c r="AA112" s="53"/>
      <c r="AB112" s="53"/>
      <c r="AC112" s="53"/>
      <c r="AD112" s="53"/>
      <c r="AE112" s="53"/>
      <c r="AF112" s="53"/>
    </row>
    <row r="113" spans="1:32" x14ac:dyDescent="0.25">
      <c r="A113" s="169" t="s">
        <v>200</v>
      </c>
      <c r="B113" s="52">
        <v>87.35203473170732</v>
      </c>
      <c r="C113" s="52">
        <v>47.25522254988914</v>
      </c>
      <c r="D113" s="52">
        <v>37.877908155487802</v>
      </c>
      <c r="E113" s="52">
        <v>93.987831563845049</v>
      </c>
      <c r="F113" s="52">
        <v>141.56888950480413</v>
      </c>
      <c r="G113" s="52">
        <v>39.066789726533628</v>
      </c>
      <c r="H113" s="177" t="s">
        <v>200</v>
      </c>
      <c r="I113" s="52">
        <v>27.26324635609625</v>
      </c>
      <c r="J113" s="52">
        <v>13.452762280246247</v>
      </c>
      <c r="K113" s="52">
        <v>16.689740447745564</v>
      </c>
      <c r="L113" s="52">
        <v>24.76802343577852</v>
      </c>
      <c r="M113" s="52">
        <v>19.617318798647709</v>
      </c>
      <c r="N113" s="52">
        <v>20.090843097071676</v>
      </c>
      <c r="O113" s="41"/>
      <c r="Q113" s="52"/>
      <c r="R113" s="165"/>
      <c r="S113" s="171"/>
      <c r="T113" s="171"/>
      <c r="U113" s="171"/>
      <c r="V113" s="171"/>
      <c r="W113" s="171"/>
      <c r="X113" s="171"/>
      <c r="Y113" s="53"/>
      <c r="Z113" s="165"/>
      <c r="AA113" s="171"/>
      <c r="AB113" s="171"/>
      <c r="AC113" s="171"/>
      <c r="AD113" s="171"/>
      <c r="AE113" s="171"/>
      <c r="AF113" s="171"/>
    </row>
    <row r="114" spans="1:32" x14ac:dyDescent="0.25">
      <c r="A114" s="44" t="s">
        <v>201</v>
      </c>
      <c r="B114" s="41">
        <v>132.03973200000001</v>
      </c>
      <c r="C114" s="41">
        <v>84.027909090909048</v>
      </c>
      <c r="D114" s="41">
        <v>52.572415624999977</v>
      </c>
      <c r="E114" s="41">
        <v>134.00686470588235</v>
      </c>
      <c r="F114" s="41">
        <v>229.63015151515145</v>
      </c>
      <c r="G114" s="41">
        <v>62.105357575757587</v>
      </c>
      <c r="H114" s="177" t="s">
        <v>201</v>
      </c>
      <c r="I114" s="41">
        <v>46.806443258046407</v>
      </c>
      <c r="J114" s="41">
        <v>27.327176160716039</v>
      </c>
      <c r="K114" s="41">
        <v>36.404649974133626</v>
      </c>
      <c r="L114" s="41">
        <v>46.686543991920246</v>
      </c>
      <c r="M114" s="41">
        <v>31.072324108682032</v>
      </c>
      <c r="N114" s="41">
        <v>34.826087081015153</v>
      </c>
      <c r="O114" s="41"/>
      <c r="Q114" s="52"/>
      <c r="R114" s="165"/>
      <c r="S114" s="53"/>
      <c r="T114" s="53"/>
      <c r="U114" s="53"/>
      <c r="V114" s="53"/>
      <c r="W114" s="53"/>
      <c r="X114" s="53"/>
      <c r="Y114" s="53"/>
      <c r="Z114" s="165"/>
      <c r="AA114" s="53"/>
      <c r="AB114" s="53"/>
      <c r="AC114" s="53"/>
      <c r="AD114" s="53"/>
      <c r="AE114" s="53"/>
      <c r="AF114" s="53"/>
    </row>
    <row r="115" spans="1:32" x14ac:dyDescent="0.25">
      <c r="A115" s="44" t="s">
        <v>202</v>
      </c>
      <c r="B115" s="41">
        <v>57.086928000000015</v>
      </c>
      <c r="C115" s="41">
        <v>29.696469999999994</v>
      </c>
      <c r="D115" s="41">
        <v>25.297978124999993</v>
      </c>
      <c r="E115" s="41">
        <v>62.294323529411777</v>
      </c>
      <c r="F115" s="41">
        <v>64.973315151515152</v>
      </c>
      <c r="G115" s="41">
        <v>18.607960606060605</v>
      </c>
      <c r="H115" s="177" t="s">
        <v>202</v>
      </c>
      <c r="I115" s="41">
        <v>17.552837276062188</v>
      </c>
      <c r="J115" s="41">
        <v>7.6649121941421994</v>
      </c>
      <c r="K115" s="41">
        <v>9.4650359573667249</v>
      </c>
      <c r="L115" s="41">
        <v>13.155981755802662</v>
      </c>
      <c r="M115" s="41">
        <v>10.248982316457479</v>
      </c>
      <c r="N115" s="41">
        <v>11.051362958243093</v>
      </c>
      <c r="O115" s="41"/>
      <c r="Q115" s="52"/>
      <c r="R115" s="165"/>
      <c r="S115" s="53"/>
      <c r="T115" s="53"/>
      <c r="U115" s="53"/>
      <c r="V115" s="53"/>
      <c r="W115" s="53"/>
      <c r="X115" s="53"/>
      <c r="Y115" s="53"/>
      <c r="Z115" s="165"/>
      <c r="AA115" s="53"/>
      <c r="AB115" s="53"/>
      <c r="AC115" s="53"/>
      <c r="AD115" s="53"/>
      <c r="AE115" s="53"/>
      <c r="AF115" s="53"/>
    </row>
    <row r="116" spans="1:32" x14ac:dyDescent="0.25">
      <c r="A116" s="44" t="s">
        <v>459</v>
      </c>
      <c r="B116" s="41">
        <v>16.167836528030001</v>
      </c>
      <c r="C116" s="41">
        <v>24.425198748632067</v>
      </c>
      <c r="D116" s="41">
        <v>19.658946193278084</v>
      </c>
      <c r="E116" s="41">
        <v>17.843935929589449</v>
      </c>
      <c r="F116" s="41">
        <v>23.723726042172348</v>
      </c>
      <c r="G116" s="41">
        <v>24.650777391601551</v>
      </c>
      <c r="H116" s="177" t="s">
        <v>459</v>
      </c>
      <c r="I116" s="41">
        <v>24.911822548291827</v>
      </c>
      <c r="J116" s="41">
        <v>29.149708792278677</v>
      </c>
      <c r="K116" s="41">
        <v>30.031259905072339</v>
      </c>
      <c r="L116" s="41">
        <v>33.760715886510354</v>
      </c>
      <c r="M116" s="41">
        <v>27.809899755409916</v>
      </c>
      <c r="N116" s="41">
        <v>31.534931301356949</v>
      </c>
      <c r="O116" s="41"/>
      <c r="Q116" s="52"/>
      <c r="R116" s="165"/>
      <c r="S116" s="53"/>
      <c r="T116" s="53"/>
      <c r="U116" s="53"/>
      <c r="V116" s="53"/>
      <c r="W116" s="53"/>
      <c r="X116" s="53"/>
      <c r="Y116" s="53"/>
      <c r="Z116" s="165"/>
      <c r="AA116" s="53"/>
      <c r="AB116" s="53"/>
      <c r="AC116" s="53"/>
      <c r="AD116" s="53"/>
      <c r="AE116" s="53"/>
      <c r="AF116" s="53"/>
    </row>
    <row r="117" spans="1:32" x14ac:dyDescent="0.25">
      <c r="A117" s="169" t="s">
        <v>196</v>
      </c>
      <c r="B117" s="52">
        <v>87.572676341463421</v>
      </c>
      <c r="C117" s="52">
        <v>47.262965476718399</v>
      </c>
      <c r="D117" s="52">
        <v>37.845918292682924</v>
      </c>
      <c r="E117" s="52">
        <v>94.145943041606898</v>
      </c>
      <c r="F117" s="52">
        <v>141.5142106430155</v>
      </c>
      <c r="G117" s="52">
        <v>38.986747745750186</v>
      </c>
      <c r="H117" s="177" t="s">
        <v>196</v>
      </c>
      <c r="I117" s="52">
        <v>27.406410052825429</v>
      </c>
      <c r="J117" s="52">
        <v>13.431073452039531</v>
      </c>
      <c r="K117" s="52">
        <v>16.741927998370649</v>
      </c>
      <c r="L117" s="52">
        <v>24.797660825353926</v>
      </c>
      <c r="M117" s="52">
        <v>19.761523539975084</v>
      </c>
      <c r="N117" s="52">
        <v>20.061229389938873</v>
      </c>
      <c r="O117" s="41"/>
      <c r="Q117" s="52"/>
      <c r="R117" s="165"/>
      <c r="S117" s="171"/>
      <c r="T117" s="171"/>
      <c r="U117" s="171"/>
      <c r="V117" s="171"/>
      <c r="W117" s="171"/>
      <c r="X117" s="171"/>
      <c r="Y117" s="53"/>
      <c r="Z117" s="165"/>
      <c r="AA117" s="171"/>
      <c r="AB117" s="171"/>
      <c r="AC117" s="171"/>
      <c r="AD117" s="171"/>
      <c r="AE117" s="171"/>
      <c r="AF117" s="171"/>
    </row>
    <row r="118" spans="1:32" x14ac:dyDescent="0.25">
      <c r="A118" s="44" t="s">
        <v>197</v>
      </c>
      <c r="B118" s="41">
        <v>132.03973200000001</v>
      </c>
      <c r="C118" s="41">
        <v>84.027909090909048</v>
      </c>
      <c r="D118" s="41">
        <v>51.799362499999987</v>
      </c>
      <c r="E118" s="41">
        <v>134.00686470588235</v>
      </c>
      <c r="F118" s="41">
        <v>229.63015151515145</v>
      </c>
      <c r="G118" s="41">
        <v>62.105357575757587</v>
      </c>
      <c r="H118" s="177" t="s">
        <v>197</v>
      </c>
      <c r="I118" s="41">
        <v>46.806443258046407</v>
      </c>
      <c r="J118" s="41">
        <v>27.327176160716039</v>
      </c>
      <c r="K118" s="41">
        <v>36.404649974133626</v>
      </c>
      <c r="L118" s="41">
        <v>46.686543991920246</v>
      </c>
      <c r="M118" s="41">
        <v>31.072324108682032</v>
      </c>
      <c r="N118" s="41">
        <v>34.826087081015153</v>
      </c>
      <c r="O118" s="41"/>
      <c r="Q118" s="52"/>
      <c r="R118" s="165"/>
      <c r="S118" s="53"/>
      <c r="T118" s="53"/>
      <c r="U118" s="53"/>
      <c r="V118" s="53"/>
      <c r="W118" s="53"/>
      <c r="X118" s="53"/>
      <c r="Y118" s="53"/>
      <c r="Z118" s="165"/>
      <c r="AA118" s="53"/>
      <c r="AB118" s="53"/>
      <c r="AC118" s="53"/>
      <c r="AD118" s="53"/>
      <c r="AE118" s="53"/>
      <c r="AF118" s="53"/>
    </row>
    <row r="119" spans="1:32" x14ac:dyDescent="0.25">
      <c r="A119" s="44" t="s">
        <v>198</v>
      </c>
      <c r="B119" s="41">
        <v>57.086928000000015</v>
      </c>
      <c r="C119" s="41">
        <v>29.696469999999994</v>
      </c>
      <c r="D119" s="41">
        <v>25.297978124999993</v>
      </c>
      <c r="E119" s="41">
        <v>62.294323529411777</v>
      </c>
      <c r="F119" s="41">
        <v>64.973315151515152</v>
      </c>
      <c r="G119" s="41">
        <v>18.607960606060605</v>
      </c>
      <c r="H119" s="177" t="s">
        <v>198</v>
      </c>
      <c r="I119" s="41">
        <v>17.552837276062188</v>
      </c>
      <c r="J119" s="41">
        <v>7.6649121941421994</v>
      </c>
      <c r="K119" s="41">
        <v>9.4650359573667249</v>
      </c>
      <c r="L119" s="41">
        <v>13.155981755802662</v>
      </c>
      <c r="M119" s="41">
        <v>10.248982316457479</v>
      </c>
      <c r="N119" s="41">
        <v>11.051362958243093</v>
      </c>
      <c r="O119" s="41"/>
      <c r="Q119" s="52"/>
      <c r="R119" s="165"/>
      <c r="S119" s="53"/>
      <c r="T119" s="53"/>
      <c r="U119" s="53"/>
      <c r="V119" s="53"/>
      <c r="W119" s="53"/>
      <c r="X119" s="53"/>
      <c r="Y119" s="53"/>
      <c r="Z119" s="165"/>
      <c r="AA119" s="53"/>
      <c r="AB119" s="53"/>
      <c r="AC119" s="53"/>
      <c r="AD119" s="53"/>
      <c r="AE119" s="53"/>
      <c r="AF119" s="53"/>
    </row>
    <row r="120" spans="1:32" x14ac:dyDescent="0.25">
      <c r="A120" s="44" t="s">
        <v>460</v>
      </c>
      <c r="B120" s="41">
        <v>16.123253998997328</v>
      </c>
      <c r="C120" s="41">
        <v>24.424895629238495</v>
      </c>
      <c r="D120" s="41">
        <v>19.511349680264338</v>
      </c>
      <c r="E120" s="41">
        <v>17.869716740346529</v>
      </c>
      <c r="F120" s="41">
        <v>23.771943007710473</v>
      </c>
      <c r="G120" s="41">
        <v>24.635013104950961</v>
      </c>
      <c r="H120" s="177" t="s">
        <v>460</v>
      </c>
      <c r="I120" s="41">
        <v>24.926918672146716</v>
      </c>
      <c r="J120" s="41">
        <v>29.19655369491624</v>
      </c>
      <c r="K120" s="41">
        <v>29.926931513825199</v>
      </c>
      <c r="L120" s="41">
        <v>33.651901088790666</v>
      </c>
      <c r="M120" s="41">
        <v>28.320937823154736</v>
      </c>
      <c r="N120" s="41">
        <v>31.617443697779692</v>
      </c>
      <c r="O120" s="41"/>
      <c r="Q120" s="52"/>
      <c r="R120" s="165"/>
      <c r="S120" s="53"/>
      <c r="T120" s="53"/>
      <c r="U120" s="53"/>
      <c r="V120" s="53"/>
      <c r="W120" s="53"/>
      <c r="X120" s="53"/>
      <c r="Y120" s="53"/>
      <c r="Z120" s="165"/>
      <c r="AA120" s="53"/>
      <c r="AB120" s="53"/>
      <c r="AC120" s="53"/>
      <c r="AD120" s="53"/>
      <c r="AE120" s="53"/>
      <c r="AF120" s="53"/>
    </row>
    <row r="121" spans="1:32" x14ac:dyDescent="0.25">
      <c r="A121" s="44"/>
      <c r="B121" s="41"/>
      <c r="C121" s="41"/>
      <c r="D121" s="41"/>
      <c r="E121" s="41"/>
      <c r="F121" s="41"/>
      <c r="G121" s="41"/>
      <c r="H121" s="176"/>
      <c r="I121" s="41"/>
      <c r="J121" s="41"/>
      <c r="K121" s="41"/>
      <c r="L121" s="41"/>
      <c r="M121" s="41"/>
      <c r="N121" s="41"/>
      <c r="O121" s="41"/>
      <c r="Q121" s="52"/>
    </row>
    <row r="122" spans="1:32" x14ac:dyDescent="0.25">
      <c r="A122" s="121"/>
      <c r="B122" s="41"/>
      <c r="C122" s="41"/>
      <c r="D122" s="41"/>
      <c r="E122" s="41"/>
      <c r="F122" s="41"/>
      <c r="G122" s="41"/>
      <c r="H122" s="176"/>
      <c r="I122" s="41"/>
      <c r="J122" s="41"/>
      <c r="K122" s="41"/>
      <c r="L122" s="41"/>
      <c r="M122" s="41"/>
      <c r="N122" s="41"/>
      <c r="Q122" s="52"/>
    </row>
    <row r="123" spans="1:32" x14ac:dyDescent="0.25">
      <c r="A123" s="166" t="s">
        <v>462</v>
      </c>
      <c r="B123" s="52" t="s">
        <v>4</v>
      </c>
      <c r="C123" s="52" t="s">
        <v>5</v>
      </c>
      <c r="D123" s="52" t="s">
        <v>0</v>
      </c>
      <c r="E123" s="52" t="s">
        <v>1</v>
      </c>
      <c r="F123" s="52" t="s">
        <v>2</v>
      </c>
      <c r="G123" s="52" t="s">
        <v>3</v>
      </c>
      <c r="H123" s="169" t="s">
        <v>459</v>
      </c>
      <c r="I123" s="52" t="s">
        <v>4</v>
      </c>
      <c r="J123" s="52" t="s">
        <v>5</v>
      </c>
      <c r="K123" s="52" t="s">
        <v>0</v>
      </c>
      <c r="L123" s="52" t="s">
        <v>1</v>
      </c>
      <c r="M123" s="52" t="s">
        <v>2</v>
      </c>
      <c r="N123" s="52" t="s">
        <v>3</v>
      </c>
      <c r="O123" s="41"/>
      <c r="P123" s="52" t="s">
        <v>167</v>
      </c>
      <c r="Q123" s="52"/>
    </row>
    <row r="124" spans="1:32" x14ac:dyDescent="0.25">
      <c r="A124" s="165" t="s">
        <v>122</v>
      </c>
      <c r="B124" s="41">
        <v>111.60922000000001</v>
      </c>
      <c r="C124" s="41">
        <v>58.501430909090935</v>
      </c>
      <c r="D124" s="41">
        <v>42.263928125</v>
      </c>
      <c r="E124" s="41">
        <v>107.91401764705881</v>
      </c>
      <c r="F124" s="41">
        <v>137.40106060606064</v>
      </c>
      <c r="G124" s="41">
        <v>48.962363636363634</v>
      </c>
      <c r="H124" s="176"/>
      <c r="I124" s="41">
        <v>31.404533533663486</v>
      </c>
      <c r="J124" s="41">
        <v>15.20321709563102</v>
      </c>
      <c r="K124" s="41">
        <v>18.734412868490885</v>
      </c>
      <c r="L124" s="41">
        <v>20.941901012918589</v>
      </c>
      <c r="M124" s="41">
        <v>17.270454383938645</v>
      </c>
      <c r="N124" s="41">
        <v>16.706618638068697</v>
      </c>
      <c r="O124" s="41"/>
      <c r="P124" s="41">
        <f>C124*2</f>
        <v>117.00286181818187</v>
      </c>
      <c r="Q124" s="52"/>
    </row>
    <row r="125" spans="1:32" x14ac:dyDescent="0.25">
      <c r="A125" s="165" t="s">
        <v>123</v>
      </c>
      <c r="B125" s="41">
        <v>107.755858</v>
      </c>
      <c r="C125" s="41">
        <v>43.42309181818181</v>
      </c>
      <c r="D125" s="41">
        <v>48.88318125</v>
      </c>
      <c r="E125" s="41">
        <v>109.21074705882354</v>
      </c>
      <c r="F125" s="41">
        <v>229.63015151515145</v>
      </c>
      <c r="G125" s="41">
        <v>48.136481818181814</v>
      </c>
      <c r="H125" s="176"/>
      <c r="I125" s="41">
        <v>37.159343472183686</v>
      </c>
      <c r="J125" s="41">
        <v>16.087344286419533</v>
      </c>
      <c r="K125" s="41">
        <v>25.459566634477575</v>
      </c>
      <c r="L125" s="41">
        <v>39.232192438399068</v>
      </c>
      <c r="M125" s="41">
        <v>14.394511188861605</v>
      </c>
      <c r="N125" s="41">
        <v>19.098076673977694</v>
      </c>
      <c r="P125" s="41">
        <f>C125*2</f>
        <v>86.846183636363619</v>
      </c>
      <c r="Q125" s="52"/>
    </row>
    <row r="126" spans="1:32" x14ac:dyDescent="0.25">
      <c r="A126" s="121" t="s">
        <v>119</v>
      </c>
      <c r="B126" s="41">
        <v>57.086928000000015</v>
      </c>
      <c r="C126" s="41">
        <v>71.350943636363667</v>
      </c>
      <c r="D126" s="41">
        <v>46.843962500000004</v>
      </c>
      <c r="E126" s="41">
        <v>64.429047058823542</v>
      </c>
      <c r="F126" s="41">
        <v>64.973315151515152</v>
      </c>
      <c r="G126" s="41">
        <v>62.105357575757587</v>
      </c>
      <c r="H126" s="176"/>
      <c r="I126" s="41">
        <v>30.249371336069046</v>
      </c>
      <c r="J126" s="41">
        <v>17.733483943310347</v>
      </c>
      <c r="K126" s="41">
        <v>18.022941144194387</v>
      </c>
      <c r="L126" s="41">
        <v>41.171097946782119</v>
      </c>
      <c r="M126" s="41">
        <v>14.615277348770519</v>
      </c>
      <c r="N126" s="41">
        <v>34.826087081015153</v>
      </c>
      <c r="P126" s="41">
        <f>C126*2</f>
        <v>142.70188727272733</v>
      </c>
      <c r="Q126" s="52"/>
    </row>
    <row r="127" spans="1:32" x14ac:dyDescent="0.25">
      <c r="A127" s="166" t="s">
        <v>153</v>
      </c>
      <c r="B127" s="41">
        <v>82.728833999999992</v>
      </c>
      <c r="C127" s="41">
        <v>49.642646363636381</v>
      </c>
      <c r="D127" s="41">
        <v>52.572415624999977</v>
      </c>
      <c r="E127" s="41">
        <v>96.265470588235289</v>
      </c>
      <c r="F127" s="41">
        <v>109.51952121212121</v>
      </c>
      <c r="G127" s="41">
        <v>43.701003030303013</v>
      </c>
      <c r="H127" s="176"/>
      <c r="I127" s="41">
        <v>26.24754623249445</v>
      </c>
      <c r="J127" s="41">
        <v>13.89191127603207</v>
      </c>
      <c r="K127" s="41">
        <v>15.477924033811574</v>
      </c>
      <c r="L127" s="41">
        <v>19.506772238615802</v>
      </c>
      <c r="M127" s="41">
        <v>22.008172835738886</v>
      </c>
      <c r="N127" s="41">
        <v>19.176450700247528</v>
      </c>
      <c r="P127" s="41">
        <f>C127*2</f>
        <v>99.285292727272761</v>
      </c>
      <c r="Q127" s="52"/>
    </row>
    <row r="128" spans="1:32" x14ac:dyDescent="0.25">
      <c r="A128" s="165" t="s">
        <v>120</v>
      </c>
      <c r="B128" s="41">
        <v>87.657772000000008</v>
      </c>
      <c r="C128" s="41">
        <v>36.850439090909092</v>
      </c>
      <c r="D128" s="41">
        <v>25.297978124999993</v>
      </c>
      <c r="E128" s="41">
        <v>134.00686470588235</v>
      </c>
      <c r="F128" s="41">
        <v>181.82851515151515</v>
      </c>
      <c r="G128" s="41">
        <v>39.327087878787879</v>
      </c>
      <c r="H128" s="176"/>
      <c r="I128" s="41">
        <v>30.375056158679502</v>
      </c>
      <c r="J128" s="41">
        <v>12.468734818937348</v>
      </c>
      <c r="K128" s="41">
        <v>17.842412932723825</v>
      </c>
      <c r="L128" s="41">
        <v>24.431134564952512</v>
      </c>
      <c r="M128" s="41">
        <v>17.519847022758782</v>
      </c>
      <c r="N128" s="41">
        <v>31.36659462620819</v>
      </c>
      <c r="P128" s="41">
        <f>C128*2</f>
        <v>73.700878181818183</v>
      </c>
      <c r="Q128" s="52"/>
    </row>
    <row r="129" spans="1:17" x14ac:dyDescent="0.25">
      <c r="A129" s="121" t="s">
        <v>182</v>
      </c>
      <c r="B129" s="41">
        <v>89.138401999999985</v>
      </c>
      <c r="C129" s="41">
        <v>66.944760909090903</v>
      </c>
      <c r="D129" s="41">
        <v>35.724181250000008</v>
      </c>
      <c r="E129" s="41">
        <v>113.78211176470587</v>
      </c>
      <c r="F129" s="41">
        <v>188.613403030303</v>
      </c>
      <c r="G129" s="41">
        <v>53.474457575757583</v>
      </c>
      <c r="H129" s="176"/>
      <c r="I129" s="41">
        <v>24.646036559367019</v>
      </c>
      <c r="J129" s="41">
        <v>14.125953399227283</v>
      </c>
      <c r="K129" s="41">
        <v>13.132717141900946</v>
      </c>
      <c r="L129" s="41">
        <v>24.508616402309109</v>
      </c>
      <c r="M129" s="41">
        <v>27.311773465957568</v>
      </c>
      <c r="N129" s="41">
        <v>16.074011225350752</v>
      </c>
      <c r="P129" s="41">
        <f>C129*2</f>
        <v>133.88952181818181</v>
      </c>
      <c r="Q129" s="52"/>
    </row>
    <row r="130" spans="1:17" x14ac:dyDescent="0.25">
      <c r="A130" s="165" t="s">
        <v>126</v>
      </c>
      <c r="B130" s="41">
        <v>82.737877999999981</v>
      </c>
      <c r="C130" s="41">
        <v>59.920181818181824</v>
      </c>
      <c r="D130" s="41">
        <v>48.47873125000001</v>
      </c>
      <c r="E130" s="41">
        <v>111.94459411764706</v>
      </c>
      <c r="F130" s="41">
        <v>162.53485151515156</v>
      </c>
      <c r="G130" s="41">
        <v>61.727351515151518</v>
      </c>
      <c r="H130" s="176"/>
      <c r="I130" s="41">
        <v>31.061842579693177</v>
      </c>
      <c r="J130" s="41">
        <v>20.489720239002139</v>
      </c>
      <c r="K130" s="41">
        <v>23.286566710363626</v>
      </c>
      <c r="L130" s="41">
        <v>35.121846323664137</v>
      </c>
      <c r="M130" s="41">
        <v>27.9167101771238</v>
      </c>
      <c r="N130" s="41">
        <v>27.154709524037035</v>
      </c>
      <c r="P130" s="41">
        <f>C130*2</f>
        <v>119.84036363636365</v>
      </c>
      <c r="Q130" s="52"/>
    </row>
    <row r="131" spans="1:17" x14ac:dyDescent="0.25">
      <c r="A131" s="165" t="s">
        <v>127</v>
      </c>
      <c r="B131" s="41">
        <v>118.86499400000001</v>
      </c>
      <c r="C131" s="41">
        <v>49.780241818181807</v>
      </c>
      <c r="D131" s="41">
        <v>47.356925000000011</v>
      </c>
      <c r="E131" s="41">
        <v>93.355641176470598</v>
      </c>
      <c r="F131" s="41">
        <v>156.24208181818182</v>
      </c>
      <c r="G131" s="41">
        <v>54.828936363636338</v>
      </c>
      <c r="H131" s="176"/>
      <c r="I131" s="41">
        <v>18.811788395326488</v>
      </c>
      <c r="J131" s="41">
        <v>10.660741832976582</v>
      </c>
      <c r="K131" s="41">
        <v>14.264329214648832</v>
      </c>
      <c r="L131" s="41">
        <v>18.857831527949457</v>
      </c>
      <c r="M131" s="41">
        <v>12.349127076486965</v>
      </c>
      <c r="N131" s="41">
        <v>19.416633180819296</v>
      </c>
      <c r="P131" s="41">
        <f>C131*2</f>
        <v>99.560483636363614</v>
      </c>
      <c r="Q131" s="52"/>
    </row>
    <row r="132" spans="1:17" x14ac:dyDescent="0.25">
      <c r="A132" s="121" t="s">
        <v>129</v>
      </c>
      <c r="B132" s="41">
        <v>77.222347999999982</v>
      </c>
      <c r="C132" s="41">
        <v>37.286763636363638</v>
      </c>
      <c r="D132" s="41">
        <v>49.036556249999983</v>
      </c>
      <c r="E132" s="41">
        <v>92.446570588235289</v>
      </c>
      <c r="F132" s="41">
        <v>143.85652727272731</v>
      </c>
      <c r="G132" s="41">
        <v>35.514718181818182</v>
      </c>
      <c r="H132" s="176"/>
      <c r="I132" s="41">
        <v>29.564847008259793</v>
      </c>
      <c r="J132" s="41">
        <v>12.751716878643638</v>
      </c>
      <c r="K132" s="41">
        <v>36.404649974133626</v>
      </c>
      <c r="L132" s="41">
        <v>23.328675045496464</v>
      </c>
      <c r="M132" s="41">
        <v>17.554874764114945</v>
      </c>
      <c r="N132" s="41">
        <v>16.579438740773206</v>
      </c>
      <c r="P132" s="41">
        <f>C132*2</f>
        <v>74.573527272727276</v>
      </c>
      <c r="Q132" s="52"/>
    </row>
    <row r="133" spans="1:17" x14ac:dyDescent="0.25">
      <c r="A133" s="121" t="s">
        <v>130</v>
      </c>
      <c r="B133" s="41">
        <v>97.682815999999988</v>
      </c>
      <c r="C133" s="41">
        <v>43.054096363636361</v>
      </c>
      <c r="D133" s="41">
        <v>34.027659375000006</v>
      </c>
      <c r="E133" s="41">
        <v>82.313941176470593</v>
      </c>
      <c r="F133" s="41">
        <v>127.2787606060606</v>
      </c>
      <c r="G133" s="41">
        <v>38.414906060606071</v>
      </c>
      <c r="H133" s="176"/>
      <c r="I133" s="41">
        <v>19.651759857691427</v>
      </c>
      <c r="J133" s="41">
        <v>9.9582168922082452</v>
      </c>
      <c r="K133" s="41">
        <v>11.071816940214635</v>
      </c>
      <c r="L133" s="41">
        <v>28.982963837440334</v>
      </c>
      <c r="M133" s="41">
        <v>18.568166003151841</v>
      </c>
      <c r="N133" s="41">
        <v>24.537804221131974</v>
      </c>
      <c r="P133" s="41">
        <f>C133*2</f>
        <v>86.108192727272723</v>
      </c>
      <c r="Q133" s="52"/>
    </row>
    <row r="134" spans="1:17" x14ac:dyDescent="0.25">
      <c r="A134" s="121" t="s">
        <v>131</v>
      </c>
      <c r="B134" s="41">
        <v>81.704537999999971</v>
      </c>
      <c r="C134" s="41">
        <v>43.097754545454549</v>
      </c>
      <c r="D134" s="41">
        <v>39.550240625000001</v>
      </c>
      <c r="E134" s="41">
        <v>62.294323529411777</v>
      </c>
      <c r="F134" s="41">
        <v>125.79045757575756</v>
      </c>
      <c r="G134" s="41">
        <v>37.44914242424241</v>
      </c>
      <c r="H134" s="176"/>
      <c r="I134" s="41">
        <v>24.160889512978066</v>
      </c>
      <c r="J134" s="41">
        <v>12.615733571181256</v>
      </c>
      <c r="K134" s="41">
        <v>18.149774192717029</v>
      </c>
      <c r="L134" s="41">
        <v>19.76131797480982</v>
      </c>
      <c r="M134" s="41">
        <v>21.628568328499231</v>
      </c>
      <c r="N134" s="41">
        <v>19.33123112786042</v>
      </c>
      <c r="P134" s="41">
        <f>C134*2</f>
        <v>86.195509090909098</v>
      </c>
      <c r="Q134" s="52"/>
    </row>
    <row r="135" spans="1:17" x14ac:dyDescent="0.25">
      <c r="A135" s="121" t="s">
        <v>132</v>
      </c>
      <c r="B135" s="41">
        <v>99.080647999999982</v>
      </c>
      <c r="C135" s="41">
        <v>38.683047272727265</v>
      </c>
      <c r="D135" s="41">
        <v>34.593565624999997</v>
      </c>
      <c r="E135" s="41">
        <v>97.006435294117679</v>
      </c>
      <c r="F135" s="41">
        <v>143.31866969696969</v>
      </c>
      <c r="G135" s="41">
        <v>34.173124242424251</v>
      </c>
      <c r="H135" s="176"/>
      <c r="I135" s="41">
        <v>33.544824968942457</v>
      </c>
      <c r="J135" s="41">
        <v>14.990811337593286</v>
      </c>
      <c r="K135" s="41">
        <v>14.375927644176411</v>
      </c>
      <c r="L135" s="41">
        <v>23.491349275116406</v>
      </c>
      <c r="M135" s="41">
        <v>25.449342759210253</v>
      </c>
      <c r="N135" s="41">
        <v>16.608920483673884</v>
      </c>
      <c r="P135" s="41">
        <f>C135*2</f>
        <v>77.36609454545453</v>
      </c>
      <c r="Q135" s="52"/>
    </row>
    <row r="136" spans="1:17" x14ac:dyDescent="0.25">
      <c r="A136" s="121" t="s">
        <v>133</v>
      </c>
      <c r="B136" s="41">
        <v>70.699275999999998</v>
      </c>
      <c r="C136" s="41">
        <v>36.380333636363645</v>
      </c>
      <c r="D136" s="41">
        <v>47.127721874999999</v>
      </c>
      <c r="E136" s="41">
        <v>92.250423529411734</v>
      </c>
      <c r="F136" s="41">
        <v>141.02928484848485</v>
      </c>
      <c r="G136" s="41">
        <v>34.300057575757585</v>
      </c>
      <c r="H136" s="176"/>
      <c r="I136" s="41">
        <v>22.778044481502182</v>
      </c>
      <c r="J136" s="41">
        <v>8.8328426857423405</v>
      </c>
      <c r="K136" s="41">
        <v>16.20592482489154</v>
      </c>
      <c r="L136" s="41">
        <v>39.912798264335485</v>
      </c>
      <c r="M136" s="41">
        <v>23.756827034522992</v>
      </c>
      <c r="N136" s="41">
        <v>22.000478747209399</v>
      </c>
      <c r="P136" s="41">
        <f>C136*2</f>
        <v>72.760667272727289</v>
      </c>
      <c r="Q136" s="52"/>
    </row>
    <row r="137" spans="1:17" x14ac:dyDescent="0.25">
      <c r="A137" s="121" t="s">
        <v>134</v>
      </c>
      <c r="B137" s="41">
        <v>92.735133999999974</v>
      </c>
      <c r="C137" s="41">
        <v>51.16576818181818</v>
      </c>
      <c r="D137" s="41">
        <v>51.799362499999987</v>
      </c>
      <c r="E137" s="41">
        <v>133.87225882352939</v>
      </c>
      <c r="F137" s="41">
        <v>204.98787878787874</v>
      </c>
      <c r="G137" s="41">
        <v>49.540481818181817</v>
      </c>
      <c r="H137" s="176"/>
      <c r="I137" s="41">
        <v>35.485715311540261</v>
      </c>
      <c r="J137" s="41">
        <v>14.834635598513547</v>
      </c>
      <c r="K137" s="41">
        <v>14.196086319607652</v>
      </c>
      <c r="L137" s="41">
        <v>27.883729755478203</v>
      </c>
      <c r="M137" s="41">
        <v>19.572393585712618</v>
      </c>
      <c r="N137" s="41">
        <v>15.275140370092686</v>
      </c>
      <c r="P137" s="41">
        <f>C137*2</f>
        <v>102.33153636363636</v>
      </c>
      <c r="Q137" s="52"/>
    </row>
    <row r="138" spans="1:17" x14ac:dyDescent="0.25">
      <c r="A138" s="121" t="s">
        <v>135</v>
      </c>
      <c r="B138" s="41">
        <v>132.03973200000001</v>
      </c>
      <c r="C138" s="41">
        <v>42.189604545454536</v>
      </c>
      <c r="D138" s="41">
        <v>35.77653437499999</v>
      </c>
      <c r="E138" s="41">
        <v>110.72309411764705</v>
      </c>
      <c r="F138" s="41">
        <v>171.66390909090907</v>
      </c>
      <c r="G138" s="41">
        <v>33.64399393939393</v>
      </c>
      <c r="H138" s="176"/>
      <c r="I138" s="41">
        <v>27.925003045935448</v>
      </c>
      <c r="J138" s="41">
        <v>9.9102214071020391</v>
      </c>
      <c r="K138" s="41">
        <v>12.833567199110979</v>
      </c>
      <c r="L138" s="41">
        <v>17.568021144156223</v>
      </c>
      <c r="M138" s="41">
        <v>21.781031626504806</v>
      </c>
      <c r="N138" s="41">
        <v>14.995635648626809</v>
      </c>
      <c r="P138" s="41">
        <f>C138*2</f>
        <v>84.379209090909072</v>
      </c>
      <c r="Q138" s="52"/>
    </row>
    <row r="139" spans="1:17" x14ac:dyDescent="0.25">
      <c r="A139" s="121" t="s">
        <v>136</v>
      </c>
      <c r="B139" s="41">
        <v>62.09502599999999</v>
      </c>
      <c r="C139" s="41">
        <v>46.426379090909087</v>
      </c>
      <c r="D139" s="41">
        <v>28.879415624999993</v>
      </c>
      <c r="E139" s="41">
        <v>113.48334705882354</v>
      </c>
      <c r="F139" s="41">
        <v>169.33001515151514</v>
      </c>
      <c r="G139" s="41">
        <v>29.967830303030301</v>
      </c>
      <c r="H139" s="176"/>
      <c r="I139" s="41">
        <v>29.738319147497073</v>
      </c>
      <c r="J139" s="41">
        <v>27.327176160716039</v>
      </c>
      <c r="K139" s="41">
        <v>15.34231181812887</v>
      </c>
      <c r="L139" s="41">
        <v>46.686543991920246</v>
      </c>
      <c r="M139" s="41">
        <v>26.668630453804319</v>
      </c>
      <c r="N139" s="41">
        <v>29.015163993896287</v>
      </c>
      <c r="P139" s="41">
        <f>C139*2</f>
        <v>92.852758181818174</v>
      </c>
      <c r="Q139" s="52"/>
    </row>
    <row r="140" spans="1:17" x14ac:dyDescent="0.25">
      <c r="A140" s="121" t="s">
        <v>137</v>
      </c>
      <c r="B140" s="41">
        <v>83.059409999999986</v>
      </c>
      <c r="C140" s="41">
        <v>47.323195454545449</v>
      </c>
      <c r="D140" s="41">
        <v>37.278224999999999</v>
      </c>
      <c r="E140" s="41">
        <v>82.455723529411756</v>
      </c>
      <c r="F140" s="41">
        <v>117.97608787878791</v>
      </c>
      <c r="G140" s="41">
        <v>39.616487878787893</v>
      </c>
      <c r="H140" s="176"/>
      <c r="I140" s="41">
        <v>20.318211789160614</v>
      </c>
      <c r="J140" s="41">
        <v>11.941367685457269</v>
      </c>
      <c r="K140" s="41">
        <v>12.669467760940019</v>
      </c>
      <c r="L140" s="41">
        <v>14.966631882265311</v>
      </c>
      <c r="M140" s="41">
        <v>18.2456138600085</v>
      </c>
      <c r="N140" s="41">
        <v>17.580866951804328</v>
      </c>
      <c r="P140" s="41">
        <f>C140*2</f>
        <v>94.646390909090897</v>
      </c>
      <c r="Q140" s="52"/>
    </row>
    <row r="141" spans="1:17" x14ac:dyDescent="0.25">
      <c r="A141" s="121" t="s">
        <v>138</v>
      </c>
      <c r="B141" s="41">
        <v>70.470230000000015</v>
      </c>
      <c r="C141" s="41">
        <v>84.027909090909048</v>
      </c>
      <c r="D141" s="41">
        <v>43.134790625000008</v>
      </c>
      <c r="E141" s="41">
        <v>70.924541176470598</v>
      </c>
      <c r="F141" s="41">
        <v>87.083812121212105</v>
      </c>
      <c r="G141" s="41">
        <v>44.614793939393941</v>
      </c>
      <c r="H141" s="176"/>
      <c r="I141" s="41">
        <v>46.806443258046407</v>
      </c>
      <c r="J141" s="41">
        <v>18.036680861581765</v>
      </c>
      <c r="K141" s="41">
        <v>14.033555451826384</v>
      </c>
      <c r="L141" s="41">
        <v>32.173808876566078</v>
      </c>
      <c r="M141" s="41">
        <v>12.823627924404187</v>
      </c>
      <c r="N141" s="41">
        <v>11.971450804820952</v>
      </c>
      <c r="P141" s="41">
        <f>C141*2</f>
        <v>168.0558181818181</v>
      </c>
      <c r="Q141" s="52"/>
    </row>
    <row r="142" spans="1:17" x14ac:dyDescent="0.25">
      <c r="A142" s="121" t="s">
        <v>139</v>
      </c>
      <c r="B142" s="41">
        <v>77.943239999999975</v>
      </c>
      <c r="C142" s="41">
        <v>37.761859999999999</v>
      </c>
      <c r="D142" s="41">
        <v>28.280146875</v>
      </c>
      <c r="E142" s="41">
        <v>81.142705882352956</v>
      </c>
      <c r="F142" s="41">
        <v>134.08472424242424</v>
      </c>
      <c r="G142" s="41">
        <v>30.840699999999998</v>
      </c>
      <c r="H142" s="176"/>
      <c r="I142" s="41">
        <v>22.495906634126346</v>
      </c>
      <c r="J142" s="41">
        <v>13.976121148461853</v>
      </c>
      <c r="K142" s="41">
        <v>17.320013602456822</v>
      </c>
      <c r="L142" s="41">
        <v>20.665035423501536</v>
      </c>
      <c r="M142" s="41">
        <v>15.198212735657163</v>
      </c>
      <c r="N142" s="41">
        <v>13.176011981747813</v>
      </c>
      <c r="P142" s="41">
        <f>C142*2</f>
        <v>75.523719999999997</v>
      </c>
      <c r="Q142" s="52"/>
    </row>
    <row r="143" spans="1:17" x14ac:dyDescent="0.25">
      <c r="A143" s="121" t="s">
        <v>140</v>
      </c>
      <c r="B143" s="41">
        <v>82.563267999999994</v>
      </c>
      <c r="C143" s="41">
        <v>53.080864545454546</v>
      </c>
      <c r="D143" s="41">
        <v>37.015728125000017</v>
      </c>
      <c r="E143" s="41">
        <v>85.504041176470594</v>
      </c>
      <c r="F143" s="41">
        <v>141.50252727272732</v>
      </c>
      <c r="G143" s="41">
        <v>48.387793939393944</v>
      </c>
      <c r="H143" s="176"/>
      <c r="I143" s="41">
        <v>37.423645407331719</v>
      </c>
      <c r="J143" s="41">
        <v>18.481119647489798</v>
      </c>
      <c r="K143" s="41">
        <v>19.44997170473971</v>
      </c>
      <c r="L143" s="41">
        <v>24.893784253972019</v>
      </c>
      <c r="M143" s="41">
        <v>28.36545236403223</v>
      </c>
      <c r="N143" s="41">
        <v>16.818440784068496</v>
      </c>
      <c r="P143" s="41">
        <f>C143*2</f>
        <v>106.16172909090909</v>
      </c>
      <c r="Q143" s="52"/>
    </row>
    <row r="144" spans="1:17" x14ac:dyDescent="0.25">
      <c r="A144" s="121" t="s">
        <v>141</v>
      </c>
      <c r="B144" s="41">
        <v>84.278481999999997</v>
      </c>
      <c r="C144" s="41">
        <v>58.46654181818181</v>
      </c>
      <c r="D144" s="41">
        <v>30.711684375000001</v>
      </c>
      <c r="E144" s="41">
        <v>96.384135294117655</v>
      </c>
      <c r="F144" s="41">
        <v>129.00163030303031</v>
      </c>
      <c r="G144" s="41">
        <v>34.468166666666683</v>
      </c>
      <c r="H144" s="176"/>
      <c r="I144" s="41">
        <v>25.303710038677078</v>
      </c>
      <c r="J144" s="41">
        <v>10.477594058287231</v>
      </c>
      <c r="K144" s="41">
        <v>20.210674998651612</v>
      </c>
      <c r="L144" s="41">
        <v>22.945549971620967</v>
      </c>
      <c r="M144" s="41">
        <v>25.825494909606583</v>
      </c>
      <c r="N144" s="41">
        <v>29.9210521936056</v>
      </c>
      <c r="P144" s="41">
        <f>C144*2</f>
        <v>116.93308363636362</v>
      </c>
      <c r="Q144" s="52"/>
    </row>
    <row r="145" spans="1:17" x14ac:dyDescent="0.25">
      <c r="A145" s="121" t="s">
        <v>142</v>
      </c>
      <c r="B145" s="41">
        <v>88.112783999999991</v>
      </c>
      <c r="C145" s="41">
        <v>50.140633636363638</v>
      </c>
      <c r="D145" s="41">
        <v>39.331624999999988</v>
      </c>
      <c r="E145" s="41">
        <v>75.806329411764736</v>
      </c>
      <c r="F145" s="41">
        <v>132.4973181818182</v>
      </c>
      <c r="G145" s="41">
        <v>39.157775757575749</v>
      </c>
      <c r="H145" s="176"/>
      <c r="I145" s="41">
        <v>23.695123636816039</v>
      </c>
      <c r="J145" s="41">
        <v>21.842579839467803</v>
      </c>
      <c r="K145" s="41">
        <v>21.380514166877816</v>
      </c>
      <c r="L145" s="41">
        <v>22.195846389304709</v>
      </c>
      <c r="M145" s="41">
        <v>21.806374744734597</v>
      </c>
      <c r="N145" s="41">
        <v>23.94877281463916</v>
      </c>
      <c r="P145" s="41">
        <f>C145*2</f>
        <v>100.28126727272728</v>
      </c>
      <c r="Q145" s="52"/>
    </row>
    <row r="146" spans="1:17" x14ac:dyDescent="0.25">
      <c r="A146" s="121" t="s">
        <v>143</v>
      </c>
      <c r="B146" s="41">
        <v>78.270521999999985</v>
      </c>
      <c r="C146" s="41">
        <v>36.721710000000016</v>
      </c>
      <c r="D146" s="41">
        <v>31.361499999999999</v>
      </c>
      <c r="E146" s="41">
        <v>107.65602352941175</v>
      </c>
      <c r="F146" s="41">
        <v>170.39471515151507</v>
      </c>
      <c r="G146" s="41">
        <v>31.76747575757576</v>
      </c>
      <c r="H146" s="176"/>
      <c r="I146" s="41">
        <v>29.35528176814201</v>
      </c>
      <c r="J146" s="41">
        <v>10.893632007015325</v>
      </c>
      <c r="K146" s="41">
        <v>15.971292169547926</v>
      </c>
      <c r="L146" s="41">
        <v>32.462427889747417</v>
      </c>
      <c r="M146" s="41">
        <v>31.072324108682032</v>
      </c>
      <c r="N146" s="41">
        <v>22.853185616467854</v>
      </c>
      <c r="P146" s="41">
        <f>C146*2</f>
        <v>73.443420000000032</v>
      </c>
    </row>
    <row r="147" spans="1:17" x14ac:dyDescent="0.25">
      <c r="A147" s="121" t="s">
        <v>144</v>
      </c>
      <c r="B147" s="41">
        <v>86.760909999999981</v>
      </c>
      <c r="C147" s="41">
        <v>43.904769090909078</v>
      </c>
      <c r="D147" s="41">
        <v>32.692706250000001</v>
      </c>
      <c r="E147" s="41">
        <v>116.06481176470588</v>
      </c>
      <c r="F147" s="41">
        <v>166.26186363636361</v>
      </c>
      <c r="G147" s="41">
        <v>31.022272727272721</v>
      </c>
      <c r="H147" s="176"/>
      <c r="I147" s="41">
        <v>46.18481017052445</v>
      </c>
      <c r="J147" s="41">
        <v>11.281678465858864</v>
      </c>
      <c r="K147" s="41">
        <v>18.504842860413259</v>
      </c>
      <c r="L147" s="41">
        <v>28.259243109243641</v>
      </c>
      <c r="M147" s="41">
        <v>23.093126789894413</v>
      </c>
      <c r="N147" s="41">
        <v>24.171858780877002</v>
      </c>
      <c r="P147" s="41">
        <f>C147*2</f>
        <v>87.809538181818155</v>
      </c>
    </row>
    <row r="148" spans="1:17" x14ac:dyDescent="0.25">
      <c r="A148" s="121" t="s">
        <v>145</v>
      </c>
      <c r="B148" s="41">
        <v>78.853790000000032</v>
      </c>
      <c r="C148" s="41">
        <v>38.49376454545456</v>
      </c>
      <c r="D148" s="41">
        <v>41.574371874999997</v>
      </c>
      <c r="E148" s="41">
        <v>102.64114117647058</v>
      </c>
      <c r="F148" s="41">
        <v>136.51581515151511</v>
      </c>
      <c r="G148" s="41">
        <v>28.56816666666667</v>
      </c>
      <c r="H148" s="176"/>
      <c r="I148" s="41">
        <v>29.850966922548032</v>
      </c>
      <c r="J148" s="41">
        <v>16.142660152913692</v>
      </c>
      <c r="K148" s="41">
        <v>16.861881010656425</v>
      </c>
      <c r="L148" s="41">
        <v>13.243454221499936</v>
      </c>
      <c r="M148" s="41">
        <v>17.649080632813448</v>
      </c>
      <c r="N148" s="41">
        <v>11.767119617851835</v>
      </c>
      <c r="P148" s="41">
        <f>C148*2</f>
        <v>76.987529090909121</v>
      </c>
    </row>
    <row r="149" spans="1:17" x14ac:dyDescent="0.25">
      <c r="A149" s="121" t="s">
        <v>146</v>
      </c>
      <c r="B149" s="41">
        <v>93.884378000000012</v>
      </c>
      <c r="C149" s="41">
        <v>53.896702727272732</v>
      </c>
      <c r="D149" s="41">
        <v>38.634137499999994</v>
      </c>
      <c r="E149" s="41">
        <v>87.841682352941177</v>
      </c>
      <c r="F149" s="41">
        <v>144.2922424242424</v>
      </c>
      <c r="G149" s="41">
        <v>50.227321212121204</v>
      </c>
      <c r="H149" s="176"/>
      <c r="I149" s="41">
        <v>20.787496878591501</v>
      </c>
      <c r="J149" s="41">
        <v>9.501666831661284</v>
      </c>
      <c r="K149" s="41">
        <v>21.773769635758548</v>
      </c>
      <c r="L149" s="41">
        <v>19.128714622606619</v>
      </c>
      <c r="M149" s="41">
        <v>19.429750921016957</v>
      </c>
      <c r="N149" s="41">
        <v>20.355414121067518</v>
      </c>
      <c r="P149" s="41">
        <f>C149*2</f>
        <v>107.79340545454546</v>
      </c>
    </row>
    <row r="150" spans="1:17" x14ac:dyDescent="0.25">
      <c r="A150" s="121" t="s">
        <v>147</v>
      </c>
      <c r="B150" s="41">
        <v>87.106145999999995</v>
      </c>
      <c r="C150" s="41">
        <v>56.907365454545435</v>
      </c>
      <c r="D150" s="41">
        <v>28.217653125000002</v>
      </c>
      <c r="E150" s="41">
        <v>103.08920000000001</v>
      </c>
      <c r="F150" s="41">
        <v>197.19348484848487</v>
      </c>
      <c r="G150" s="41">
        <v>38.081263636363623</v>
      </c>
      <c r="H150" s="176"/>
      <c r="I150" s="41">
        <v>18.441148826435562</v>
      </c>
      <c r="J150" s="41">
        <v>13.624638000358066</v>
      </c>
      <c r="K150" s="41">
        <v>13.969382181474055</v>
      </c>
      <c r="L150" s="41">
        <v>16.99356241010582</v>
      </c>
      <c r="M150" s="41">
        <v>11.997154488252058</v>
      </c>
      <c r="N150" s="41">
        <v>31.937790157049733</v>
      </c>
      <c r="P150" s="41">
        <f>C150*2</f>
        <v>113.81473090909087</v>
      </c>
    </row>
    <row r="151" spans="1:17" x14ac:dyDescent="0.25">
      <c r="A151" s="121" t="s">
        <v>148</v>
      </c>
      <c r="B151" s="41">
        <v>83.877478000000011</v>
      </c>
      <c r="C151" s="41">
        <v>40.753011818181811</v>
      </c>
      <c r="D151" s="41">
        <v>32.751503125000006</v>
      </c>
      <c r="E151" s="41">
        <v>97.692847058823531</v>
      </c>
      <c r="F151" s="41">
        <v>130.52103333333332</v>
      </c>
      <c r="G151" s="41">
        <v>30.340606060606049</v>
      </c>
      <c r="H151" s="176"/>
      <c r="I151" s="41">
        <v>24.350057459104185</v>
      </c>
      <c r="J151" s="41">
        <v>8.9442424521791839</v>
      </c>
      <c r="K151" s="41">
        <v>11.010772906894578</v>
      </c>
      <c r="L151" s="41">
        <v>30.14156045659665</v>
      </c>
      <c r="M151" s="41">
        <v>20.107836670968396</v>
      </c>
      <c r="N151" s="41">
        <v>33.211973887460374</v>
      </c>
      <c r="P151" s="41">
        <f>C151*2</f>
        <v>81.506023636363622</v>
      </c>
    </row>
    <row r="152" spans="1:17" x14ac:dyDescent="0.25">
      <c r="A152" s="121" t="s">
        <v>149</v>
      </c>
      <c r="B152" s="41">
        <v>85.445372000000006</v>
      </c>
      <c r="C152" s="41">
        <v>51.48491636363638</v>
      </c>
      <c r="D152" s="41">
        <v>37.992550000000008</v>
      </c>
      <c r="E152" s="41">
        <v>83.993770588235307</v>
      </c>
      <c r="F152" s="41">
        <v>112.47402121212122</v>
      </c>
      <c r="G152" s="41">
        <v>31.963675757575761</v>
      </c>
      <c r="H152" s="176"/>
      <c r="I152" s="41">
        <v>27.258196066146546</v>
      </c>
      <c r="J152" s="41">
        <v>13.69791162975249</v>
      </c>
      <c r="K152" s="41">
        <v>15.399187375380247</v>
      </c>
      <c r="L152" s="41">
        <v>25.175408068620676</v>
      </c>
      <c r="M152" s="41">
        <v>15.940482825039881</v>
      </c>
      <c r="N152" s="41">
        <v>24.321437721963857</v>
      </c>
      <c r="P152" s="41">
        <f>C152*2</f>
        <v>102.96983272727276</v>
      </c>
    </row>
    <row r="153" spans="1:17" x14ac:dyDescent="0.25">
      <c r="A153" s="121" t="s">
        <v>150</v>
      </c>
      <c r="B153" s="41">
        <v>73.169125999999977</v>
      </c>
      <c r="C153" s="41">
        <v>37.49199454545456</v>
      </c>
      <c r="D153" s="41">
        <v>31.815693750000001</v>
      </c>
      <c r="E153" s="41">
        <v>79.455782352941171</v>
      </c>
      <c r="F153" s="41">
        <v>120.21586666666667</v>
      </c>
      <c r="G153" s="41">
        <v>26.923487878787871</v>
      </c>
      <c r="H153" s="176"/>
      <c r="I153" s="41">
        <v>23.138257371793969</v>
      </c>
      <c r="J153" s="41">
        <v>10.762498682471699</v>
      </c>
      <c r="K153" s="41">
        <v>12.896337250349156</v>
      </c>
      <c r="L153" s="41">
        <v>13.919523605336256</v>
      </c>
      <c r="M153" s="41">
        <v>17.38883349966666</v>
      </c>
      <c r="N153" s="41">
        <v>14.798498980580844</v>
      </c>
      <c r="P153" s="41">
        <f>C153*2</f>
        <v>74.98398909090912</v>
      </c>
    </row>
    <row r="154" spans="1:17" x14ac:dyDescent="0.25">
      <c r="A154" s="121" t="s">
        <v>151</v>
      </c>
      <c r="B154" s="41">
        <v>91.170776000000004</v>
      </c>
      <c r="C154" s="41">
        <v>35.260757272727282</v>
      </c>
      <c r="D154" s="41">
        <v>33.004518749999995</v>
      </c>
      <c r="E154" s="41">
        <v>101.19408235294117</v>
      </c>
      <c r="F154" s="41">
        <v>126.75662424242425</v>
      </c>
      <c r="G154" s="41">
        <v>37.25092424242424</v>
      </c>
      <c r="H154" s="176"/>
      <c r="I154" s="41">
        <v>22.416008723592725</v>
      </c>
      <c r="J154" s="41">
        <v>10.095835846984736</v>
      </c>
      <c r="K154" s="41">
        <v>12.236943580690877</v>
      </c>
      <c r="L154" s="41">
        <v>19.949392035128998</v>
      </c>
      <c r="M154" s="41">
        <v>15.961572618634049</v>
      </c>
      <c r="N154" s="41">
        <v>16.664828353265378</v>
      </c>
      <c r="P154" s="41">
        <f>C154*2</f>
        <v>70.521514545454565</v>
      </c>
    </row>
    <row r="155" spans="1:17" x14ac:dyDescent="0.25">
      <c r="A155" s="121" t="s">
        <v>152</v>
      </c>
      <c r="B155" s="41">
        <v>90.259923999999998</v>
      </c>
      <c r="C155" s="41">
        <v>35.730189090909093</v>
      </c>
      <c r="D155" s="41">
        <v>36.509928125000002</v>
      </c>
      <c r="E155" s="41">
        <v>93.284658823529412</v>
      </c>
      <c r="F155" s="41">
        <v>127.1009424242424</v>
      </c>
      <c r="G155" s="41">
        <v>31.992093939393946</v>
      </c>
      <c r="H155" s="176"/>
      <c r="I155" s="41">
        <v>28.743148839770804</v>
      </c>
      <c r="J155" s="41">
        <v>10.310189412619405</v>
      </c>
      <c r="K155" s="41">
        <v>23.111972067564288</v>
      </c>
      <c r="L155" s="41">
        <v>28.312979019205915</v>
      </c>
      <c r="M155" s="41">
        <v>28.032533192687243</v>
      </c>
      <c r="N155" s="41">
        <v>14.69974027091002</v>
      </c>
      <c r="P155" s="41">
        <f>C155*2</f>
        <v>71.460378181818186</v>
      </c>
    </row>
    <row r="156" spans="1:17" x14ac:dyDescent="0.25">
      <c r="A156" s="121" t="s">
        <v>156</v>
      </c>
      <c r="B156" s="41">
        <v>89.042813999999993</v>
      </c>
      <c r="C156" s="41">
        <v>29.696469999999994</v>
      </c>
      <c r="D156" s="41">
        <v>28.060771875000004</v>
      </c>
      <c r="E156" s="41">
        <v>81.844205882352938</v>
      </c>
      <c r="F156" s="41">
        <v>97.061160606060582</v>
      </c>
      <c r="G156" s="41">
        <v>29.13160606060606</v>
      </c>
      <c r="H156" s="176"/>
      <c r="I156" s="41">
        <v>29.465417030180298</v>
      </c>
      <c r="J156" s="41">
        <v>11.03233363642325</v>
      </c>
      <c r="K156" s="41">
        <v>14.758172283877716</v>
      </c>
      <c r="L156" s="41">
        <v>23.106336283488396</v>
      </c>
      <c r="M156" s="41">
        <v>15.103439314148289</v>
      </c>
      <c r="N156" s="41">
        <v>27.293789742704121</v>
      </c>
      <c r="P156" s="41">
        <f>C156*2</f>
        <v>59.392939999999989</v>
      </c>
    </row>
    <row r="157" spans="1:17" x14ac:dyDescent="0.25">
      <c r="A157" s="121" t="s">
        <v>157</v>
      </c>
      <c r="B157" s="41">
        <v>105.02860799999996</v>
      </c>
      <c r="C157" s="41">
        <v>35.990871818181823</v>
      </c>
      <c r="D157" s="41">
        <v>26.042181250000006</v>
      </c>
      <c r="E157" s="41">
        <v>101.66538823529413</v>
      </c>
      <c r="F157" s="41">
        <v>87.122621212121231</v>
      </c>
      <c r="G157" s="41">
        <v>18.607960606060605</v>
      </c>
      <c r="H157" s="176"/>
      <c r="I157" s="41">
        <v>31.145756702812154</v>
      </c>
      <c r="J157" s="41">
        <v>14.513725196104113</v>
      </c>
      <c r="K157" s="41">
        <v>21.092184971928731</v>
      </c>
      <c r="L157" s="41">
        <v>40.904078416802186</v>
      </c>
      <c r="M157" s="41">
        <v>28.458512625959781</v>
      </c>
      <c r="N157" s="41">
        <v>15.328226887641398</v>
      </c>
      <c r="P157" s="41">
        <f>C157*2</f>
        <v>71.981743636363646</v>
      </c>
    </row>
    <row r="158" spans="1:17" x14ac:dyDescent="0.25">
      <c r="A158" s="121" t="s">
        <v>158</v>
      </c>
      <c r="B158" s="41">
        <v>100.12499199999998</v>
      </c>
      <c r="C158" s="41">
        <v>44.150224545454535</v>
      </c>
      <c r="D158" s="41">
        <v>34.885837499999994</v>
      </c>
      <c r="E158" s="41">
        <v>102.61711176470588</v>
      </c>
      <c r="F158" s="41">
        <v>133.61290909090911</v>
      </c>
      <c r="G158" s="41">
        <v>39.060260606060602</v>
      </c>
      <c r="H158" s="176"/>
      <c r="I158" s="41">
        <v>17.552837276062188</v>
      </c>
      <c r="J158" s="41">
        <v>12.190359636593371</v>
      </c>
      <c r="K158" s="41">
        <v>12.519680831496855</v>
      </c>
      <c r="L158" s="41">
        <v>17.101419822680974</v>
      </c>
      <c r="M158" s="41">
        <v>10.5659867902299</v>
      </c>
      <c r="N158" s="41">
        <v>21.349301947846822</v>
      </c>
      <c r="P158" s="41">
        <f>C158*2</f>
        <v>88.300449090909069</v>
      </c>
    </row>
    <row r="159" spans="1:17" x14ac:dyDescent="0.25">
      <c r="A159" s="121" t="s">
        <v>159</v>
      </c>
      <c r="B159" s="41">
        <v>71.785968000000025</v>
      </c>
      <c r="C159" s="41">
        <v>67.147719999999978</v>
      </c>
      <c r="D159" s="41">
        <v>38.956437500000014</v>
      </c>
      <c r="E159" s="41">
        <v>64.879476470588216</v>
      </c>
      <c r="F159" s="41">
        <v>128.46120909090908</v>
      </c>
      <c r="G159" s="41">
        <v>50.21213636363634</v>
      </c>
      <c r="H159" s="176"/>
      <c r="I159" s="41">
        <v>24.163264212394608</v>
      </c>
      <c r="J159" s="41">
        <v>13.23898077297021</v>
      </c>
      <c r="K159" s="41">
        <v>16.349686027021946</v>
      </c>
      <c r="L159" s="41">
        <v>14.183475798024157</v>
      </c>
      <c r="M159" s="41">
        <v>16.827385100017448</v>
      </c>
      <c r="N159" s="41">
        <v>14.976991783736668</v>
      </c>
      <c r="P159" s="41">
        <f>C159*2</f>
        <v>134.29543999999996</v>
      </c>
    </row>
    <row r="160" spans="1:17" x14ac:dyDescent="0.25">
      <c r="A160" s="121" t="s">
        <v>160</v>
      </c>
      <c r="B160" s="41">
        <v>90.651939999999996</v>
      </c>
      <c r="C160" s="41">
        <v>36.113285454545448</v>
      </c>
      <c r="D160" s="41">
        <v>39.132796874999997</v>
      </c>
      <c r="E160" s="41">
        <v>91.168805882352942</v>
      </c>
      <c r="F160" s="41">
        <v>163.51421212121207</v>
      </c>
      <c r="G160" s="41">
        <v>33.268703030303037</v>
      </c>
      <c r="H160" s="176"/>
      <c r="I160" s="41">
        <v>18.76889402717352</v>
      </c>
      <c r="J160" s="41">
        <v>11.281237094692365</v>
      </c>
      <c r="K160" s="41">
        <v>21.690980284895382</v>
      </c>
      <c r="L160" s="41">
        <v>13.155981755802662</v>
      </c>
      <c r="M160" s="41">
        <v>14.71695763627174</v>
      </c>
      <c r="N160" s="41">
        <v>14.24805765039542</v>
      </c>
      <c r="P160" s="41">
        <f>C160*2</f>
        <v>72.226570909090896</v>
      </c>
    </row>
    <row r="161" spans="1:34" x14ac:dyDescent="0.25">
      <c r="A161" s="121" t="s">
        <v>161</v>
      </c>
      <c r="B161" s="41">
        <v>77.908903999999993</v>
      </c>
      <c r="C161" s="41">
        <v>34.761175454545466</v>
      </c>
      <c r="D161" s="41">
        <v>32.167015625000005</v>
      </c>
      <c r="E161" s="41">
        <v>84.120082352941182</v>
      </c>
      <c r="F161" s="41">
        <v>170.59360606060599</v>
      </c>
      <c r="G161" s="41">
        <v>41.944848484848485</v>
      </c>
      <c r="H161" s="176"/>
      <c r="I161" s="41">
        <v>21.802023724272388</v>
      </c>
      <c r="J161" s="41">
        <v>7.6649121941421994</v>
      </c>
      <c r="K161" s="41">
        <v>10.278934615434547</v>
      </c>
      <c r="L161" s="41">
        <v>19.852127426275818</v>
      </c>
      <c r="M161" s="41">
        <v>17.520960016271133</v>
      </c>
      <c r="N161" s="41">
        <v>15.709035081418623</v>
      </c>
      <c r="P161" s="41">
        <f>C161*2</f>
        <v>69.522350909090932</v>
      </c>
    </row>
    <row r="162" spans="1:34" x14ac:dyDescent="0.25">
      <c r="A162" s="121" t="s">
        <v>183</v>
      </c>
      <c r="B162" s="41">
        <v>85.697844000000003</v>
      </c>
      <c r="C162" s="41">
        <v>52.331257272727306</v>
      </c>
      <c r="D162" s="41">
        <v>38.627368750000009</v>
      </c>
      <c r="E162" s="41">
        <v>84.881794117647061</v>
      </c>
      <c r="F162" s="41">
        <v>131.88970909090912</v>
      </c>
      <c r="G162" s="41">
        <v>27.17302424242423</v>
      </c>
      <c r="H162" s="176"/>
      <c r="I162" s="41">
        <v>26.329028344270355</v>
      </c>
      <c r="J162" s="41">
        <v>13.584744460249823</v>
      </c>
      <c r="K162" s="41">
        <v>9.4650359573667249</v>
      </c>
      <c r="L162" s="41">
        <v>24.581338963064006</v>
      </c>
      <c r="M162" s="41">
        <v>16.131969434807448</v>
      </c>
      <c r="N162" s="41">
        <v>11.051362958243093</v>
      </c>
      <c r="P162" s="41">
        <f>C162*2</f>
        <v>104.66251454545461</v>
      </c>
    </row>
    <row r="163" spans="1:34" x14ac:dyDescent="0.25">
      <c r="A163" s="121" t="s">
        <v>187</v>
      </c>
      <c r="B163" s="41">
        <v>85.079446000000004</v>
      </c>
      <c r="C163" s="41">
        <v>47.112991818181804</v>
      </c>
      <c r="D163" s="41">
        <v>35.606134374999996</v>
      </c>
      <c r="E163" s="41">
        <v>87.359529411764711</v>
      </c>
      <c r="F163" s="41">
        <v>166.84312121212122</v>
      </c>
      <c r="G163" s="41">
        <v>39.558924242424247</v>
      </c>
      <c r="H163" s="176"/>
      <c r="I163" s="41">
        <v>29.955557382090625</v>
      </c>
      <c r="J163" s="41">
        <v>9.5012641766370649</v>
      </c>
      <c r="K163" s="41">
        <v>10.837645168223023</v>
      </c>
      <c r="L163" s="41">
        <v>17.446017491263323</v>
      </c>
      <c r="M163" s="41">
        <v>10.248982316457479</v>
      </c>
      <c r="N163" s="41">
        <v>18.812573041981342</v>
      </c>
      <c r="P163" s="41">
        <f>C163*2</f>
        <v>94.225983636363608</v>
      </c>
    </row>
    <row r="164" spans="1:34" x14ac:dyDescent="0.25">
      <c r="A164" s="121" t="s">
        <v>191</v>
      </c>
      <c r="B164" s="41">
        <v>90.047667999999987</v>
      </c>
      <c r="C164" s="41">
        <v>54.01645909090908</v>
      </c>
      <c r="D164" s="41">
        <v>50.996568750000002</v>
      </c>
      <c r="E164" s="41">
        <v>74.534335294117639</v>
      </c>
      <c r="F164" s="41">
        <v>93.354809090909086</v>
      </c>
      <c r="G164" s="41">
        <v>42.290615151515148</v>
      </c>
      <c r="H164" s="176"/>
      <c r="I164" s="41">
        <v>19.236986508058436</v>
      </c>
      <c r="J164" s="41">
        <v>16.662818176486692</v>
      </c>
      <c r="K164" s="41">
        <v>15.685529899509268</v>
      </c>
      <c r="L164" s="41">
        <v>28.344470929851219</v>
      </c>
      <c r="M164" s="41">
        <v>23.432697169136578</v>
      </c>
      <c r="N164" s="41">
        <v>14.593789864801535</v>
      </c>
      <c r="P164" s="41">
        <f>C164*2</f>
        <v>108.03291818181816</v>
      </c>
    </row>
    <row r="165" spans="1:34" x14ac:dyDescent="0.25">
      <c r="A165" s="115" t="s">
        <v>200</v>
      </c>
      <c r="B165" s="52">
        <f t="shared" ref="B165:G165" si="12">AVERAGE(B124:B164)</f>
        <v>87.35203473170732</v>
      </c>
      <c r="C165" s="52">
        <f t="shared" si="12"/>
        <v>47.25522254988914</v>
      </c>
      <c r="D165" s="52">
        <f t="shared" si="12"/>
        <v>37.877908155487802</v>
      </c>
      <c r="E165" s="52">
        <f t="shared" si="12"/>
        <v>93.987831563845049</v>
      </c>
      <c r="F165" s="52">
        <f t="shared" si="12"/>
        <v>141.56888950480413</v>
      </c>
      <c r="G165" s="52">
        <f t="shared" si="12"/>
        <v>39.066789726533628</v>
      </c>
      <c r="H165" s="176"/>
      <c r="I165" s="52">
        <f t="shared" ref="I165:N165" si="13">AVERAGE(I124:I164)</f>
        <v>27.26324635609625</v>
      </c>
      <c r="J165" s="52">
        <f t="shared" si="13"/>
        <v>13.452762280246247</v>
      </c>
      <c r="K165" s="52">
        <f t="shared" si="13"/>
        <v>16.689740447745564</v>
      </c>
      <c r="L165" s="52">
        <f t="shared" si="13"/>
        <v>24.76802343577852</v>
      </c>
      <c r="M165" s="52">
        <f t="shared" si="13"/>
        <v>19.617318798647709</v>
      </c>
      <c r="N165" s="52">
        <f t="shared" si="13"/>
        <v>20.090843097071676</v>
      </c>
      <c r="O165" s="41"/>
      <c r="P165" s="52">
        <f>AVERAGE(P124:P164)</f>
        <v>94.510445099778281</v>
      </c>
    </row>
    <row r="166" spans="1:34" x14ac:dyDescent="0.25">
      <c r="A166" s="44" t="s">
        <v>201</v>
      </c>
      <c r="B166" s="41">
        <f t="shared" ref="B166:G166" si="14">MAX(B124:B164)</f>
        <v>132.03973200000001</v>
      </c>
      <c r="C166" s="41">
        <f t="shared" si="14"/>
        <v>84.027909090909048</v>
      </c>
      <c r="D166" s="41">
        <f t="shared" si="14"/>
        <v>52.572415624999977</v>
      </c>
      <c r="E166" s="41">
        <f t="shared" si="14"/>
        <v>134.00686470588235</v>
      </c>
      <c r="F166" s="41">
        <f t="shared" si="14"/>
        <v>229.63015151515145</v>
      </c>
      <c r="G166" s="41">
        <f t="shared" si="14"/>
        <v>62.105357575757587</v>
      </c>
      <c r="H166" s="176"/>
      <c r="I166" s="41">
        <f t="shared" ref="I166:N166" si="15">MAX(I124:I164)</f>
        <v>46.806443258046407</v>
      </c>
      <c r="J166" s="41">
        <f t="shared" si="15"/>
        <v>27.327176160716039</v>
      </c>
      <c r="K166" s="41">
        <f t="shared" si="15"/>
        <v>36.404649974133626</v>
      </c>
      <c r="L166" s="41">
        <f t="shared" si="15"/>
        <v>46.686543991920246</v>
      </c>
      <c r="M166" s="41">
        <f t="shared" si="15"/>
        <v>31.072324108682032</v>
      </c>
      <c r="N166" s="41">
        <f t="shared" si="15"/>
        <v>34.826087081015153</v>
      </c>
      <c r="O166" s="41"/>
      <c r="P166" s="41">
        <f>MAX(P124:P164)</f>
        <v>168.0558181818181</v>
      </c>
    </row>
    <row r="167" spans="1:34" x14ac:dyDescent="0.25">
      <c r="A167" s="44" t="s">
        <v>202</v>
      </c>
      <c r="B167" s="41">
        <f t="shared" ref="B167:G167" si="16">MIN(B124:B164)</f>
        <v>57.086928000000015</v>
      </c>
      <c r="C167" s="41">
        <f t="shared" si="16"/>
        <v>29.696469999999994</v>
      </c>
      <c r="D167" s="41">
        <f t="shared" si="16"/>
        <v>25.297978124999993</v>
      </c>
      <c r="E167" s="41">
        <f t="shared" si="16"/>
        <v>62.294323529411777</v>
      </c>
      <c r="F167" s="41">
        <f t="shared" si="16"/>
        <v>64.973315151515152</v>
      </c>
      <c r="G167" s="41">
        <f t="shared" si="16"/>
        <v>18.607960606060605</v>
      </c>
      <c r="H167" s="176"/>
      <c r="I167" s="41">
        <f t="shared" ref="I167:N167" si="17">MIN(I124:I164)</f>
        <v>17.552837276062188</v>
      </c>
      <c r="J167" s="41">
        <f t="shared" si="17"/>
        <v>7.6649121941421994</v>
      </c>
      <c r="K167" s="41">
        <f t="shared" si="17"/>
        <v>9.4650359573667249</v>
      </c>
      <c r="L167" s="41">
        <f t="shared" si="17"/>
        <v>13.155981755802662</v>
      </c>
      <c r="M167" s="41">
        <f t="shared" si="17"/>
        <v>10.248982316457479</v>
      </c>
      <c r="N167" s="41">
        <f t="shared" si="17"/>
        <v>11.051362958243093</v>
      </c>
      <c r="O167" s="41"/>
      <c r="P167" s="41">
        <f>MIN(P124:P164)</f>
        <v>59.392939999999989</v>
      </c>
    </row>
    <row r="168" spans="1:34" x14ac:dyDescent="0.25">
      <c r="A168" s="44" t="s">
        <v>203</v>
      </c>
      <c r="B168" s="41">
        <f t="shared" ref="B168:G168" si="18">STDEV(B124:B164)/B165*100</f>
        <v>16.167836528030001</v>
      </c>
      <c r="C168" s="41">
        <f t="shared" si="18"/>
        <v>24.425198748632067</v>
      </c>
      <c r="D168" s="41">
        <f t="shared" si="18"/>
        <v>19.658946193278084</v>
      </c>
      <c r="E168" s="41">
        <f t="shared" si="18"/>
        <v>17.843935929589449</v>
      </c>
      <c r="F168" s="41">
        <f t="shared" si="18"/>
        <v>23.723726042172348</v>
      </c>
      <c r="G168" s="41">
        <f t="shared" si="18"/>
        <v>24.650777391601551</v>
      </c>
      <c r="H168" s="176"/>
      <c r="I168" s="41">
        <f t="shared" ref="I168:N168" si="19">STDEV(I124:I164)/I165*100</f>
        <v>24.911822548291827</v>
      </c>
      <c r="J168" s="41">
        <f t="shared" si="19"/>
        <v>29.149708792278677</v>
      </c>
      <c r="K168" s="41">
        <f t="shared" si="19"/>
        <v>30.031259905072339</v>
      </c>
      <c r="L168" s="41">
        <f t="shared" si="19"/>
        <v>33.760715886510354</v>
      </c>
      <c r="M168" s="41">
        <f t="shared" si="19"/>
        <v>27.809899755409916</v>
      </c>
      <c r="N168" s="41">
        <f t="shared" si="19"/>
        <v>31.534931301356949</v>
      </c>
      <c r="O168" s="41"/>
      <c r="P168" s="41">
        <f>STDEV(P124:P164)/P165*100</f>
        <v>24.425198748632067</v>
      </c>
    </row>
    <row r="169" spans="1:34" x14ac:dyDescent="0.25">
      <c r="A169" s="121"/>
      <c r="B169" s="41"/>
      <c r="C169" s="41"/>
      <c r="D169" s="41"/>
      <c r="E169" s="41"/>
      <c r="F169" s="41"/>
      <c r="G169" s="41"/>
      <c r="H169" s="176"/>
      <c r="I169" s="41"/>
      <c r="J169" s="41"/>
      <c r="K169" s="41"/>
      <c r="L169" s="41"/>
      <c r="M169" s="41"/>
      <c r="N169" s="41"/>
    </row>
    <row r="170" spans="1:34" x14ac:dyDescent="0.25">
      <c r="A170" s="166" t="s">
        <v>463</v>
      </c>
      <c r="B170" s="52" t="s">
        <v>4</v>
      </c>
      <c r="C170" s="52" t="s">
        <v>5</v>
      </c>
      <c r="D170" s="52" t="s">
        <v>0</v>
      </c>
      <c r="E170" s="52" t="s">
        <v>1</v>
      </c>
      <c r="F170" s="52" t="s">
        <v>2</v>
      </c>
      <c r="G170" s="52" t="s">
        <v>3</v>
      </c>
      <c r="H170" s="169" t="s">
        <v>460</v>
      </c>
      <c r="I170" s="52" t="s">
        <v>4</v>
      </c>
      <c r="J170" s="52" t="s">
        <v>5</v>
      </c>
      <c r="K170" s="52" t="s">
        <v>0</v>
      </c>
      <c r="L170" s="52" t="s">
        <v>1</v>
      </c>
      <c r="M170" s="52" t="s">
        <v>2</v>
      </c>
      <c r="N170" s="52" t="s">
        <v>3</v>
      </c>
      <c r="O170" s="41"/>
      <c r="P170" s="52" t="s">
        <v>167</v>
      </c>
      <c r="R170" s="172"/>
      <c r="S170" s="171"/>
      <c r="T170" s="171"/>
      <c r="AC170" s="53"/>
      <c r="AD170" s="53"/>
      <c r="AG170" s="175"/>
      <c r="AH170" s="175"/>
    </row>
    <row r="171" spans="1:34" x14ac:dyDescent="0.25">
      <c r="A171" s="165" t="s">
        <v>122</v>
      </c>
      <c r="B171" s="41">
        <v>111.60922000000001</v>
      </c>
      <c r="C171" s="41">
        <v>58.501430909090935</v>
      </c>
      <c r="D171" s="41">
        <v>42.263928125</v>
      </c>
      <c r="E171" s="41">
        <v>107.91401764705881</v>
      </c>
      <c r="F171" s="41">
        <v>137.40106060606064</v>
      </c>
      <c r="G171" s="41">
        <v>48.962363636363634</v>
      </c>
      <c r="H171" s="176"/>
      <c r="I171" s="41">
        <v>31.404533533663486</v>
      </c>
      <c r="J171" s="41">
        <v>15.20321709563102</v>
      </c>
      <c r="K171" s="41">
        <v>18.734412868490885</v>
      </c>
      <c r="L171" s="41">
        <v>20.941901012918589</v>
      </c>
      <c r="M171" s="41">
        <v>17.270454383938645</v>
      </c>
      <c r="N171" s="41">
        <v>16.706618638068697</v>
      </c>
      <c r="O171" s="41"/>
      <c r="P171" s="41">
        <f>C171*2</f>
        <v>117.00286181818187</v>
      </c>
      <c r="R171" s="165"/>
      <c r="S171" s="53"/>
      <c r="T171" s="53"/>
      <c r="AC171" s="53"/>
      <c r="AD171" s="53"/>
      <c r="AG171" s="175"/>
      <c r="AH171" s="175"/>
    </row>
    <row r="172" spans="1:34" x14ac:dyDescent="0.25">
      <c r="A172" s="165" t="s">
        <v>123</v>
      </c>
      <c r="B172" s="41">
        <v>107.755858</v>
      </c>
      <c r="C172" s="41">
        <v>43.42309181818181</v>
      </c>
      <c r="D172" s="41">
        <v>48.88318125</v>
      </c>
      <c r="E172" s="41">
        <v>109.21074705882354</v>
      </c>
      <c r="F172" s="41">
        <v>229.63015151515145</v>
      </c>
      <c r="G172" s="41">
        <v>48.136481818181814</v>
      </c>
      <c r="H172" s="176"/>
      <c r="I172" s="41">
        <v>37.159343472183686</v>
      </c>
      <c r="J172" s="41">
        <v>16.087344286419533</v>
      </c>
      <c r="K172" s="41">
        <v>25.459566634477575</v>
      </c>
      <c r="L172" s="41">
        <v>39.232192438399068</v>
      </c>
      <c r="M172" s="41">
        <v>14.394511188861605</v>
      </c>
      <c r="N172" s="41">
        <v>19.098076673977694</v>
      </c>
      <c r="P172" s="41">
        <f>C172*2</f>
        <v>86.846183636363619</v>
      </c>
      <c r="R172" s="165"/>
      <c r="S172" s="53"/>
      <c r="T172" s="53"/>
      <c r="AC172" s="53"/>
      <c r="AD172" s="53"/>
      <c r="AG172" s="175"/>
      <c r="AH172" s="175"/>
    </row>
    <row r="173" spans="1:34" x14ac:dyDescent="0.25">
      <c r="A173" s="121" t="s">
        <v>119</v>
      </c>
      <c r="B173" s="41">
        <v>57.086928000000015</v>
      </c>
      <c r="C173" s="41">
        <v>71.350943636363667</v>
      </c>
      <c r="D173" s="41">
        <v>46.843962500000004</v>
      </c>
      <c r="E173" s="41">
        <v>64.429047058823542</v>
      </c>
      <c r="F173" s="41">
        <v>64.973315151515152</v>
      </c>
      <c r="G173" s="41">
        <v>62.105357575757587</v>
      </c>
      <c r="H173" s="176"/>
      <c r="I173" s="41">
        <v>30.249371336069046</v>
      </c>
      <c r="J173" s="41">
        <v>17.733483943310347</v>
      </c>
      <c r="K173" s="41">
        <v>18.022941144194387</v>
      </c>
      <c r="L173" s="41">
        <v>41.171097946782119</v>
      </c>
      <c r="M173" s="41">
        <v>14.615277348770519</v>
      </c>
      <c r="N173" s="41">
        <v>34.826087081015153</v>
      </c>
      <c r="P173" s="41">
        <f>C173*2</f>
        <v>142.70188727272733</v>
      </c>
      <c r="R173" s="165"/>
      <c r="S173" s="53"/>
      <c r="T173" s="53"/>
      <c r="AC173" s="53"/>
      <c r="AD173" s="53"/>
      <c r="AG173" s="175"/>
      <c r="AH173" s="175"/>
    </row>
    <row r="174" spans="1:34" x14ac:dyDescent="0.25">
      <c r="A174" s="165" t="s">
        <v>120</v>
      </c>
      <c r="B174" s="41">
        <v>87.657772000000008</v>
      </c>
      <c r="C174" s="41">
        <v>36.850439090909092</v>
      </c>
      <c r="D174" s="41">
        <v>25.297978124999993</v>
      </c>
      <c r="E174" s="41">
        <v>134.00686470588235</v>
      </c>
      <c r="F174" s="41">
        <v>181.82851515151515</v>
      </c>
      <c r="G174" s="41">
        <v>39.327087878787879</v>
      </c>
      <c r="H174" s="176"/>
      <c r="I174" s="41">
        <v>30.375056158679502</v>
      </c>
      <c r="J174" s="41">
        <v>12.468734818937348</v>
      </c>
      <c r="K174" s="41">
        <v>17.842412932723825</v>
      </c>
      <c r="L174" s="41">
        <v>24.431134564952512</v>
      </c>
      <c r="M174" s="41">
        <v>17.519847022758782</v>
      </c>
      <c r="N174" s="41">
        <v>31.36659462620819</v>
      </c>
      <c r="P174" s="41">
        <f>C174*2</f>
        <v>73.700878181818183</v>
      </c>
      <c r="R174" s="165"/>
      <c r="S174" s="53"/>
      <c r="T174" s="53"/>
      <c r="AC174" s="53"/>
      <c r="AD174" s="53"/>
      <c r="AG174" s="175"/>
      <c r="AH174" s="175"/>
    </row>
    <row r="175" spans="1:34" x14ac:dyDescent="0.25">
      <c r="A175" s="121" t="s">
        <v>182</v>
      </c>
      <c r="B175" s="41">
        <v>89.138401999999985</v>
      </c>
      <c r="C175" s="41">
        <v>66.944760909090903</v>
      </c>
      <c r="D175" s="41">
        <v>35.724181250000008</v>
      </c>
      <c r="E175" s="41">
        <v>113.78211176470587</v>
      </c>
      <c r="F175" s="41">
        <v>188.613403030303</v>
      </c>
      <c r="G175" s="41">
        <v>53.474457575757583</v>
      </c>
      <c r="H175" s="176"/>
      <c r="I175" s="41">
        <v>24.646036559367019</v>
      </c>
      <c r="J175" s="41">
        <v>14.125953399227283</v>
      </c>
      <c r="K175" s="41">
        <v>13.132717141900946</v>
      </c>
      <c r="L175" s="41">
        <v>24.508616402309109</v>
      </c>
      <c r="M175" s="41">
        <v>27.311773465957568</v>
      </c>
      <c r="N175" s="41">
        <v>16.074011225350752</v>
      </c>
      <c r="P175" s="41">
        <f>C175*2</f>
        <v>133.88952181818181</v>
      </c>
      <c r="R175" s="165"/>
      <c r="S175" s="53"/>
      <c r="T175" s="53"/>
      <c r="AC175" s="53"/>
      <c r="AD175" s="53"/>
      <c r="AG175" s="175"/>
      <c r="AH175" s="175"/>
    </row>
    <row r="176" spans="1:34" x14ac:dyDescent="0.25">
      <c r="A176" s="165" t="s">
        <v>126</v>
      </c>
      <c r="B176" s="41">
        <v>82.737877999999981</v>
      </c>
      <c r="C176" s="41">
        <v>59.920181818181824</v>
      </c>
      <c r="D176" s="41">
        <v>48.47873125000001</v>
      </c>
      <c r="E176" s="41">
        <v>111.94459411764706</v>
      </c>
      <c r="F176" s="41">
        <v>162.53485151515156</v>
      </c>
      <c r="G176" s="41">
        <v>61.727351515151518</v>
      </c>
      <c r="H176" s="176"/>
      <c r="I176" s="41">
        <v>31.061842579693177</v>
      </c>
      <c r="J176" s="41">
        <v>20.489720239002139</v>
      </c>
      <c r="K176" s="41">
        <v>23.286566710363626</v>
      </c>
      <c r="L176" s="41">
        <v>35.121846323664137</v>
      </c>
      <c r="M176" s="41">
        <v>27.9167101771238</v>
      </c>
      <c r="N176" s="41">
        <v>27.154709524037035</v>
      </c>
      <c r="P176" s="41">
        <f>C176*2</f>
        <v>119.84036363636365</v>
      </c>
      <c r="R176" s="165"/>
      <c r="S176" s="53"/>
      <c r="T176" s="53"/>
      <c r="AC176" s="53"/>
      <c r="AD176" s="53"/>
      <c r="AG176" s="175"/>
      <c r="AH176" s="175"/>
    </row>
    <row r="177" spans="1:34" x14ac:dyDescent="0.25">
      <c r="A177" s="165" t="s">
        <v>127</v>
      </c>
      <c r="B177" s="41">
        <v>118.86499400000001</v>
      </c>
      <c r="C177" s="41">
        <v>49.780241818181807</v>
      </c>
      <c r="D177" s="41">
        <v>47.356925000000011</v>
      </c>
      <c r="E177" s="41">
        <v>93.355641176470598</v>
      </c>
      <c r="F177" s="41">
        <v>156.24208181818182</v>
      </c>
      <c r="G177" s="41">
        <v>54.828936363636338</v>
      </c>
      <c r="H177" s="176"/>
      <c r="I177" s="41">
        <v>18.811788395326488</v>
      </c>
      <c r="J177" s="41">
        <v>10.660741832976582</v>
      </c>
      <c r="K177" s="41">
        <v>14.264329214648832</v>
      </c>
      <c r="L177" s="41">
        <v>18.857831527949457</v>
      </c>
      <c r="M177" s="41">
        <v>12.349127076486965</v>
      </c>
      <c r="N177" s="41">
        <v>19.416633180819296</v>
      </c>
      <c r="P177" s="41">
        <f>C177*2</f>
        <v>99.560483636363614</v>
      </c>
      <c r="R177" s="165"/>
      <c r="S177" s="53"/>
      <c r="T177" s="53"/>
      <c r="AC177" s="53"/>
      <c r="AD177" s="53"/>
      <c r="AG177" s="175"/>
      <c r="AH177" s="175"/>
    </row>
    <row r="178" spans="1:34" x14ac:dyDescent="0.25">
      <c r="A178" s="166" t="s">
        <v>128</v>
      </c>
      <c r="B178" s="41">
        <v>91.775139999999993</v>
      </c>
      <c r="C178" s="41">
        <v>49.96010636363637</v>
      </c>
      <c r="D178" s="41">
        <v>51.260831249999995</v>
      </c>
      <c r="E178" s="41">
        <v>102.74804117647057</v>
      </c>
      <c r="F178" s="41">
        <v>107.2776878787879</v>
      </c>
      <c r="G178" s="41">
        <v>40.419281818181815</v>
      </c>
      <c r="H178" s="176"/>
      <c r="I178" s="41">
        <v>32.11725779839076</v>
      </c>
      <c r="J178" s="41">
        <v>13.002669319556651</v>
      </c>
      <c r="K178" s="41">
        <v>17.617613609440006</v>
      </c>
      <c r="L178" s="41">
        <v>20.721905211207361</v>
      </c>
      <c r="M178" s="41">
        <v>27.920567230161396</v>
      </c>
      <c r="N178" s="41">
        <v>17.962288707802472</v>
      </c>
      <c r="P178" s="41">
        <f>C178*2</f>
        <v>99.920212727272741</v>
      </c>
      <c r="R178" s="165"/>
      <c r="S178" s="53"/>
      <c r="T178" s="53"/>
      <c r="AC178" s="53"/>
      <c r="AD178" s="53"/>
      <c r="AG178" s="175"/>
      <c r="AH178" s="175"/>
    </row>
    <row r="179" spans="1:34" x14ac:dyDescent="0.25">
      <c r="A179" s="121" t="s">
        <v>129</v>
      </c>
      <c r="B179" s="41">
        <v>77.222347999999982</v>
      </c>
      <c r="C179" s="41">
        <v>37.286763636363638</v>
      </c>
      <c r="D179" s="41">
        <v>49.036556249999983</v>
      </c>
      <c r="E179" s="41">
        <v>92.446570588235289</v>
      </c>
      <c r="F179" s="41">
        <v>143.85652727272731</v>
      </c>
      <c r="G179" s="41">
        <v>35.514718181818182</v>
      </c>
      <c r="H179" s="176"/>
      <c r="I179" s="41">
        <v>29.564847008259793</v>
      </c>
      <c r="J179" s="41">
        <v>12.751716878643638</v>
      </c>
      <c r="K179" s="41">
        <v>36.404649974133626</v>
      </c>
      <c r="L179" s="41">
        <v>23.328675045496464</v>
      </c>
      <c r="M179" s="41">
        <v>17.554874764114945</v>
      </c>
      <c r="N179" s="41">
        <v>16.579438740773206</v>
      </c>
      <c r="P179" s="41">
        <f>C179*2</f>
        <v>74.573527272727276</v>
      </c>
      <c r="R179" s="165"/>
      <c r="S179" s="53"/>
      <c r="T179" s="53"/>
      <c r="AC179" s="53"/>
      <c r="AD179" s="53"/>
      <c r="AG179" s="175"/>
      <c r="AH179" s="175"/>
    </row>
    <row r="180" spans="1:34" x14ac:dyDescent="0.25">
      <c r="A180" s="121" t="s">
        <v>130</v>
      </c>
      <c r="B180" s="41">
        <v>97.682815999999988</v>
      </c>
      <c r="C180" s="41">
        <v>43.054096363636361</v>
      </c>
      <c r="D180" s="41">
        <v>34.027659375000006</v>
      </c>
      <c r="E180" s="41">
        <v>82.313941176470593</v>
      </c>
      <c r="F180" s="41">
        <v>127.2787606060606</v>
      </c>
      <c r="G180" s="41">
        <v>38.414906060606071</v>
      </c>
      <c r="H180" s="176"/>
      <c r="I180" s="41">
        <v>19.651759857691427</v>
      </c>
      <c r="J180" s="41">
        <v>9.9582168922082452</v>
      </c>
      <c r="K180" s="41">
        <v>11.071816940214635</v>
      </c>
      <c r="L180" s="41">
        <v>28.982963837440334</v>
      </c>
      <c r="M180" s="41">
        <v>18.568166003151841</v>
      </c>
      <c r="N180" s="41">
        <v>24.537804221131974</v>
      </c>
      <c r="P180" s="41">
        <f>C180*2</f>
        <v>86.108192727272723</v>
      </c>
      <c r="R180" s="165"/>
      <c r="S180" s="53"/>
      <c r="T180" s="53"/>
      <c r="AC180" s="53"/>
      <c r="AD180" s="53"/>
      <c r="AG180" s="175"/>
      <c r="AH180" s="175"/>
    </row>
    <row r="181" spans="1:34" x14ac:dyDescent="0.25">
      <c r="A181" s="121" t="s">
        <v>131</v>
      </c>
      <c r="B181" s="41">
        <v>81.704537999999971</v>
      </c>
      <c r="C181" s="41">
        <v>43.097754545454549</v>
      </c>
      <c r="D181" s="41">
        <v>39.550240625000001</v>
      </c>
      <c r="E181" s="41">
        <v>62.294323529411777</v>
      </c>
      <c r="F181" s="41">
        <v>125.79045757575756</v>
      </c>
      <c r="G181" s="41">
        <v>37.44914242424241</v>
      </c>
      <c r="H181" s="176"/>
      <c r="I181" s="41">
        <v>24.160889512978066</v>
      </c>
      <c r="J181" s="41">
        <v>12.615733571181256</v>
      </c>
      <c r="K181" s="41">
        <v>18.149774192717029</v>
      </c>
      <c r="L181" s="41">
        <v>19.76131797480982</v>
      </c>
      <c r="M181" s="41">
        <v>21.628568328499231</v>
      </c>
      <c r="N181" s="41">
        <v>19.33123112786042</v>
      </c>
      <c r="P181" s="41">
        <f>C181*2</f>
        <v>86.195509090909098</v>
      </c>
      <c r="R181" s="165"/>
      <c r="S181" s="53"/>
      <c r="T181" s="53"/>
      <c r="AC181" s="53"/>
      <c r="AD181" s="53"/>
      <c r="AG181" s="175"/>
      <c r="AH181" s="175"/>
    </row>
    <row r="182" spans="1:34" x14ac:dyDescent="0.25">
      <c r="A182" s="121" t="s">
        <v>132</v>
      </c>
      <c r="B182" s="41">
        <v>99.080647999999982</v>
      </c>
      <c r="C182" s="41">
        <v>38.683047272727265</v>
      </c>
      <c r="D182" s="41">
        <v>34.593565624999997</v>
      </c>
      <c r="E182" s="41">
        <v>97.006435294117679</v>
      </c>
      <c r="F182" s="41">
        <v>143.31866969696969</v>
      </c>
      <c r="G182" s="41">
        <v>34.173124242424251</v>
      </c>
      <c r="H182" s="176"/>
      <c r="I182" s="41">
        <v>33.544824968942457</v>
      </c>
      <c r="J182" s="41">
        <v>14.990811337593286</v>
      </c>
      <c r="K182" s="41">
        <v>14.375927644176411</v>
      </c>
      <c r="L182" s="41">
        <v>23.491349275116406</v>
      </c>
      <c r="M182" s="41">
        <v>25.449342759210253</v>
      </c>
      <c r="N182" s="41">
        <v>16.608920483673884</v>
      </c>
      <c r="P182" s="41">
        <f>C182*2</f>
        <v>77.36609454545453</v>
      </c>
      <c r="R182" s="165"/>
      <c r="S182" s="53"/>
      <c r="T182" s="53"/>
      <c r="AC182" s="53"/>
      <c r="AD182" s="53"/>
      <c r="AG182" s="175"/>
      <c r="AH182" s="175"/>
    </row>
    <row r="183" spans="1:34" x14ac:dyDescent="0.25">
      <c r="A183" s="121" t="s">
        <v>133</v>
      </c>
      <c r="B183" s="41">
        <v>70.699275999999998</v>
      </c>
      <c r="C183" s="41">
        <v>36.380333636363645</v>
      </c>
      <c r="D183" s="41">
        <v>47.127721874999999</v>
      </c>
      <c r="E183" s="41">
        <v>92.250423529411734</v>
      </c>
      <c r="F183" s="41">
        <v>141.02928484848485</v>
      </c>
      <c r="G183" s="41">
        <v>34.300057575757585</v>
      </c>
      <c r="H183" s="176"/>
      <c r="I183" s="41">
        <v>22.778044481502182</v>
      </c>
      <c r="J183" s="41">
        <v>8.8328426857423405</v>
      </c>
      <c r="K183" s="41">
        <v>16.20592482489154</v>
      </c>
      <c r="L183" s="41">
        <v>39.912798264335485</v>
      </c>
      <c r="M183" s="41">
        <v>23.756827034522992</v>
      </c>
      <c r="N183" s="41">
        <v>22.000478747209399</v>
      </c>
      <c r="P183" s="41">
        <f>C183*2</f>
        <v>72.760667272727289</v>
      </c>
      <c r="R183" s="165"/>
      <c r="S183" s="53"/>
      <c r="T183" s="53"/>
      <c r="AC183" s="53"/>
      <c r="AD183" s="53"/>
      <c r="AG183" s="175"/>
      <c r="AH183" s="175"/>
    </row>
    <row r="184" spans="1:34" x14ac:dyDescent="0.25">
      <c r="A184" s="121" t="s">
        <v>134</v>
      </c>
      <c r="B184" s="41">
        <v>92.735133999999974</v>
      </c>
      <c r="C184" s="41">
        <v>51.16576818181818</v>
      </c>
      <c r="D184" s="41">
        <v>51.799362499999987</v>
      </c>
      <c r="E184" s="41">
        <v>133.87225882352939</v>
      </c>
      <c r="F184" s="41">
        <v>204.98787878787874</v>
      </c>
      <c r="G184" s="41">
        <v>49.540481818181817</v>
      </c>
      <c r="H184" s="176"/>
      <c r="I184" s="41">
        <v>35.485715311540261</v>
      </c>
      <c r="J184" s="41">
        <v>14.834635598513547</v>
      </c>
      <c r="K184" s="41">
        <v>14.196086319607652</v>
      </c>
      <c r="L184" s="41">
        <v>27.883729755478203</v>
      </c>
      <c r="M184" s="41">
        <v>19.572393585712618</v>
      </c>
      <c r="N184" s="41">
        <v>15.275140370092686</v>
      </c>
      <c r="P184" s="41">
        <f>C184*2</f>
        <v>102.33153636363636</v>
      </c>
      <c r="R184" s="165"/>
      <c r="S184" s="53"/>
      <c r="T184" s="53"/>
      <c r="AC184" s="53"/>
      <c r="AD184" s="53"/>
      <c r="AG184" s="175"/>
      <c r="AH184" s="175"/>
    </row>
    <row r="185" spans="1:34" x14ac:dyDescent="0.25">
      <c r="A185" s="121" t="s">
        <v>135</v>
      </c>
      <c r="B185" s="41">
        <v>132.03973200000001</v>
      </c>
      <c r="C185" s="41">
        <v>42.189604545454536</v>
      </c>
      <c r="D185" s="41">
        <v>35.77653437499999</v>
      </c>
      <c r="E185" s="41">
        <v>110.72309411764705</v>
      </c>
      <c r="F185" s="41">
        <v>171.66390909090907</v>
      </c>
      <c r="G185" s="41">
        <v>33.64399393939393</v>
      </c>
      <c r="H185" s="176"/>
      <c r="I185" s="41">
        <v>27.925003045935448</v>
      </c>
      <c r="J185" s="41">
        <v>9.9102214071020391</v>
      </c>
      <c r="K185" s="41">
        <v>12.833567199110979</v>
      </c>
      <c r="L185" s="41">
        <v>17.568021144156223</v>
      </c>
      <c r="M185" s="41">
        <v>21.781031626504806</v>
      </c>
      <c r="N185" s="41">
        <v>14.995635648626809</v>
      </c>
      <c r="P185" s="41">
        <f>C185*2</f>
        <v>84.379209090909072</v>
      </c>
      <c r="R185" s="165"/>
      <c r="S185" s="53"/>
      <c r="T185" s="53"/>
      <c r="AC185" s="53"/>
      <c r="AD185" s="53"/>
      <c r="AG185" s="175"/>
      <c r="AH185" s="175"/>
    </row>
    <row r="186" spans="1:34" x14ac:dyDescent="0.25">
      <c r="A186" s="121" t="s">
        <v>136</v>
      </c>
      <c r="B186" s="41">
        <v>62.09502599999999</v>
      </c>
      <c r="C186" s="41">
        <v>46.426379090909087</v>
      </c>
      <c r="D186" s="41">
        <v>28.879415624999993</v>
      </c>
      <c r="E186" s="41">
        <v>113.48334705882354</v>
      </c>
      <c r="F186" s="41">
        <v>169.33001515151514</v>
      </c>
      <c r="G186" s="41">
        <v>29.967830303030301</v>
      </c>
      <c r="H186" s="176"/>
      <c r="I186" s="41">
        <v>29.738319147497073</v>
      </c>
      <c r="J186" s="41">
        <v>27.327176160716039</v>
      </c>
      <c r="K186" s="41">
        <v>15.34231181812887</v>
      </c>
      <c r="L186" s="41">
        <v>46.686543991920246</v>
      </c>
      <c r="M186" s="41">
        <v>26.668630453804319</v>
      </c>
      <c r="N186" s="41">
        <v>29.015163993896287</v>
      </c>
      <c r="P186" s="41">
        <f>C186*2</f>
        <v>92.852758181818174</v>
      </c>
      <c r="R186" s="165"/>
      <c r="S186" s="53"/>
      <c r="T186" s="53"/>
      <c r="AC186" s="53"/>
      <c r="AD186" s="53"/>
      <c r="AG186" s="175"/>
      <c r="AH186" s="175"/>
    </row>
    <row r="187" spans="1:34" x14ac:dyDescent="0.25">
      <c r="A187" s="121" t="s">
        <v>137</v>
      </c>
      <c r="B187" s="41">
        <v>83.059409999999986</v>
      </c>
      <c r="C187" s="41">
        <v>47.323195454545449</v>
      </c>
      <c r="D187" s="41">
        <v>37.278224999999999</v>
      </c>
      <c r="E187" s="41">
        <v>82.455723529411756</v>
      </c>
      <c r="F187" s="41">
        <v>117.97608787878791</v>
      </c>
      <c r="G187" s="41">
        <v>39.616487878787893</v>
      </c>
      <c r="H187" s="176"/>
      <c r="I187" s="41">
        <v>20.318211789160614</v>
      </c>
      <c r="J187" s="41">
        <v>11.941367685457269</v>
      </c>
      <c r="K187" s="41">
        <v>12.669467760940019</v>
      </c>
      <c r="L187" s="41">
        <v>14.966631882265311</v>
      </c>
      <c r="M187" s="41">
        <v>18.2456138600085</v>
      </c>
      <c r="N187" s="41">
        <v>17.580866951804328</v>
      </c>
      <c r="P187" s="41">
        <f>C187*2</f>
        <v>94.646390909090897</v>
      </c>
      <c r="R187" s="165"/>
      <c r="S187" s="53"/>
      <c r="T187" s="53"/>
      <c r="AC187" s="53"/>
      <c r="AD187" s="53"/>
      <c r="AG187" s="175"/>
      <c r="AH187" s="175"/>
    </row>
    <row r="188" spans="1:34" x14ac:dyDescent="0.25">
      <c r="A188" s="121" t="s">
        <v>138</v>
      </c>
      <c r="B188" s="41">
        <v>70.470230000000015</v>
      </c>
      <c r="C188" s="41">
        <v>84.027909090909048</v>
      </c>
      <c r="D188" s="41">
        <v>43.134790625000008</v>
      </c>
      <c r="E188" s="41">
        <v>70.924541176470598</v>
      </c>
      <c r="F188" s="41">
        <v>87.083812121212105</v>
      </c>
      <c r="G188" s="41">
        <v>44.614793939393941</v>
      </c>
      <c r="H188" s="176"/>
      <c r="I188" s="41">
        <v>46.806443258046407</v>
      </c>
      <c r="J188" s="41">
        <v>18.036680861581765</v>
      </c>
      <c r="K188" s="41">
        <v>14.033555451826384</v>
      </c>
      <c r="L188" s="41">
        <v>32.173808876566078</v>
      </c>
      <c r="M188" s="41">
        <v>12.823627924404187</v>
      </c>
      <c r="N188" s="41">
        <v>11.971450804820952</v>
      </c>
      <c r="P188" s="41">
        <f>C188*2</f>
        <v>168.0558181818181</v>
      </c>
      <c r="R188" s="165"/>
      <c r="S188" s="53"/>
      <c r="T188" s="53"/>
      <c r="AC188" s="53"/>
      <c r="AD188" s="53"/>
      <c r="AG188" s="175"/>
      <c r="AH188" s="175"/>
    </row>
    <row r="189" spans="1:34" x14ac:dyDescent="0.25">
      <c r="A189" s="121" t="s">
        <v>139</v>
      </c>
      <c r="B189" s="41">
        <v>77.943239999999975</v>
      </c>
      <c r="C189" s="41">
        <v>37.761859999999999</v>
      </c>
      <c r="D189" s="41">
        <v>28.280146875</v>
      </c>
      <c r="E189" s="41">
        <v>81.142705882352956</v>
      </c>
      <c r="F189" s="41">
        <v>134.08472424242424</v>
      </c>
      <c r="G189" s="41">
        <v>30.840699999999998</v>
      </c>
      <c r="H189" s="176"/>
      <c r="I189" s="41">
        <v>22.495906634126346</v>
      </c>
      <c r="J189" s="41">
        <v>13.976121148461853</v>
      </c>
      <c r="K189" s="41">
        <v>17.320013602456822</v>
      </c>
      <c r="L189" s="41">
        <v>20.665035423501536</v>
      </c>
      <c r="M189" s="41">
        <v>15.198212735657163</v>
      </c>
      <c r="N189" s="41">
        <v>13.176011981747813</v>
      </c>
      <c r="P189" s="41">
        <f>C189*2</f>
        <v>75.523719999999997</v>
      </c>
      <c r="R189" s="165"/>
      <c r="S189" s="53"/>
      <c r="T189" s="53"/>
      <c r="AC189" s="53"/>
      <c r="AD189" s="53"/>
      <c r="AG189" s="175"/>
      <c r="AH189" s="175"/>
    </row>
    <row r="190" spans="1:34" x14ac:dyDescent="0.25">
      <c r="A190" s="121" t="s">
        <v>140</v>
      </c>
      <c r="B190" s="41">
        <v>82.563267999999994</v>
      </c>
      <c r="C190" s="41">
        <v>53.080864545454546</v>
      </c>
      <c r="D190" s="41">
        <v>37.015728125000017</v>
      </c>
      <c r="E190" s="41">
        <v>85.504041176470594</v>
      </c>
      <c r="F190" s="41">
        <v>141.50252727272732</v>
      </c>
      <c r="G190" s="41">
        <v>48.387793939393944</v>
      </c>
      <c r="H190" s="176"/>
      <c r="I190" s="41">
        <v>37.423645407331719</v>
      </c>
      <c r="J190" s="41">
        <v>18.481119647489798</v>
      </c>
      <c r="K190" s="41">
        <v>19.44997170473971</v>
      </c>
      <c r="L190" s="41">
        <v>24.893784253972019</v>
      </c>
      <c r="M190" s="41">
        <v>28.36545236403223</v>
      </c>
      <c r="N190" s="41">
        <v>16.818440784068496</v>
      </c>
      <c r="P190" s="41">
        <f>C190*2</f>
        <v>106.16172909090909</v>
      </c>
      <c r="R190" s="165"/>
      <c r="S190" s="53"/>
      <c r="T190" s="53"/>
      <c r="AC190" s="53"/>
      <c r="AD190" s="53"/>
      <c r="AG190" s="175"/>
      <c r="AH190" s="175"/>
    </row>
    <row r="191" spans="1:34" x14ac:dyDescent="0.25">
      <c r="A191" s="121" t="s">
        <v>141</v>
      </c>
      <c r="B191" s="41">
        <v>84.278481999999997</v>
      </c>
      <c r="C191" s="41">
        <v>58.46654181818181</v>
      </c>
      <c r="D191" s="41">
        <v>30.711684375000001</v>
      </c>
      <c r="E191" s="41">
        <v>96.384135294117655</v>
      </c>
      <c r="F191" s="41">
        <v>129.00163030303031</v>
      </c>
      <c r="G191" s="41">
        <v>34.468166666666683</v>
      </c>
      <c r="H191" s="176"/>
      <c r="I191" s="41">
        <v>25.303710038677078</v>
      </c>
      <c r="J191" s="41">
        <v>10.477594058287231</v>
      </c>
      <c r="K191" s="41">
        <v>20.210674998651612</v>
      </c>
      <c r="L191" s="41">
        <v>22.945549971620967</v>
      </c>
      <c r="M191" s="41">
        <v>25.825494909606583</v>
      </c>
      <c r="N191" s="41">
        <v>29.9210521936056</v>
      </c>
      <c r="P191" s="41">
        <f>C191*2</f>
        <v>116.93308363636362</v>
      </c>
      <c r="R191" s="165"/>
      <c r="S191" s="53"/>
      <c r="T191" s="53"/>
      <c r="AC191" s="53"/>
      <c r="AD191" s="53"/>
      <c r="AG191" s="175"/>
      <c r="AH191" s="175"/>
    </row>
    <row r="192" spans="1:34" x14ac:dyDescent="0.25">
      <c r="A192" s="121" t="s">
        <v>142</v>
      </c>
      <c r="B192" s="41">
        <v>88.112783999999991</v>
      </c>
      <c r="C192" s="41">
        <v>50.140633636363638</v>
      </c>
      <c r="D192" s="41">
        <v>39.331624999999988</v>
      </c>
      <c r="E192" s="41">
        <v>75.806329411764736</v>
      </c>
      <c r="F192" s="41">
        <v>132.4973181818182</v>
      </c>
      <c r="G192" s="41">
        <v>39.157775757575749</v>
      </c>
      <c r="H192" s="176"/>
      <c r="I192" s="41">
        <v>23.695123636816039</v>
      </c>
      <c r="J192" s="41">
        <v>21.842579839467803</v>
      </c>
      <c r="K192" s="41">
        <v>21.380514166877816</v>
      </c>
      <c r="L192" s="41">
        <v>22.195846389304709</v>
      </c>
      <c r="M192" s="41">
        <v>21.806374744734597</v>
      </c>
      <c r="N192" s="41">
        <v>23.94877281463916</v>
      </c>
      <c r="P192" s="41">
        <f>C192*2</f>
        <v>100.28126727272728</v>
      </c>
      <c r="R192" s="165"/>
      <c r="S192" s="53"/>
      <c r="T192" s="53"/>
      <c r="AC192" s="53"/>
      <c r="AD192" s="53"/>
      <c r="AG192" s="175"/>
      <c r="AH192" s="175"/>
    </row>
    <row r="193" spans="1:34" x14ac:dyDescent="0.25">
      <c r="A193" s="121" t="s">
        <v>143</v>
      </c>
      <c r="B193" s="41">
        <v>78.270521999999985</v>
      </c>
      <c r="C193" s="41">
        <v>36.721710000000016</v>
      </c>
      <c r="D193" s="41">
        <v>31.361499999999999</v>
      </c>
      <c r="E193" s="41">
        <v>107.65602352941175</v>
      </c>
      <c r="F193" s="41">
        <v>170.39471515151507</v>
      </c>
      <c r="G193" s="41">
        <v>31.76747575757576</v>
      </c>
      <c r="H193" s="176"/>
      <c r="I193" s="41">
        <v>29.35528176814201</v>
      </c>
      <c r="J193" s="41">
        <v>10.893632007015325</v>
      </c>
      <c r="K193" s="41">
        <v>15.971292169547926</v>
      </c>
      <c r="L193" s="41">
        <v>32.462427889747417</v>
      </c>
      <c r="M193" s="41">
        <v>31.072324108682032</v>
      </c>
      <c r="N193" s="41">
        <v>22.853185616467854</v>
      </c>
      <c r="P193" s="41">
        <f>C193*2</f>
        <v>73.443420000000032</v>
      </c>
      <c r="R193" s="165"/>
      <c r="S193" s="53"/>
      <c r="T193" s="53"/>
      <c r="AC193" s="53"/>
      <c r="AD193" s="53"/>
      <c r="AG193" s="175"/>
      <c r="AH193" s="175"/>
    </row>
    <row r="194" spans="1:34" x14ac:dyDescent="0.25">
      <c r="A194" s="121" t="s">
        <v>144</v>
      </c>
      <c r="B194" s="41">
        <v>86.760909999999981</v>
      </c>
      <c r="C194" s="41">
        <v>43.904769090909078</v>
      </c>
      <c r="D194" s="41">
        <v>32.692706250000001</v>
      </c>
      <c r="E194" s="41">
        <v>116.06481176470588</v>
      </c>
      <c r="F194" s="41">
        <v>166.26186363636361</v>
      </c>
      <c r="G194" s="41">
        <v>31.022272727272721</v>
      </c>
      <c r="H194" s="176"/>
      <c r="I194" s="41">
        <v>46.18481017052445</v>
      </c>
      <c r="J194" s="41">
        <v>11.281678465858864</v>
      </c>
      <c r="K194" s="41">
        <v>18.504842860413259</v>
      </c>
      <c r="L194" s="41">
        <v>28.259243109243641</v>
      </c>
      <c r="M194" s="41">
        <v>23.093126789894413</v>
      </c>
      <c r="N194" s="41">
        <v>24.171858780877002</v>
      </c>
      <c r="P194" s="41">
        <f>C194*2</f>
        <v>87.809538181818155</v>
      </c>
      <c r="R194" s="165"/>
      <c r="S194" s="53"/>
      <c r="T194" s="53"/>
      <c r="AC194" s="53"/>
      <c r="AD194" s="53"/>
      <c r="AG194" s="175"/>
      <c r="AH194" s="175"/>
    </row>
    <row r="195" spans="1:34" x14ac:dyDescent="0.25">
      <c r="A195" s="121" t="s">
        <v>145</v>
      </c>
      <c r="B195" s="41">
        <v>78.853790000000032</v>
      </c>
      <c r="C195" s="41">
        <v>38.49376454545456</v>
      </c>
      <c r="D195" s="41">
        <v>41.574371874999997</v>
      </c>
      <c r="E195" s="41">
        <v>102.64114117647058</v>
      </c>
      <c r="F195" s="41">
        <v>136.51581515151511</v>
      </c>
      <c r="G195" s="41">
        <v>28.56816666666667</v>
      </c>
      <c r="H195" s="176"/>
      <c r="I195" s="41">
        <v>29.850966922548032</v>
      </c>
      <c r="J195" s="41">
        <v>16.142660152913692</v>
      </c>
      <c r="K195" s="41">
        <v>16.861881010656425</v>
      </c>
      <c r="L195" s="41">
        <v>13.243454221499936</v>
      </c>
      <c r="M195" s="41">
        <v>17.649080632813448</v>
      </c>
      <c r="N195" s="41">
        <v>11.767119617851835</v>
      </c>
      <c r="P195" s="41">
        <f>C195*2</f>
        <v>76.987529090909121</v>
      </c>
      <c r="R195" s="165"/>
      <c r="S195" s="53"/>
      <c r="T195" s="53"/>
      <c r="AC195" s="53"/>
      <c r="AD195" s="53"/>
      <c r="AG195" s="175"/>
      <c r="AH195" s="175"/>
    </row>
    <row r="196" spans="1:34" x14ac:dyDescent="0.25">
      <c r="A196" s="121" t="s">
        <v>146</v>
      </c>
      <c r="B196" s="41">
        <v>93.884378000000012</v>
      </c>
      <c r="C196" s="41">
        <v>53.896702727272732</v>
      </c>
      <c r="D196" s="41">
        <v>38.634137499999994</v>
      </c>
      <c r="E196" s="41">
        <v>87.841682352941177</v>
      </c>
      <c r="F196" s="41">
        <v>144.2922424242424</v>
      </c>
      <c r="G196" s="41">
        <v>50.227321212121204</v>
      </c>
      <c r="H196" s="176"/>
      <c r="I196" s="41">
        <v>20.787496878591501</v>
      </c>
      <c r="J196" s="41">
        <v>9.501666831661284</v>
      </c>
      <c r="K196" s="41">
        <v>21.773769635758548</v>
      </c>
      <c r="L196" s="41">
        <v>19.128714622606619</v>
      </c>
      <c r="M196" s="41">
        <v>19.429750921016957</v>
      </c>
      <c r="N196" s="41">
        <v>20.355414121067518</v>
      </c>
      <c r="P196" s="41">
        <f>C196*2</f>
        <v>107.79340545454546</v>
      </c>
      <c r="R196" s="165"/>
      <c r="S196" s="53"/>
      <c r="T196" s="53"/>
      <c r="AC196" s="53"/>
      <c r="AD196" s="53"/>
      <c r="AG196" s="175"/>
      <c r="AH196" s="175"/>
    </row>
    <row r="197" spans="1:34" x14ac:dyDescent="0.25">
      <c r="A197" s="121" t="s">
        <v>147</v>
      </c>
      <c r="B197" s="41">
        <v>87.106145999999995</v>
      </c>
      <c r="C197" s="41">
        <v>56.907365454545435</v>
      </c>
      <c r="D197" s="41">
        <v>28.217653125000002</v>
      </c>
      <c r="E197" s="41">
        <v>103.08920000000001</v>
      </c>
      <c r="F197" s="41">
        <v>197.19348484848487</v>
      </c>
      <c r="G197" s="41">
        <v>38.081263636363623</v>
      </c>
      <c r="H197" s="176"/>
      <c r="I197" s="41">
        <v>18.441148826435562</v>
      </c>
      <c r="J197" s="41">
        <v>13.624638000358066</v>
      </c>
      <c r="K197" s="41">
        <v>13.969382181474055</v>
      </c>
      <c r="L197" s="41">
        <v>16.99356241010582</v>
      </c>
      <c r="M197" s="41">
        <v>11.997154488252058</v>
      </c>
      <c r="N197" s="41">
        <v>31.937790157049733</v>
      </c>
      <c r="P197" s="41">
        <f>C197*2</f>
        <v>113.81473090909087</v>
      </c>
      <c r="R197" s="165"/>
      <c r="S197" s="53"/>
      <c r="T197" s="53"/>
      <c r="AC197" s="53"/>
      <c r="AD197" s="53"/>
      <c r="AG197" s="175"/>
      <c r="AH197" s="175"/>
    </row>
    <row r="198" spans="1:34" x14ac:dyDescent="0.25">
      <c r="A198" s="121" t="s">
        <v>148</v>
      </c>
      <c r="B198" s="41">
        <v>83.877478000000011</v>
      </c>
      <c r="C198" s="41">
        <v>40.753011818181811</v>
      </c>
      <c r="D198" s="41">
        <v>32.751503125000006</v>
      </c>
      <c r="E198" s="41">
        <v>97.692847058823531</v>
      </c>
      <c r="F198" s="41">
        <v>130.52103333333332</v>
      </c>
      <c r="G198" s="41">
        <v>30.340606060606049</v>
      </c>
      <c r="H198" s="176"/>
      <c r="I198" s="41">
        <v>24.350057459104185</v>
      </c>
      <c r="J198" s="41">
        <v>8.9442424521791839</v>
      </c>
      <c r="K198" s="41">
        <v>11.010772906894578</v>
      </c>
      <c r="L198" s="41">
        <v>30.14156045659665</v>
      </c>
      <c r="M198" s="41">
        <v>20.107836670968396</v>
      </c>
      <c r="N198" s="41">
        <v>33.211973887460374</v>
      </c>
      <c r="P198" s="41">
        <f>C198*2</f>
        <v>81.506023636363622</v>
      </c>
      <c r="R198" s="165"/>
      <c r="S198" s="53"/>
      <c r="T198" s="53"/>
      <c r="AC198" s="53"/>
      <c r="AD198" s="53"/>
      <c r="AG198" s="175"/>
      <c r="AH198" s="175"/>
    </row>
    <row r="199" spans="1:34" x14ac:dyDescent="0.25">
      <c r="A199" s="121" t="s">
        <v>149</v>
      </c>
      <c r="B199" s="41">
        <v>85.445372000000006</v>
      </c>
      <c r="C199" s="41">
        <v>51.48491636363638</v>
      </c>
      <c r="D199" s="41">
        <v>37.992550000000008</v>
      </c>
      <c r="E199" s="41">
        <v>83.993770588235307</v>
      </c>
      <c r="F199" s="41">
        <v>112.47402121212122</v>
      </c>
      <c r="G199" s="41">
        <v>31.963675757575761</v>
      </c>
      <c r="H199" s="176"/>
      <c r="I199" s="41">
        <v>27.258196066146546</v>
      </c>
      <c r="J199" s="41">
        <v>13.69791162975249</v>
      </c>
      <c r="K199" s="41">
        <v>15.399187375380247</v>
      </c>
      <c r="L199" s="41">
        <v>25.175408068620676</v>
      </c>
      <c r="M199" s="41">
        <v>15.940482825039881</v>
      </c>
      <c r="N199" s="41">
        <v>24.321437721963857</v>
      </c>
      <c r="P199" s="41">
        <f>C199*2</f>
        <v>102.96983272727276</v>
      </c>
      <c r="R199" s="165"/>
      <c r="S199" s="53"/>
      <c r="T199" s="53"/>
      <c r="AC199" s="53"/>
      <c r="AD199" s="53"/>
      <c r="AG199" s="175"/>
      <c r="AH199" s="175"/>
    </row>
    <row r="200" spans="1:34" x14ac:dyDescent="0.25">
      <c r="A200" s="121" t="s">
        <v>150</v>
      </c>
      <c r="B200" s="41">
        <v>73.169125999999977</v>
      </c>
      <c r="C200" s="41">
        <v>37.49199454545456</v>
      </c>
      <c r="D200" s="41">
        <v>31.815693750000001</v>
      </c>
      <c r="E200" s="41">
        <v>79.455782352941171</v>
      </c>
      <c r="F200" s="41">
        <v>120.21586666666667</v>
      </c>
      <c r="G200" s="41">
        <v>26.923487878787871</v>
      </c>
      <c r="H200" s="176"/>
      <c r="I200" s="41">
        <v>23.138257371793969</v>
      </c>
      <c r="J200" s="41">
        <v>10.762498682471699</v>
      </c>
      <c r="K200" s="41">
        <v>12.896337250349156</v>
      </c>
      <c r="L200" s="41">
        <v>13.919523605336256</v>
      </c>
      <c r="M200" s="41">
        <v>17.38883349966666</v>
      </c>
      <c r="N200" s="41">
        <v>14.798498980580844</v>
      </c>
      <c r="P200" s="41">
        <f>C200*2</f>
        <v>74.98398909090912</v>
      </c>
      <c r="R200" s="165"/>
      <c r="S200" s="53"/>
      <c r="T200" s="53"/>
      <c r="AC200" s="53"/>
      <c r="AD200" s="53"/>
      <c r="AG200" s="175"/>
      <c r="AH200" s="175"/>
    </row>
    <row r="201" spans="1:34" x14ac:dyDescent="0.25">
      <c r="A201" s="121" t="s">
        <v>151</v>
      </c>
      <c r="B201" s="41">
        <v>91.170776000000004</v>
      </c>
      <c r="C201" s="41">
        <v>35.260757272727282</v>
      </c>
      <c r="D201" s="41">
        <v>33.004518749999995</v>
      </c>
      <c r="E201" s="41">
        <v>101.19408235294117</v>
      </c>
      <c r="F201" s="41">
        <v>126.75662424242425</v>
      </c>
      <c r="G201" s="41">
        <v>37.25092424242424</v>
      </c>
      <c r="H201" s="176"/>
      <c r="I201" s="41">
        <v>22.416008723592725</v>
      </c>
      <c r="J201" s="41">
        <v>10.095835846984736</v>
      </c>
      <c r="K201" s="41">
        <v>12.236943580690877</v>
      </c>
      <c r="L201" s="41">
        <v>19.949392035128998</v>
      </c>
      <c r="M201" s="41">
        <v>15.961572618634049</v>
      </c>
      <c r="N201" s="41">
        <v>16.664828353265378</v>
      </c>
      <c r="P201" s="41">
        <f>C201*2</f>
        <v>70.521514545454565</v>
      </c>
      <c r="R201" s="165"/>
      <c r="S201" s="53"/>
      <c r="T201" s="53"/>
      <c r="AC201" s="53"/>
      <c r="AD201" s="53"/>
      <c r="AG201" s="175"/>
      <c r="AH201" s="175"/>
    </row>
    <row r="202" spans="1:34" x14ac:dyDescent="0.25">
      <c r="A202" s="121" t="s">
        <v>152</v>
      </c>
      <c r="B202" s="41">
        <v>90.259923999999998</v>
      </c>
      <c r="C202" s="41">
        <v>35.730189090909093</v>
      </c>
      <c r="D202" s="41">
        <v>36.509928125000002</v>
      </c>
      <c r="E202" s="41">
        <v>93.284658823529412</v>
      </c>
      <c r="F202" s="41">
        <v>127.1009424242424</v>
      </c>
      <c r="G202" s="41">
        <v>31.992093939393946</v>
      </c>
      <c r="H202" s="176"/>
      <c r="I202" s="41">
        <v>28.743148839770804</v>
      </c>
      <c r="J202" s="41">
        <v>10.310189412619405</v>
      </c>
      <c r="K202" s="41">
        <v>23.111972067564288</v>
      </c>
      <c r="L202" s="41">
        <v>28.312979019205915</v>
      </c>
      <c r="M202" s="41">
        <v>28.032533192687243</v>
      </c>
      <c r="N202" s="41">
        <v>14.69974027091002</v>
      </c>
      <c r="P202" s="41">
        <f>C202*2</f>
        <v>71.460378181818186</v>
      </c>
      <c r="R202" s="165"/>
      <c r="S202" s="53"/>
      <c r="T202" s="53"/>
      <c r="AC202" s="53"/>
      <c r="AD202" s="53"/>
      <c r="AG202" s="175"/>
      <c r="AH202" s="175"/>
    </row>
    <row r="203" spans="1:34" x14ac:dyDescent="0.25">
      <c r="A203" s="121" t="s">
        <v>156</v>
      </c>
      <c r="B203" s="41">
        <v>89.042813999999993</v>
      </c>
      <c r="C203" s="41">
        <v>29.696469999999994</v>
      </c>
      <c r="D203" s="41">
        <v>28.060771875000004</v>
      </c>
      <c r="E203" s="41">
        <v>81.844205882352938</v>
      </c>
      <c r="F203" s="41">
        <v>97.061160606060582</v>
      </c>
      <c r="G203" s="41">
        <v>29.13160606060606</v>
      </c>
      <c r="H203" s="176"/>
      <c r="I203" s="41">
        <v>29.465417030180298</v>
      </c>
      <c r="J203" s="41">
        <v>11.03233363642325</v>
      </c>
      <c r="K203" s="41">
        <v>14.758172283877716</v>
      </c>
      <c r="L203" s="41">
        <v>23.106336283488396</v>
      </c>
      <c r="M203" s="41">
        <v>15.103439314148289</v>
      </c>
      <c r="N203" s="41">
        <v>27.293789742704121</v>
      </c>
      <c r="P203" s="41">
        <f>C203*2</f>
        <v>59.392939999999989</v>
      </c>
      <c r="R203" s="165"/>
      <c r="S203" s="53"/>
      <c r="T203" s="53"/>
      <c r="AC203" s="53"/>
      <c r="AD203" s="53"/>
      <c r="AG203" s="175"/>
      <c r="AH203" s="175"/>
    </row>
    <row r="204" spans="1:34" x14ac:dyDescent="0.25">
      <c r="A204" s="121" t="s">
        <v>157</v>
      </c>
      <c r="B204" s="41">
        <v>105.02860799999996</v>
      </c>
      <c r="C204" s="41">
        <v>35.990871818181823</v>
      </c>
      <c r="D204" s="41">
        <v>26.042181250000006</v>
      </c>
      <c r="E204" s="41">
        <v>101.66538823529413</v>
      </c>
      <c r="F204" s="41">
        <v>87.122621212121231</v>
      </c>
      <c r="G204" s="41">
        <v>18.607960606060605</v>
      </c>
      <c r="H204" s="176"/>
      <c r="I204" s="41">
        <v>31.145756702812154</v>
      </c>
      <c r="J204" s="41">
        <v>14.513725196104113</v>
      </c>
      <c r="K204" s="41">
        <v>21.092184971928731</v>
      </c>
      <c r="L204" s="41">
        <v>40.904078416802186</v>
      </c>
      <c r="M204" s="41">
        <v>28.458512625959781</v>
      </c>
      <c r="N204" s="41">
        <v>15.328226887641398</v>
      </c>
      <c r="P204" s="41">
        <f>C204*2</f>
        <v>71.981743636363646</v>
      </c>
      <c r="R204" s="165"/>
      <c r="S204" s="53"/>
      <c r="T204" s="53"/>
      <c r="AC204" s="53"/>
      <c r="AD204" s="53"/>
      <c r="AG204" s="175"/>
      <c r="AH204" s="175"/>
    </row>
    <row r="205" spans="1:34" x14ac:dyDescent="0.25">
      <c r="A205" s="121" t="s">
        <v>158</v>
      </c>
      <c r="B205" s="41">
        <v>100.12499199999998</v>
      </c>
      <c r="C205" s="41">
        <v>44.150224545454535</v>
      </c>
      <c r="D205" s="41">
        <v>34.885837499999994</v>
      </c>
      <c r="E205" s="41">
        <v>102.61711176470588</v>
      </c>
      <c r="F205" s="41">
        <v>133.61290909090911</v>
      </c>
      <c r="G205" s="41">
        <v>39.060260606060602</v>
      </c>
      <c r="H205" s="176"/>
      <c r="I205" s="41">
        <v>17.552837276062188</v>
      </c>
      <c r="J205" s="41">
        <v>12.190359636593371</v>
      </c>
      <c r="K205" s="41">
        <v>12.519680831496855</v>
      </c>
      <c r="L205" s="41">
        <v>17.101419822680974</v>
      </c>
      <c r="M205" s="41">
        <v>10.5659867902299</v>
      </c>
      <c r="N205" s="41">
        <v>21.349301947846822</v>
      </c>
      <c r="P205" s="41">
        <f>C205*2</f>
        <v>88.300449090909069</v>
      </c>
      <c r="R205" s="165"/>
      <c r="S205" s="53"/>
      <c r="T205" s="53"/>
      <c r="AC205" s="53"/>
      <c r="AD205" s="53"/>
      <c r="AG205" s="175"/>
      <c r="AH205" s="175"/>
    </row>
    <row r="206" spans="1:34" x14ac:dyDescent="0.25">
      <c r="A206" s="121" t="s">
        <v>159</v>
      </c>
      <c r="B206" s="41">
        <v>71.785968000000025</v>
      </c>
      <c r="C206" s="41">
        <v>67.147719999999978</v>
      </c>
      <c r="D206" s="41">
        <v>38.956437500000014</v>
      </c>
      <c r="E206" s="41">
        <v>64.879476470588216</v>
      </c>
      <c r="F206" s="41">
        <v>128.46120909090908</v>
      </c>
      <c r="G206" s="41">
        <v>50.21213636363634</v>
      </c>
      <c r="H206" s="176"/>
      <c r="I206" s="41">
        <v>24.163264212394608</v>
      </c>
      <c r="J206" s="41">
        <v>13.23898077297021</v>
      </c>
      <c r="K206" s="41">
        <v>16.349686027021946</v>
      </c>
      <c r="L206" s="41">
        <v>14.183475798024157</v>
      </c>
      <c r="M206" s="41">
        <v>16.827385100017448</v>
      </c>
      <c r="N206" s="41">
        <v>14.976991783736668</v>
      </c>
      <c r="P206" s="41">
        <f>C206*2</f>
        <v>134.29543999999996</v>
      </c>
      <c r="R206" s="165"/>
      <c r="S206" s="53"/>
      <c r="T206" s="53"/>
      <c r="AC206" s="53"/>
      <c r="AD206" s="53"/>
      <c r="AG206" s="175"/>
      <c r="AH206" s="175"/>
    </row>
    <row r="207" spans="1:34" x14ac:dyDescent="0.25">
      <c r="A207" s="121" t="s">
        <v>160</v>
      </c>
      <c r="B207" s="41">
        <v>90.651939999999996</v>
      </c>
      <c r="C207" s="41">
        <v>36.113285454545448</v>
      </c>
      <c r="D207" s="41">
        <v>39.132796874999997</v>
      </c>
      <c r="E207" s="41">
        <v>91.168805882352942</v>
      </c>
      <c r="F207" s="41">
        <v>163.51421212121207</v>
      </c>
      <c r="G207" s="41">
        <v>33.268703030303037</v>
      </c>
      <c r="H207" s="176"/>
      <c r="I207" s="41">
        <v>18.76889402717352</v>
      </c>
      <c r="J207" s="41">
        <v>11.281237094692365</v>
      </c>
      <c r="K207" s="41">
        <v>21.690980284895382</v>
      </c>
      <c r="L207" s="41">
        <v>13.155981755802662</v>
      </c>
      <c r="M207" s="41">
        <v>14.71695763627174</v>
      </c>
      <c r="N207" s="41">
        <v>14.24805765039542</v>
      </c>
      <c r="P207" s="41">
        <f>C207*2</f>
        <v>72.226570909090896</v>
      </c>
      <c r="R207" s="165"/>
      <c r="S207" s="53"/>
      <c r="T207" s="53"/>
      <c r="AC207" s="53"/>
      <c r="AD207" s="53"/>
      <c r="AG207" s="175"/>
      <c r="AH207" s="175"/>
    </row>
    <row r="208" spans="1:34" x14ac:dyDescent="0.25">
      <c r="A208" s="121" t="s">
        <v>161</v>
      </c>
      <c r="B208" s="41">
        <v>77.908903999999993</v>
      </c>
      <c r="C208" s="41">
        <v>34.761175454545466</v>
      </c>
      <c r="D208" s="41">
        <v>32.167015625000005</v>
      </c>
      <c r="E208" s="41">
        <v>84.120082352941182</v>
      </c>
      <c r="F208" s="41">
        <v>170.59360606060599</v>
      </c>
      <c r="G208" s="41">
        <v>41.944848484848485</v>
      </c>
      <c r="H208" s="176"/>
      <c r="I208" s="41">
        <v>21.802023724272388</v>
      </c>
      <c r="J208" s="41">
        <v>7.6649121941421994</v>
      </c>
      <c r="K208" s="41">
        <v>10.278934615434547</v>
      </c>
      <c r="L208" s="41">
        <v>19.852127426275818</v>
      </c>
      <c r="M208" s="41">
        <v>17.520960016271133</v>
      </c>
      <c r="N208" s="41">
        <v>15.709035081418623</v>
      </c>
      <c r="P208" s="41">
        <f>C208*2</f>
        <v>69.522350909090932</v>
      </c>
      <c r="R208" s="165"/>
      <c r="S208" s="53"/>
      <c r="T208" s="53"/>
      <c r="AC208" s="53"/>
      <c r="AD208" s="53"/>
      <c r="AG208" s="175"/>
      <c r="AH208" s="175"/>
    </row>
    <row r="209" spans="1:34" x14ac:dyDescent="0.25">
      <c r="A209" s="121" t="s">
        <v>183</v>
      </c>
      <c r="B209" s="41">
        <v>85.697844000000003</v>
      </c>
      <c r="C209" s="41">
        <v>52.331257272727306</v>
      </c>
      <c r="D209" s="41">
        <v>38.627368750000009</v>
      </c>
      <c r="E209" s="41">
        <v>84.881794117647061</v>
      </c>
      <c r="F209" s="41">
        <v>131.88970909090912</v>
      </c>
      <c r="G209" s="41">
        <v>27.17302424242423</v>
      </c>
      <c r="H209" s="176"/>
      <c r="I209" s="41">
        <v>26.329028344270355</v>
      </c>
      <c r="J209" s="41">
        <v>13.584744460249823</v>
      </c>
      <c r="K209" s="41">
        <v>9.4650359573667249</v>
      </c>
      <c r="L209" s="41">
        <v>24.581338963064006</v>
      </c>
      <c r="M209" s="41">
        <v>16.131969434807448</v>
      </c>
      <c r="N209" s="41">
        <v>11.051362958243093</v>
      </c>
      <c r="P209" s="41">
        <f>C209*2</f>
        <v>104.66251454545461</v>
      </c>
      <c r="R209" s="165"/>
      <c r="S209" s="53"/>
      <c r="T209" s="53"/>
      <c r="AC209" s="53"/>
      <c r="AD209" s="53"/>
      <c r="AG209" s="175"/>
      <c r="AH209" s="175"/>
    </row>
    <row r="210" spans="1:34" x14ac:dyDescent="0.25">
      <c r="A210" s="121" t="s">
        <v>187</v>
      </c>
      <c r="B210" s="41">
        <v>85.079446000000004</v>
      </c>
      <c r="C210" s="41">
        <v>47.112991818181804</v>
      </c>
      <c r="D210" s="41">
        <v>35.606134374999996</v>
      </c>
      <c r="E210" s="41">
        <v>87.359529411764711</v>
      </c>
      <c r="F210" s="41">
        <v>166.84312121212122</v>
      </c>
      <c r="G210" s="41">
        <v>39.558924242424247</v>
      </c>
      <c r="H210" s="176"/>
      <c r="I210" s="41">
        <v>29.955557382090625</v>
      </c>
      <c r="J210" s="41">
        <v>9.5012641766370649</v>
      </c>
      <c r="K210" s="41">
        <v>10.837645168223023</v>
      </c>
      <c r="L210" s="41">
        <v>17.446017491263323</v>
      </c>
      <c r="M210" s="41">
        <v>10.248982316457479</v>
      </c>
      <c r="N210" s="41">
        <v>18.812573041981342</v>
      </c>
      <c r="P210" s="41">
        <f>C210*2</f>
        <v>94.225983636363608</v>
      </c>
      <c r="R210" s="165"/>
      <c r="S210" s="53"/>
      <c r="T210" s="53"/>
      <c r="AC210" s="53"/>
      <c r="AD210" s="53"/>
      <c r="AG210" s="175"/>
      <c r="AH210" s="175"/>
    </row>
    <row r="211" spans="1:34" x14ac:dyDescent="0.25">
      <c r="A211" s="121" t="s">
        <v>191</v>
      </c>
      <c r="B211" s="41">
        <v>90.047667999999987</v>
      </c>
      <c r="C211" s="41">
        <v>54.01645909090908</v>
      </c>
      <c r="D211" s="41">
        <v>50.996568750000002</v>
      </c>
      <c r="E211" s="41">
        <v>74.534335294117639</v>
      </c>
      <c r="F211" s="41">
        <v>93.354809090909086</v>
      </c>
      <c r="G211" s="41">
        <v>42.290615151515148</v>
      </c>
      <c r="H211" s="176"/>
      <c r="I211" s="41">
        <v>19.236986508058436</v>
      </c>
      <c r="J211" s="41">
        <v>16.662818176486692</v>
      </c>
      <c r="K211" s="41">
        <v>15.685529899509268</v>
      </c>
      <c r="L211" s="41">
        <v>28.344470929851219</v>
      </c>
      <c r="M211" s="41">
        <v>23.432697169136578</v>
      </c>
      <c r="N211" s="41">
        <v>14.593789864801535</v>
      </c>
      <c r="P211" s="52">
        <f>C211*2</f>
        <v>108.03291818181816</v>
      </c>
      <c r="R211" s="165"/>
      <c r="S211" s="53"/>
      <c r="T211" s="53"/>
      <c r="AC211" s="53"/>
      <c r="AD211" s="53"/>
      <c r="AG211" s="175"/>
      <c r="AH211" s="175"/>
    </row>
    <row r="212" spans="1:34" x14ac:dyDescent="0.25">
      <c r="A212" s="115" t="s">
        <v>196</v>
      </c>
      <c r="B212" s="52">
        <f t="shared" ref="B212:G212" si="20">AVERAGE(B171:B211)</f>
        <v>87.572676341463421</v>
      </c>
      <c r="C212" s="52">
        <f t="shared" si="20"/>
        <v>47.262965476718399</v>
      </c>
      <c r="D212" s="52">
        <f t="shared" si="20"/>
        <v>37.845918292682924</v>
      </c>
      <c r="E212" s="52">
        <f t="shared" si="20"/>
        <v>94.145943041606898</v>
      </c>
      <c r="F212" s="52">
        <f t="shared" si="20"/>
        <v>141.5142106430155</v>
      </c>
      <c r="G212" s="52">
        <f t="shared" si="20"/>
        <v>38.986747745750186</v>
      </c>
      <c r="H212" s="176"/>
      <c r="I212" s="52">
        <f t="shared" ref="I212:N212" si="21">AVERAGE(I171:I211)</f>
        <v>27.406410052825429</v>
      </c>
      <c r="J212" s="52">
        <f t="shared" si="21"/>
        <v>13.431073452039531</v>
      </c>
      <c r="K212" s="52">
        <f t="shared" si="21"/>
        <v>16.741927998370649</v>
      </c>
      <c r="L212" s="52">
        <f t="shared" si="21"/>
        <v>24.797660825353926</v>
      </c>
      <c r="M212" s="52">
        <f t="shared" si="21"/>
        <v>19.761523539975084</v>
      </c>
      <c r="N212" s="52">
        <f t="shared" si="21"/>
        <v>20.061229389938873</v>
      </c>
      <c r="O212" s="41"/>
      <c r="P212" s="41">
        <f>AVERAGE(P171:P211)</f>
        <v>94.525930953436799</v>
      </c>
    </row>
    <row r="213" spans="1:34" x14ac:dyDescent="0.25">
      <c r="A213" s="44" t="s">
        <v>197</v>
      </c>
      <c r="B213" s="41">
        <f t="shared" ref="B213:G213" si="22">MAX(B171:B211)</f>
        <v>132.03973200000001</v>
      </c>
      <c r="C213" s="41">
        <f t="shared" si="22"/>
        <v>84.027909090909048</v>
      </c>
      <c r="D213" s="41">
        <f t="shared" si="22"/>
        <v>51.799362499999987</v>
      </c>
      <c r="E213" s="41">
        <f t="shared" si="22"/>
        <v>134.00686470588235</v>
      </c>
      <c r="F213" s="41">
        <f t="shared" si="22"/>
        <v>229.63015151515145</v>
      </c>
      <c r="G213" s="41">
        <f t="shared" si="22"/>
        <v>62.105357575757587</v>
      </c>
      <c r="H213" s="176"/>
      <c r="I213" s="41">
        <f t="shared" ref="I213:N213" si="23">MAX(I171:I211)</f>
        <v>46.806443258046407</v>
      </c>
      <c r="J213" s="41">
        <f t="shared" si="23"/>
        <v>27.327176160716039</v>
      </c>
      <c r="K213" s="41">
        <f t="shared" si="23"/>
        <v>36.404649974133626</v>
      </c>
      <c r="L213" s="41">
        <f t="shared" si="23"/>
        <v>46.686543991920246</v>
      </c>
      <c r="M213" s="41">
        <f t="shared" si="23"/>
        <v>31.072324108682032</v>
      </c>
      <c r="N213" s="41">
        <f t="shared" si="23"/>
        <v>34.826087081015153</v>
      </c>
      <c r="O213" s="41"/>
      <c r="P213" s="41">
        <f>MAX(P171:P211)</f>
        <v>168.0558181818181</v>
      </c>
    </row>
    <row r="214" spans="1:34" x14ac:dyDescent="0.25">
      <c r="A214" s="44" t="s">
        <v>198</v>
      </c>
      <c r="B214" s="41">
        <f t="shared" ref="B214:G214" si="24">MIN(B171:B211)</f>
        <v>57.086928000000015</v>
      </c>
      <c r="C214" s="41">
        <f t="shared" si="24"/>
        <v>29.696469999999994</v>
      </c>
      <c r="D214" s="41">
        <f t="shared" si="24"/>
        <v>25.297978124999993</v>
      </c>
      <c r="E214" s="41">
        <f t="shared" si="24"/>
        <v>62.294323529411777</v>
      </c>
      <c r="F214" s="41">
        <f t="shared" si="24"/>
        <v>64.973315151515152</v>
      </c>
      <c r="G214" s="41">
        <f t="shared" si="24"/>
        <v>18.607960606060605</v>
      </c>
      <c r="H214" s="176"/>
      <c r="I214" s="41">
        <f t="shared" ref="I214:N214" si="25">MIN(I171:I211)</f>
        <v>17.552837276062188</v>
      </c>
      <c r="J214" s="41">
        <f t="shared" si="25"/>
        <v>7.6649121941421994</v>
      </c>
      <c r="K214" s="41">
        <f t="shared" si="25"/>
        <v>9.4650359573667249</v>
      </c>
      <c r="L214" s="41">
        <f t="shared" si="25"/>
        <v>13.155981755802662</v>
      </c>
      <c r="M214" s="41">
        <f t="shared" si="25"/>
        <v>10.248982316457479</v>
      </c>
      <c r="N214" s="41">
        <f t="shared" si="25"/>
        <v>11.051362958243093</v>
      </c>
      <c r="O214" s="41"/>
      <c r="P214" s="41">
        <f>MIN(P171:P211)</f>
        <v>59.392939999999989</v>
      </c>
    </row>
    <row r="215" spans="1:34" x14ac:dyDescent="0.25">
      <c r="A215" s="44" t="s">
        <v>199</v>
      </c>
      <c r="B215" s="41">
        <f t="shared" ref="B215:G215" si="26">STDEV(B171:B211)/B212*100</f>
        <v>16.123253998997328</v>
      </c>
      <c r="C215" s="41">
        <f t="shared" si="26"/>
        <v>24.424895629238495</v>
      </c>
      <c r="D215" s="41">
        <f t="shared" si="26"/>
        <v>19.511349680264338</v>
      </c>
      <c r="E215" s="41">
        <f t="shared" si="26"/>
        <v>17.869716740346529</v>
      </c>
      <c r="F215" s="41">
        <f t="shared" si="26"/>
        <v>23.771943007710473</v>
      </c>
      <c r="G215" s="41">
        <f t="shared" si="26"/>
        <v>24.635013104950961</v>
      </c>
      <c r="H215" s="176"/>
      <c r="I215" s="41">
        <f t="shared" ref="I215:N215" si="27">STDEV(I171:I211)/I212*100</f>
        <v>24.926918672146716</v>
      </c>
      <c r="J215" s="41">
        <f t="shared" si="27"/>
        <v>29.19655369491624</v>
      </c>
      <c r="K215" s="41">
        <f t="shared" si="27"/>
        <v>29.926931513825199</v>
      </c>
      <c r="L215" s="41">
        <f t="shared" si="27"/>
        <v>33.651901088790666</v>
      </c>
      <c r="M215" s="41">
        <f t="shared" si="27"/>
        <v>28.320937823154736</v>
      </c>
      <c r="N215" s="41">
        <f t="shared" si="27"/>
        <v>31.617443697779692</v>
      </c>
      <c r="O215" s="41"/>
      <c r="P215" s="41">
        <f>STDEV(P171:P211)/P212*100</f>
        <v>24.424895629238495</v>
      </c>
    </row>
    <row r="217" spans="1:34" x14ac:dyDescent="0.25">
      <c r="A217" s="166" t="s">
        <v>464</v>
      </c>
      <c r="B217" s="52" t="s">
        <v>4</v>
      </c>
      <c r="C217" s="52" t="s">
        <v>5</v>
      </c>
      <c r="D217" s="52" t="s">
        <v>0</v>
      </c>
      <c r="E217" s="52" t="s">
        <v>1</v>
      </c>
      <c r="F217" s="52" t="s">
        <v>2</v>
      </c>
      <c r="G217" s="52" t="s">
        <v>3</v>
      </c>
      <c r="H217" s="169" t="s">
        <v>458</v>
      </c>
      <c r="I217" s="52" t="s">
        <v>4</v>
      </c>
      <c r="J217" s="52" t="s">
        <v>5</v>
      </c>
      <c r="K217" s="52" t="s">
        <v>0</v>
      </c>
      <c r="L217" s="52" t="s">
        <v>1</v>
      </c>
      <c r="M217" s="52" t="s">
        <v>2</v>
      </c>
      <c r="N217" s="52" t="s">
        <v>3</v>
      </c>
      <c r="O217" s="41"/>
      <c r="P217" s="52" t="s">
        <v>167</v>
      </c>
    </row>
    <row r="218" spans="1:34" x14ac:dyDescent="0.25">
      <c r="A218" s="165" t="s">
        <v>122</v>
      </c>
      <c r="B218" s="41">
        <v>111.60922000000001</v>
      </c>
      <c r="C218" s="41">
        <v>58.501430909090935</v>
      </c>
      <c r="D218" s="41">
        <v>42.263928125</v>
      </c>
      <c r="E218" s="41">
        <v>107.91401764705881</v>
      </c>
      <c r="F218" s="41">
        <v>137.40106060606064</v>
      </c>
      <c r="G218" s="41">
        <v>48.962363636363634</v>
      </c>
      <c r="H218" s="176"/>
      <c r="I218" s="41">
        <v>31.404533533663486</v>
      </c>
      <c r="J218" s="41">
        <v>15.20321709563102</v>
      </c>
      <c r="K218" s="41">
        <v>18.734412868490885</v>
      </c>
      <c r="L218" s="41">
        <v>20.941901012918589</v>
      </c>
      <c r="M218" s="41">
        <v>17.270454383938645</v>
      </c>
      <c r="N218" s="41">
        <v>16.706618638068697</v>
      </c>
      <c r="O218" s="41"/>
      <c r="P218" s="41">
        <f>C218*2</f>
        <v>117.00286181818187</v>
      </c>
      <c r="R218" s="165"/>
      <c r="S218" s="53"/>
    </row>
    <row r="219" spans="1:34" x14ac:dyDescent="0.25">
      <c r="A219" s="165" t="s">
        <v>123</v>
      </c>
      <c r="B219" s="41">
        <v>107.755858</v>
      </c>
      <c r="C219" s="41">
        <v>43.42309181818181</v>
      </c>
      <c r="D219" s="41">
        <v>48.88318125</v>
      </c>
      <c r="E219" s="41">
        <v>109.21074705882354</v>
      </c>
      <c r="F219" s="41">
        <v>229.63015151515145</v>
      </c>
      <c r="G219" s="41">
        <v>48.136481818181814</v>
      </c>
      <c r="H219" s="176"/>
      <c r="I219" s="41">
        <v>37.159343472183686</v>
      </c>
      <c r="J219" s="41">
        <v>16.087344286419533</v>
      </c>
      <c r="K219" s="41">
        <v>25.459566634477575</v>
      </c>
      <c r="L219" s="41">
        <v>39.232192438399068</v>
      </c>
      <c r="M219" s="41">
        <v>14.394511188861605</v>
      </c>
      <c r="N219" s="41">
        <v>19.098076673977694</v>
      </c>
      <c r="P219" s="41">
        <f>C219*2</f>
        <v>86.846183636363619</v>
      </c>
      <c r="R219" s="165"/>
      <c r="S219" s="53"/>
    </row>
    <row r="220" spans="1:34" x14ac:dyDescent="0.25">
      <c r="A220" s="121" t="s">
        <v>119</v>
      </c>
      <c r="B220" s="41">
        <v>57.086928000000015</v>
      </c>
      <c r="C220" s="41">
        <v>71.350943636363667</v>
      </c>
      <c r="D220" s="41">
        <v>46.843962500000004</v>
      </c>
      <c r="E220" s="41">
        <v>64.429047058823542</v>
      </c>
      <c r="F220" s="41">
        <v>64.973315151515152</v>
      </c>
      <c r="G220" s="41">
        <v>62.105357575757587</v>
      </c>
      <c r="H220" s="176"/>
      <c r="I220" s="41">
        <v>30.249371336069046</v>
      </c>
      <c r="J220" s="41">
        <v>17.733483943310347</v>
      </c>
      <c r="K220" s="41">
        <v>18.022941144194387</v>
      </c>
      <c r="L220" s="41">
        <v>41.171097946782119</v>
      </c>
      <c r="M220" s="41">
        <v>14.615277348770519</v>
      </c>
      <c r="N220" s="41">
        <v>34.826087081015153</v>
      </c>
      <c r="P220" s="41">
        <f>C220*2</f>
        <v>142.70188727272733</v>
      </c>
      <c r="R220" s="165"/>
      <c r="S220" s="53"/>
    </row>
    <row r="221" spans="1:34" x14ac:dyDescent="0.25">
      <c r="A221" s="165" t="s">
        <v>120</v>
      </c>
      <c r="B221" s="41">
        <v>87.657772000000008</v>
      </c>
      <c r="C221" s="41">
        <v>36.850439090909092</v>
      </c>
      <c r="D221" s="41">
        <v>25.297978124999993</v>
      </c>
      <c r="E221" s="41">
        <v>134.00686470588235</v>
      </c>
      <c r="F221" s="41">
        <v>181.82851515151515</v>
      </c>
      <c r="G221" s="41">
        <v>39.327087878787879</v>
      </c>
      <c r="H221" s="176"/>
      <c r="I221" s="41">
        <v>30.375056158679502</v>
      </c>
      <c r="J221" s="41">
        <v>12.468734818937348</v>
      </c>
      <c r="K221" s="41">
        <v>17.842412932723825</v>
      </c>
      <c r="L221" s="41">
        <v>24.431134564952512</v>
      </c>
      <c r="M221" s="41">
        <v>17.519847022758782</v>
      </c>
      <c r="N221" s="41">
        <v>31.36659462620819</v>
      </c>
      <c r="P221" s="41">
        <f>C221*2</f>
        <v>73.700878181818183</v>
      </c>
      <c r="R221" s="165"/>
      <c r="S221" s="53"/>
    </row>
    <row r="222" spans="1:34" x14ac:dyDescent="0.25">
      <c r="A222" s="121" t="s">
        <v>182</v>
      </c>
      <c r="B222" s="41">
        <v>89.138401999999985</v>
      </c>
      <c r="C222" s="41">
        <v>66.944760909090903</v>
      </c>
      <c r="D222" s="41">
        <v>35.724181250000008</v>
      </c>
      <c r="E222" s="41">
        <v>113.78211176470587</v>
      </c>
      <c r="F222" s="41">
        <v>188.613403030303</v>
      </c>
      <c r="G222" s="41">
        <v>53.474457575757583</v>
      </c>
      <c r="H222" s="176"/>
      <c r="I222" s="41">
        <v>24.646036559367019</v>
      </c>
      <c r="J222" s="41">
        <v>14.125953399227283</v>
      </c>
      <c r="K222" s="41">
        <v>13.132717141900946</v>
      </c>
      <c r="L222" s="41">
        <v>24.508616402309109</v>
      </c>
      <c r="M222" s="41">
        <v>27.311773465957568</v>
      </c>
      <c r="N222" s="41">
        <v>16.074011225350752</v>
      </c>
      <c r="P222" s="41">
        <f>C222*2</f>
        <v>133.88952181818181</v>
      </c>
      <c r="R222" s="165"/>
      <c r="S222" s="53"/>
    </row>
    <row r="223" spans="1:34" x14ac:dyDescent="0.25">
      <c r="A223" s="165" t="s">
        <v>126</v>
      </c>
      <c r="B223" s="41">
        <v>82.737877999999981</v>
      </c>
      <c r="C223" s="41">
        <v>59.920181818181824</v>
      </c>
      <c r="D223" s="41">
        <v>48.47873125000001</v>
      </c>
      <c r="E223" s="41">
        <v>111.94459411764706</v>
      </c>
      <c r="F223" s="41">
        <v>162.53485151515156</v>
      </c>
      <c r="G223" s="41">
        <v>61.727351515151518</v>
      </c>
      <c r="H223" s="176"/>
      <c r="I223" s="41">
        <v>31.061842579693177</v>
      </c>
      <c r="J223" s="41">
        <v>20.489720239002139</v>
      </c>
      <c r="K223" s="41">
        <v>23.286566710363626</v>
      </c>
      <c r="L223" s="41">
        <v>35.121846323664137</v>
      </c>
      <c r="M223" s="41">
        <v>27.9167101771238</v>
      </c>
      <c r="N223" s="41">
        <v>27.154709524037035</v>
      </c>
      <c r="P223" s="41">
        <f>C223*2</f>
        <v>119.84036363636365</v>
      </c>
      <c r="R223" s="165"/>
      <c r="S223" s="53"/>
    </row>
    <row r="224" spans="1:34" x14ac:dyDescent="0.25">
      <c r="A224" s="165" t="s">
        <v>127</v>
      </c>
      <c r="B224" s="41">
        <v>118.86499400000001</v>
      </c>
      <c r="C224" s="41">
        <v>49.780241818181807</v>
      </c>
      <c r="D224" s="41">
        <v>47.356925000000011</v>
      </c>
      <c r="E224" s="41">
        <v>93.355641176470598</v>
      </c>
      <c r="F224" s="41">
        <v>156.24208181818182</v>
      </c>
      <c r="G224" s="41">
        <v>54.828936363636338</v>
      </c>
      <c r="H224" s="176"/>
      <c r="I224" s="41">
        <v>18.811788395326488</v>
      </c>
      <c r="J224" s="41">
        <v>10.660741832976582</v>
      </c>
      <c r="K224" s="41">
        <v>14.264329214648832</v>
      </c>
      <c r="L224" s="41">
        <v>18.857831527949457</v>
      </c>
      <c r="M224" s="41">
        <v>12.349127076486965</v>
      </c>
      <c r="N224" s="41">
        <v>19.416633180819296</v>
      </c>
      <c r="P224" s="41">
        <f>C224*2</f>
        <v>99.560483636363614</v>
      </c>
      <c r="R224" s="165"/>
      <c r="S224" s="53"/>
    </row>
    <row r="225" spans="1:19" x14ac:dyDescent="0.25">
      <c r="A225" s="121" t="s">
        <v>129</v>
      </c>
      <c r="B225" s="41">
        <v>77.222347999999982</v>
      </c>
      <c r="C225" s="41">
        <v>37.286763636363638</v>
      </c>
      <c r="D225" s="41">
        <v>49.036556249999983</v>
      </c>
      <c r="E225" s="41">
        <v>92.446570588235289</v>
      </c>
      <c r="F225" s="41">
        <v>143.85652727272731</v>
      </c>
      <c r="G225" s="41">
        <v>35.514718181818182</v>
      </c>
      <c r="H225" s="176"/>
      <c r="I225" s="41">
        <v>29.564847008259793</v>
      </c>
      <c r="J225" s="41">
        <v>12.751716878643638</v>
      </c>
      <c r="K225" s="41">
        <v>36.404649974133626</v>
      </c>
      <c r="L225" s="41">
        <v>23.328675045496464</v>
      </c>
      <c r="M225" s="41">
        <v>17.554874764114945</v>
      </c>
      <c r="N225" s="41">
        <v>16.579438740773206</v>
      </c>
      <c r="P225" s="41">
        <f>C225*2</f>
        <v>74.573527272727276</v>
      </c>
      <c r="R225" s="165"/>
      <c r="S225" s="53"/>
    </row>
    <row r="226" spans="1:19" x14ac:dyDescent="0.25">
      <c r="A226" s="121" t="s">
        <v>130</v>
      </c>
      <c r="B226" s="41">
        <v>97.682815999999988</v>
      </c>
      <c r="C226" s="41">
        <v>43.054096363636361</v>
      </c>
      <c r="D226" s="41">
        <v>34.027659375000006</v>
      </c>
      <c r="E226" s="41">
        <v>82.313941176470593</v>
      </c>
      <c r="F226" s="41">
        <v>127.2787606060606</v>
      </c>
      <c r="G226" s="41">
        <v>38.414906060606071</v>
      </c>
      <c r="H226" s="176"/>
      <c r="I226" s="41">
        <v>19.651759857691427</v>
      </c>
      <c r="J226" s="41">
        <v>9.9582168922082452</v>
      </c>
      <c r="K226" s="41">
        <v>11.071816940214635</v>
      </c>
      <c r="L226" s="41">
        <v>28.982963837440334</v>
      </c>
      <c r="M226" s="41">
        <v>18.568166003151841</v>
      </c>
      <c r="N226" s="41">
        <v>24.537804221131974</v>
      </c>
      <c r="P226" s="41">
        <f>C226*2</f>
        <v>86.108192727272723</v>
      </c>
      <c r="R226" s="165"/>
      <c r="S226" s="53"/>
    </row>
    <row r="227" spans="1:19" x14ac:dyDescent="0.25">
      <c r="A227" s="121" t="s">
        <v>131</v>
      </c>
      <c r="B227" s="41">
        <v>81.704537999999971</v>
      </c>
      <c r="C227" s="41">
        <v>43.097754545454549</v>
      </c>
      <c r="D227" s="41">
        <v>39.550240625000001</v>
      </c>
      <c r="E227" s="41">
        <v>62.294323529411777</v>
      </c>
      <c r="F227" s="41">
        <v>125.79045757575756</v>
      </c>
      <c r="G227" s="41">
        <v>37.44914242424241</v>
      </c>
      <c r="H227" s="176"/>
      <c r="I227" s="41">
        <v>24.160889512978066</v>
      </c>
      <c r="J227" s="41">
        <v>12.615733571181256</v>
      </c>
      <c r="K227" s="41">
        <v>18.149774192717029</v>
      </c>
      <c r="L227" s="41">
        <v>19.76131797480982</v>
      </c>
      <c r="M227" s="41">
        <v>21.628568328499231</v>
      </c>
      <c r="N227" s="41">
        <v>19.33123112786042</v>
      </c>
      <c r="P227" s="41">
        <f>C227*2</f>
        <v>86.195509090909098</v>
      </c>
      <c r="R227" s="165"/>
      <c r="S227" s="53"/>
    </row>
    <row r="228" spans="1:19" x14ac:dyDescent="0.25">
      <c r="A228" s="121" t="s">
        <v>132</v>
      </c>
      <c r="B228" s="41">
        <v>99.080647999999982</v>
      </c>
      <c r="C228" s="41">
        <v>38.683047272727265</v>
      </c>
      <c r="D228" s="41">
        <v>34.593565624999997</v>
      </c>
      <c r="E228" s="41">
        <v>97.006435294117679</v>
      </c>
      <c r="F228" s="41">
        <v>143.31866969696969</v>
      </c>
      <c r="G228" s="41">
        <v>34.173124242424251</v>
      </c>
      <c r="H228" s="176"/>
      <c r="I228" s="41">
        <v>33.544824968942457</v>
      </c>
      <c r="J228" s="41">
        <v>14.990811337593286</v>
      </c>
      <c r="K228" s="41">
        <v>14.375927644176411</v>
      </c>
      <c r="L228" s="41">
        <v>23.491349275116406</v>
      </c>
      <c r="M228" s="41">
        <v>25.449342759210253</v>
      </c>
      <c r="N228" s="41">
        <v>16.608920483673884</v>
      </c>
      <c r="P228" s="41">
        <f>C228*2</f>
        <v>77.36609454545453</v>
      </c>
      <c r="R228" s="165"/>
      <c r="S228" s="53"/>
    </row>
    <row r="229" spans="1:19" x14ac:dyDescent="0.25">
      <c r="A229" s="121" t="s">
        <v>133</v>
      </c>
      <c r="B229" s="41">
        <v>70.699275999999998</v>
      </c>
      <c r="C229" s="41">
        <v>36.380333636363645</v>
      </c>
      <c r="D229" s="41">
        <v>47.127721874999999</v>
      </c>
      <c r="E229" s="41">
        <v>92.250423529411734</v>
      </c>
      <c r="F229" s="41">
        <v>141.02928484848485</v>
      </c>
      <c r="G229" s="41">
        <v>34.300057575757585</v>
      </c>
      <c r="H229" s="176"/>
      <c r="I229" s="41">
        <v>22.778044481502182</v>
      </c>
      <c r="J229" s="41">
        <v>8.8328426857423405</v>
      </c>
      <c r="K229" s="41">
        <v>16.20592482489154</v>
      </c>
      <c r="L229" s="41">
        <v>39.912798264335485</v>
      </c>
      <c r="M229" s="41">
        <v>23.756827034522992</v>
      </c>
      <c r="N229" s="41">
        <v>22.000478747209399</v>
      </c>
      <c r="P229" s="41">
        <f>C229*2</f>
        <v>72.760667272727289</v>
      </c>
      <c r="R229" s="165"/>
      <c r="S229" s="53"/>
    </row>
    <row r="230" spans="1:19" x14ac:dyDescent="0.25">
      <c r="A230" s="121" t="s">
        <v>134</v>
      </c>
      <c r="B230" s="41">
        <v>92.735133999999974</v>
      </c>
      <c r="C230" s="41">
        <v>51.16576818181818</v>
      </c>
      <c r="D230" s="41">
        <v>51.799362499999987</v>
      </c>
      <c r="E230" s="41">
        <v>133.87225882352939</v>
      </c>
      <c r="F230" s="41">
        <v>204.98787878787874</v>
      </c>
      <c r="G230" s="41">
        <v>49.540481818181817</v>
      </c>
      <c r="H230" s="176"/>
      <c r="I230" s="41">
        <v>35.485715311540261</v>
      </c>
      <c r="J230" s="41">
        <v>14.834635598513547</v>
      </c>
      <c r="K230" s="41">
        <v>14.196086319607652</v>
      </c>
      <c r="L230" s="41">
        <v>27.883729755478203</v>
      </c>
      <c r="M230" s="41">
        <v>19.572393585712618</v>
      </c>
      <c r="N230" s="41">
        <v>15.275140370092686</v>
      </c>
      <c r="P230" s="41">
        <f>C230*2</f>
        <v>102.33153636363636</v>
      </c>
      <c r="R230" s="165"/>
      <c r="S230" s="53"/>
    </row>
    <row r="231" spans="1:19" x14ac:dyDescent="0.25">
      <c r="A231" s="121" t="s">
        <v>135</v>
      </c>
      <c r="B231" s="41">
        <v>132.03973200000001</v>
      </c>
      <c r="C231" s="41">
        <v>42.189604545454536</v>
      </c>
      <c r="D231" s="41">
        <v>35.77653437499999</v>
      </c>
      <c r="E231" s="41">
        <v>110.72309411764705</v>
      </c>
      <c r="F231" s="41">
        <v>171.66390909090907</v>
      </c>
      <c r="G231" s="41">
        <v>33.64399393939393</v>
      </c>
      <c r="H231" s="176"/>
      <c r="I231" s="41">
        <v>27.925003045935448</v>
      </c>
      <c r="J231" s="41">
        <v>9.9102214071020391</v>
      </c>
      <c r="K231" s="41">
        <v>12.833567199110979</v>
      </c>
      <c r="L231" s="41">
        <v>17.568021144156223</v>
      </c>
      <c r="M231" s="41">
        <v>21.781031626504806</v>
      </c>
      <c r="N231" s="41">
        <v>14.995635648626809</v>
      </c>
      <c r="P231" s="41">
        <f>C231*2</f>
        <v>84.379209090909072</v>
      </c>
      <c r="R231" s="165"/>
      <c r="S231" s="53"/>
    </row>
    <row r="232" spans="1:19" x14ac:dyDescent="0.25">
      <c r="A232" s="121" t="s">
        <v>136</v>
      </c>
      <c r="B232" s="41">
        <v>62.09502599999999</v>
      </c>
      <c r="C232" s="41">
        <v>46.426379090909087</v>
      </c>
      <c r="D232" s="41">
        <v>28.879415624999993</v>
      </c>
      <c r="E232" s="41">
        <v>113.48334705882354</v>
      </c>
      <c r="F232" s="41">
        <v>169.33001515151514</v>
      </c>
      <c r="G232" s="41">
        <v>29.967830303030301</v>
      </c>
      <c r="H232" s="176"/>
      <c r="I232" s="41">
        <v>29.738319147497073</v>
      </c>
      <c r="J232" s="41">
        <v>27.327176160716039</v>
      </c>
      <c r="K232" s="41">
        <v>15.34231181812887</v>
      </c>
      <c r="L232" s="41">
        <v>46.686543991920246</v>
      </c>
      <c r="M232" s="41">
        <v>26.668630453804319</v>
      </c>
      <c r="N232" s="41">
        <v>29.015163993896287</v>
      </c>
      <c r="P232" s="41">
        <f>C232*2</f>
        <v>92.852758181818174</v>
      </c>
      <c r="R232" s="165"/>
      <c r="S232" s="53"/>
    </row>
    <row r="233" spans="1:19" x14ac:dyDescent="0.25">
      <c r="A233" s="121" t="s">
        <v>137</v>
      </c>
      <c r="B233" s="41">
        <v>83.059409999999986</v>
      </c>
      <c r="C233" s="41">
        <v>47.323195454545449</v>
      </c>
      <c r="D233" s="41">
        <v>37.278224999999999</v>
      </c>
      <c r="E233" s="41">
        <v>82.455723529411756</v>
      </c>
      <c r="F233" s="41">
        <v>117.97608787878791</v>
      </c>
      <c r="G233" s="41">
        <v>39.616487878787893</v>
      </c>
      <c r="H233" s="176"/>
      <c r="I233" s="41">
        <v>20.318211789160614</v>
      </c>
      <c r="J233" s="41">
        <v>11.941367685457269</v>
      </c>
      <c r="K233" s="41">
        <v>12.669467760940019</v>
      </c>
      <c r="L233" s="41">
        <v>14.966631882265311</v>
      </c>
      <c r="M233" s="41">
        <v>18.2456138600085</v>
      </c>
      <c r="N233" s="41">
        <v>17.580866951804328</v>
      </c>
      <c r="P233" s="41">
        <f>C233*2</f>
        <v>94.646390909090897</v>
      </c>
      <c r="R233" s="165"/>
      <c r="S233" s="53"/>
    </row>
    <row r="234" spans="1:19" x14ac:dyDescent="0.25">
      <c r="A234" s="121" t="s">
        <v>138</v>
      </c>
      <c r="B234" s="41">
        <v>70.470230000000015</v>
      </c>
      <c r="C234" s="41">
        <v>84.027909090909048</v>
      </c>
      <c r="D234" s="41">
        <v>43.134790625000008</v>
      </c>
      <c r="E234" s="41">
        <v>70.924541176470598</v>
      </c>
      <c r="F234" s="41">
        <v>87.083812121212105</v>
      </c>
      <c r="G234" s="41">
        <v>44.614793939393941</v>
      </c>
      <c r="H234" s="176"/>
      <c r="I234" s="41">
        <v>46.806443258046407</v>
      </c>
      <c r="J234" s="41">
        <v>18.036680861581765</v>
      </c>
      <c r="K234" s="41">
        <v>14.033555451826384</v>
      </c>
      <c r="L234" s="41">
        <v>32.173808876566078</v>
      </c>
      <c r="M234" s="41">
        <v>12.823627924404187</v>
      </c>
      <c r="N234" s="41">
        <v>11.971450804820952</v>
      </c>
      <c r="P234" s="41">
        <f>C234*2</f>
        <v>168.0558181818181</v>
      </c>
      <c r="R234" s="165"/>
      <c r="S234" s="53"/>
    </row>
    <row r="235" spans="1:19" x14ac:dyDescent="0.25">
      <c r="A235" s="121" t="s">
        <v>139</v>
      </c>
      <c r="B235" s="41">
        <v>77.943239999999975</v>
      </c>
      <c r="C235" s="41">
        <v>37.761859999999999</v>
      </c>
      <c r="D235" s="41">
        <v>28.280146875</v>
      </c>
      <c r="E235" s="41">
        <v>81.142705882352956</v>
      </c>
      <c r="F235" s="41">
        <v>134.08472424242424</v>
      </c>
      <c r="G235" s="41">
        <v>30.840699999999998</v>
      </c>
      <c r="H235" s="176"/>
      <c r="I235" s="41">
        <v>22.495906634126346</v>
      </c>
      <c r="J235" s="41">
        <v>13.976121148461853</v>
      </c>
      <c r="K235" s="41">
        <v>17.320013602456822</v>
      </c>
      <c r="L235" s="41">
        <v>20.665035423501536</v>
      </c>
      <c r="M235" s="41">
        <v>15.198212735657163</v>
      </c>
      <c r="N235" s="41">
        <v>13.176011981747813</v>
      </c>
      <c r="P235" s="41">
        <f>C235*2</f>
        <v>75.523719999999997</v>
      </c>
      <c r="R235" s="165"/>
      <c r="S235" s="53"/>
    </row>
    <row r="236" spans="1:19" x14ac:dyDescent="0.25">
      <c r="A236" s="121" t="s">
        <v>140</v>
      </c>
      <c r="B236" s="41">
        <v>82.563267999999994</v>
      </c>
      <c r="C236" s="41">
        <v>53.080864545454546</v>
      </c>
      <c r="D236" s="41">
        <v>37.015728125000017</v>
      </c>
      <c r="E236" s="41">
        <v>85.504041176470594</v>
      </c>
      <c r="F236" s="41">
        <v>141.50252727272732</v>
      </c>
      <c r="G236" s="41">
        <v>48.387793939393944</v>
      </c>
      <c r="H236" s="176"/>
      <c r="I236" s="41">
        <v>37.423645407331719</v>
      </c>
      <c r="J236" s="41">
        <v>18.481119647489798</v>
      </c>
      <c r="K236" s="41">
        <v>19.44997170473971</v>
      </c>
      <c r="L236" s="41">
        <v>24.893784253972019</v>
      </c>
      <c r="M236" s="41">
        <v>28.36545236403223</v>
      </c>
      <c r="N236" s="41">
        <v>16.818440784068496</v>
      </c>
      <c r="P236" s="41">
        <f>C236*2</f>
        <v>106.16172909090909</v>
      </c>
      <c r="R236" s="165"/>
      <c r="S236" s="53"/>
    </row>
    <row r="237" spans="1:19" x14ac:dyDescent="0.25">
      <c r="A237" s="121" t="s">
        <v>141</v>
      </c>
      <c r="B237" s="41">
        <v>84.278481999999997</v>
      </c>
      <c r="C237" s="41">
        <v>58.46654181818181</v>
      </c>
      <c r="D237" s="41">
        <v>30.711684375000001</v>
      </c>
      <c r="E237" s="41">
        <v>96.384135294117655</v>
      </c>
      <c r="F237" s="41">
        <v>129.00163030303031</v>
      </c>
      <c r="G237" s="41">
        <v>34.468166666666683</v>
      </c>
      <c r="H237" s="176"/>
      <c r="I237" s="41">
        <v>25.303710038677078</v>
      </c>
      <c r="J237" s="41">
        <v>10.477594058287231</v>
      </c>
      <c r="K237" s="41">
        <v>20.210674998651612</v>
      </c>
      <c r="L237" s="41">
        <v>22.945549971620967</v>
      </c>
      <c r="M237" s="41">
        <v>25.825494909606583</v>
      </c>
      <c r="N237" s="41">
        <v>29.9210521936056</v>
      </c>
      <c r="P237" s="41">
        <f>C237*2</f>
        <v>116.93308363636362</v>
      </c>
      <c r="R237" s="165"/>
      <c r="S237" s="53"/>
    </row>
    <row r="238" spans="1:19" x14ac:dyDescent="0.25">
      <c r="A238" s="121" t="s">
        <v>142</v>
      </c>
      <c r="B238" s="41">
        <v>88.112783999999991</v>
      </c>
      <c r="C238" s="41">
        <v>50.140633636363638</v>
      </c>
      <c r="D238" s="41">
        <v>39.331624999999988</v>
      </c>
      <c r="E238" s="41">
        <v>75.806329411764736</v>
      </c>
      <c r="F238" s="41">
        <v>132.4973181818182</v>
      </c>
      <c r="G238" s="41">
        <v>39.157775757575749</v>
      </c>
      <c r="H238" s="176"/>
      <c r="I238" s="41">
        <v>23.695123636816039</v>
      </c>
      <c r="J238" s="41">
        <v>21.842579839467803</v>
      </c>
      <c r="K238" s="41">
        <v>21.380514166877816</v>
      </c>
      <c r="L238" s="41">
        <v>22.195846389304709</v>
      </c>
      <c r="M238" s="41">
        <v>21.806374744734597</v>
      </c>
      <c r="N238" s="41">
        <v>23.94877281463916</v>
      </c>
      <c r="P238" s="41">
        <f>C238*2</f>
        <v>100.28126727272728</v>
      </c>
      <c r="R238" s="165"/>
      <c r="S238" s="53"/>
    </row>
    <row r="239" spans="1:19" x14ac:dyDescent="0.25">
      <c r="A239" s="121" t="s">
        <v>143</v>
      </c>
      <c r="B239" s="41">
        <v>78.270521999999985</v>
      </c>
      <c r="C239" s="41">
        <v>36.721710000000016</v>
      </c>
      <c r="D239" s="41">
        <v>31.361499999999999</v>
      </c>
      <c r="E239" s="41">
        <v>107.65602352941175</v>
      </c>
      <c r="F239" s="41">
        <v>170.39471515151507</v>
      </c>
      <c r="G239" s="41">
        <v>31.76747575757576</v>
      </c>
      <c r="H239" s="176"/>
      <c r="I239" s="41">
        <v>29.35528176814201</v>
      </c>
      <c r="J239" s="41">
        <v>10.893632007015325</v>
      </c>
      <c r="K239" s="41">
        <v>15.971292169547926</v>
      </c>
      <c r="L239" s="41">
        <v>32.462427889747417</v>
      </c>
      <c r="M239" s="41">
        <v>31.072324108682032</v>
      </c>
      <c r="N239" s="41">
        <v>22.853185616467854</v>
      </c>
      <c r="P239" s="41">
        <f>C239*2</f>
        <v>73.443420000000032</v>
      </c>
      <c r="R239" s="165"/>
      <c r="S239" s="53"/>
    </row>
    <row r="240" spans="1:19" x14ac:dyDescent="0.25">
      <c r="A240" s="121" t="s">
        <v>144</v>
      </c>
      <c r="B240" s="41">
        <v>86.760909999999981</v>
      </c>
      <c r="C240" s="41">
        <v>43.904769090909078</v>
      </c>
      <c r="D240" s="41">
        <v>32.692706250000001</v>
      </c>
      <c r="E240" s="41">
        <v>116.06481176470588</v>
      </c>
      <c r="F240" s="41">
        <v>166.26186363636361</v>
      </c>
      <c r="G240" s="41">
        <v>31.022272727272721</v>
      </c>
      <c r="H240" s="176"/>
      <c r="I240" s="41">
        <v>46.18481017052445</v>
      </c>
      <c r="J240" s="41">
        <v>11.281678465858864</v>
      </c>
      <c r="K240" s="41">
        <v>18.504842860413259</v>
      </c>
      <c r="L240" s="41">
        <v>28.259243109243641</v>
      </c>
      <c r="M240" s="41">
        <v>23.093126789894413</v>
      </c>
      <c r="N240" s="41">
        <v>24.171858780877002</v>
      </c>
      <c r="P240" s="41">
        <f>C240*2</f>
        <v>87.809538181818155</v>
      </c>
      <c r="R240" s="165"/>
      <c r="S240" s="53"/>
    </row>
    <row r="241" spans="1:19" x14ac:dyDescent="0.25">
      <c r="A241" s="121" t="s">
        <v>145</v>
      </c>
      <c r="B241" s="41">
        <v>78.853790000000032</v>
      </c>
      <c r="C241" s="41">
        <v>38.49376454545456</v>
      </c>
      <c r="D241" s="41">
        <v>41.574371874999997</v>
      </c>
      <c r="E241" s="41">
        <v>102.64114117647058</v>
      </c>
      <c r="F241" s="41">
        <v>136.51581515151511</v>
      </c>
      <c r="G241" s="41">
        <v>28.56816666666667</v>
      </c>
      <c r="H241" s="176"/>
      <c r="I241" s="41">
        <v>29.850966922548032</v>
      </c>
      <c r="J241" s="41">
        <v>16.142660152913692</v>
      </c>
      <c r="K241" s="41">
        <v>16.861881010656425</v>
      </c>
      <c r="L241" s="41">
        <v>13.243454221499936</v>
      </c>
      <c r="M241" s="41">
        <v>17.649080632813448</v>
      </c>
      <c r="N241" s="41">
        <v>11.767119617851835</v>
      </c>
      <c r="P241" s="41">
        <f>C241*2</f>
        <v>76.987529090909121</v>
      </c>
      <c r="R241" s="165"/>
      <c r="S241" s="53"/>
    </row>
    <row r="242" spans="1:19" x14ac:dyDescent="0.25">
      <c r="A242" s="121" t="s">
        <v>146</v>
      </c>
      <c r="B242" s="41">
        <v>93.884378000000012</v>
      </c>
      <c r="C242" s="41">
        <v>53.896702727272732</v>
      </c>
      <c r="D242" s="41">
        <v>38.634137499999994</v>
      </c>
      <c r="E242" s="41">
        <v>87.841682352941177</v>
      </c>
      <c r="F242" s="41">
        <v>144.2922424242424</v>
      </c>
      <c r="G242" s="41">
        <v>50.227321212121204</v>
      </c>
      <c r="H242" s="176"/>
      <c r="I242" s="41">
        <v>20.787496878591501</v>
      </c>
      <c r="J242" s="41">
        <v>9.501666831661284</v>
      </c>
      <c r="K242" s="41">
        <v>21.773769635758548</v>
      </c>
      <c r="L242" s="41">
        <v>19.128714622606619</v>
      </c>
      <c r="M242" s="41">
        <v>19.429750921016957</v>
      </c>
      <c r="N242" s="41">
        <v>20.355414121067518</v>
      </c>
      <c r="P242" s="41">
        <f>C242*2</f>
        <v>107.79340545454546</v>
      </c>
      <c r="R242" s="165"/>
      <c r="S242" s="53"/>
    </row>
    <row r="243" spans="1:19" x14ac:dyDescent="0.25">
      <c r="A243" s="121" t="s">
        <v>147</v>
      </c>
      <c r="B243" s="41">
        <v>87.106145999999995</v>
      </c>
      <c r="C243" s="41">
        <v>56.907365454545435</v>
      </c>
      <c r="D243" s="41">
        <v>28.217653125000002</v>
      </c>
      <c r="E243" s="41">
        <v>103.08920000000001</v>
      </c>
      <c r="F243" s="41">
        <v>197.19348484848487</v>
      </c>
      <c r="G243" s="41">
        <v>38.081263636363623</v>
      </c>
      <c r="H243" s="176"/>
      <c r="I243" s="41">
        <v>18.441148826435562</v>
      </c>
      <c r="J243" s="41">
        <v>13.624638000358066</v>
      </c>
      <c r="K243" s="41">
        <v>13.969382181474055</v>
      </c>
      <c r="L243" s="41">
        <v>16.99356241010582</v>
      </c>
      <c r="M243" s="41">
        <v>11.997154488252058</v>
      </c>
      <c r="N243" s="41">
        <v>31.937790157049733</v>
      </c>
      <c r="P243" s="41">
        <f>C243*2</f>
        <v>113.81473090909087</v>
      </c>
      <c r="R243" s="165"/>
      <c r="S243" s="53"/>
    </row>
    <row r="244" spans="1:19" x14ac:dyDescent="0.25">
      <c r="A244" s="121" t="s">
        <v>148</v>
      </c>
      <c r="B244" s="41">
        <v>83.877478000000011</v>
      </c>
      <c r="C244" s="41">
        <v>40.753011818181811</v>
      </c>
      <c r="D244" s="41">
        <v>32.751503125000006</v>
      </c>
      <c r="E244" s="41">
        <v>97.692847058823531</v>
      </c>
      <c r="F244" s="41">
        <v>130.52103333333332</v>
      </c>
      <c r="G244" s="41">
        <v>30.340606060606049</v>
      </c>
      <c r="H244" s="176"/>
      <c r="I244" s="41">
        <v>24.350057459104185</v>
      </c>
      <c r="J244" s="41">
        <v>8.9442424521791839</v>
      </c>
      <c r="K244" s="41">
        <v>11.010772906894578</v>
      </c>
      <c r="L244" s="41">
        <v>30.14156045659665</v>
      </c>
      <c r="M244" s="41">
        <v>20.107836670968396</v>
      </c>
      <c r="N244" s="41">
        <v>33.211973887460374</v>
      </c>
      <c r="P244" s="41">
        <f>C244*2</f>
        <v>81.506023636363622</v>
      </c>
      <c r="R244" s="165"/>
      <c r="S244" s="53"/>
    </row>
    <row r="245" spans="1:19" x14ac:dyDescent="0.25">
      <c r="A245" s="121" t="s">
        <v>149</v>
      </c>
      <c r="B245" s="41">
        <v>85.445372000000006</v>
      </c>
      <c r="C245" s="41">
        <v>51.48491636363638</v>
      </c>
      <c r="D245" s="41">
        <v>37.992550000000008</v>
      </c>
      <c r="E245" s="41">
        <v>83.993770588235307</v>
      </c>
      <c r="F245" s="41">
        <v>112.47402121212122</v>
      </c>
      <c r="G245" s="41">
        <v>31.963675757575761</v>
      </c>
      <c r="H245" s="176"/>
      <c r="I245" s="41">
        <v>27.258196066146546</v>
      </c>
      <c r="J245" s="41">
        <v>13.69791162975249</v>
      </c>
      <c r="K245" s="41">
        <v>15.399187375380247</v>
      </c>
      <c r="L245" s="41">
        <v>25.175408068620676</v>
      </c>
      <c r="M245" s="41">
        <v>15.940482825039881</v>
      </c>
      <c r="N245" s="41">
        <v>24.321437721963857</v>
      </c>
      <c r="P245" s="41">
        <f>C245*2</f>
        <v>102.96983272727276</v>
      </c>
      <c r="R245" s="165"/>
      <c r="S245" s="53"/>
    </row>
    <row r="246" spans="1:19" x14ac:dyDescent="0.25">
      <c r="A246" s="121" t="s">
        <v>150</v>
      </c>
      <c r="B246" s="41">
        <v>73.169125999999977</v>
      </c>
      <c r="C246" s="41">
        <v>37.49199454545456</v>
      </c>
      <c r="D246" s="41">
        <v>31.815693750000001</v>
      </c>
      <c r="E246" s="41">
        <v>79.455782352941171</v>
      </c>
      <c r="F246" s="41">
        <v>120.21586666666667</v>
      </c>
      <c r="G246" s="41">
        <v>26.923487878787871</v>
      </c>
      <c r="H246" s="176"/>
      <c r="I246" s="41">
        <v>23.138257371793969</v>
      </c>
      <c r="J246" s="41">
        <v>10.762498682471699</v>
      </c>
      <c r="K246" s="41">
        <v>12.896337250349156</v>
      </c>
      <c r="L246" s="41">
        <v>13.919523605336256</v>
      </c>
      <c r="M246" s="41">
        <v>17.38883349966666</v>
      </c>
      <c r="N246" s="41">
        <v>14.798498980580844</v>
      </c>
      <c r="P246" s="41">
        <f>C246*2</f>
        <v>74.98398909090912</v>
      </c>
      <c r="R246" s="165"/>
      <c r="S246" s="53"/>
    </row>
    <row r="247" spans="1:19" x14ac:dyDescent="0.25">
      <c r="A247" s="121" t="s">
        <v>151</v>
      </c>
      <c r="B247" s="41">
        <v>91.170776000000004</v>
      </c>
      <c r="C247" s="41">
        <v>35.260757272727282</v>
      </c>
      <c r="D247" s="41">
        <v>33.004518749999995</v>
      </c>
      <c r="E247" s="41">
        <v>101.19408235294117</v>
      </c>
      <c r="F247" s="41">
        <v>126.75662424242425</v>
      </c>
      <c r="G247" s="41">
        <v>37.25092424242424</v>
      </c>
      <c r="H247" s="176"/>
      <c r="I247" s="41">
        <v>22.416008723592725</v>
      </c>
      <c r="J247" s="41">
        <v>10.095835846984736</v>
      </c>
      <c r="K247" s="41">
        <v>12.236943580690877</v>
      </c>
      <c r="L247" s="41">
        <v>19.949392035128998</v>
      </c>
      <c r="M247" s="41">
        <v>15.961572618634049</v>
      </c>
      <c r="N247" s="41">
        <v>16.664828353265378</v>
      </c>
      <c r="P247" s="41">
        <f>C247*2</f>
        <v>70.521514545454565</v>
      </c>
      <c r="R247" s="165"/>
      <c r="S247" s="53"/>
    </row>
    <row r="248" spans="1:19" x14ac:dyDescent="0.25">
      <c r="A248" s="121" t="s">
        <v>152</v>
      </c>
      <c r="B248" s="41">
        <v>90.259923999999998</v>
      </c>
      <c r="C248" s="41">
        <v>35.730189090909093</v>
      </c>
      <c r="D248" s="41">
        <v>36.509928125000002</v>
      </c>
      <c r="E248" s="41">
        <v>93.284658823529412</v>
      </c>
      <c r="F248" s="41">
        <v>127.1009424242424</v>
      </c>
      <c r="G248" s="41">
        <v>31.992093939393946</v>
      </c>
      <c r="H248" s="176"/>
      <c r="I248" s="41">
        <v>28.743148839770804</v>
      </c>
      <c r="J248" s="41">
        <v>10.310189412619405</v>
      </c>
      <c r="K248" s="41">
        <v>23.111972067564288</v>
      </c>
      <c r="L248" s="41">
        <v>28.312979019205915</v>
      </c>
      <c r="M248" s="41">
        <v>28.032533192687243</v>
      </c>
      <c r="N248" s="41">
        <v>14.69974027091002</v>
      </c>
      <c r="P248" s="41">
        <f>C248*2</f>
        <v>71.460378181818186</v>
      </c>
      <c r="R248" s="165"/>
      <c r="S248" s="53"/>
    </row>
    <row r="249" spans="1:19" x14ac:dyDescent="0.25">
      <c r="A249" s="121" t="s">
        <v>156</v>
      </c>
      <c r="B249" s="41">
        <v>89.042813999999993</v>
      </c>
      <c r="C249" s="41">
        <v>29.696469999999994</v>
      </c>
      <c r="D249" s="41">
        <v>28.060771875000004</v>
      </c>
      <c r="E249" s="41">
        <v>81.844205882352938</v>
      </c>
      <c r="F249" s="41">
        <v>97.061160606060582</v>
      </c>
      <c r="G249" s="41">
        <v>29.13160606060606</v>
      </c>
      <c r="H249" s="176"/>
      <c r="I249" s="41">
        <v>29.465417030180298</v>
      </c>
      <c r="J249" s="41">
        <v>11.03233363642325</v>
      </c>
      <c r="K249" s="41">
        <v>14.758172283877716</v>
      </c>
      <c r="L249" s="41">
        <v>23.106336283488396</v>
      </c>
      <c r="M249" s="41">
        <v>15.103439314148289</v>
      </c>
      <c r="N249" s="41">
        <v>27.293789742704121</v>
      </c>
      <c r="P249" s="41">
        <f>C249*2</f>
        <v>59.392939999999989</v>
      </c>
      <c r="R249" s="165"/>
      <c r="S249" s="53"/>
    </row>
    <row r="250" spans="1:19" x14ac:dyDescent="0.25">
      <c r="A250" s="121" t="s">
        <v>157</v>
      </c>
      <c r="B250" s="41">
        <v>105.02860799999996</v>
      </c>
      <c r="C250" s="41">
        <v>35.990871818181823</v>
      </c>
      <c r="D250" s="41">
        <v>26.042181250000006</v>
      </c>
      <c r="E250" s="41">
        <v>101.66538823529413</v>
      </c>
      <c r="F250" s="41">
        <v>87.122621212121231</v>
      </c>
      <c r="G250" s="41">
        <v>18.607960606060605</v>
      </c>
      <c r="H250" s="176"/>
      <c r="I250" s="41">
        <v>31.145756702812154</v>
      </c>
      <c r="J250" s="41">
        <v>14.513725196104113</v>
      </c>
      <c r="K250" s="41">
        <v>21.092184971928731</v>
      </c>
      <c r="L250" s="41">
        <v>40.904078416802186</v>
      </c>
      <c r="M250" s="41">
        <v>28.458512625959781</v>
      </c>
      <c r="N250" s="41">
        <v>15.328226887641398</v>
      </c>
      <c r="P250" s="41">
        <f>C250*2</f>
        <v>71.981743636363646</v>
      </c>
      <c r="R250" s="165"/>
      <c r="S250" s="53"/>
    </row>
    <row r="251" spans="1:19" x14ac:dyDescent="0.25">
      <c r="A251" s="121" t="s">
        <v>158</v>
      </c>
      <c r="B251" s="41">
        <v>100.12499199999998</v>
      </c>
      <c r="C251" s="41">
        <v>44.150224545454535</v>
      </c>
      <c r="D251" s="41">
        <v>34.885837499999994</v>
      </c>
      <c r="E251" s="41">
        <v>102.61711176470588</v>
      </c>
      <c r="F251" s="41">
        <v>133.61290909090911</v>
      </c>
      <c r="G251" s="41">
        <v>39.060260606060602</v>
      </c>
      <c r="H251" s="176"/>
      <c r="I251" s="41">
        <v>17.552837276062188</v>
      </c>
      <c r="J251" s="41">
        <v>12.190359636593371</v>
      </c>
      <c r="K251" s="41">
        <v>12.519680831496855</v>
      </c>
      <c r="L251" s="41">
        <v>17.101419822680974</v>
      </c>
      <c r="M251" s="41">
        <v>10.5659867902299</v>
      </c>
      <c r="N251" s="41">
        <v>21.349301947846822</v>
      </c>
      <c r="P251" s="41">
        <f>C251*2</f>
        <v>88.300449090909069</v>
      </c>
      <c r="R251" s="165"/>
      <c r="S251" s="53"/>
    </row>
    <row r="252" spans="1:19" x14ac:dyDescent="0.25">
      <c r="A252" s="121" t="s">
        <v>159</v>
      </c>
      <c r="B252" s="41">
        <v>71.785968000000025</v>
      </c>
      <c r="C252" s="41">
        <v>67.147719999999978</v>
      </c>
      <c r="D252" s="41">
        <v>38.956437500000014</v>
      </c>
      <c r="E252" s="41">
        <v>64.879476470588216</v>
      </c>
      <c r="F252" s="41">
        <v>128.46120909090908</v>
      </c>
      <c r="G252" s="41">
        <v>50.21213636363634</v>
      </c>
      <c r="H252" s="176"/>
      <c r="I252" s="41">
        <v>24.163264212394608</v>
      </c>
      <c r="J252" s="41">
        <v>13.23898077297021</v>
      </c>
      <c r="K252" s="41">
        <v>16.349686027021946</v>
      </c>
      <c r="L252" s="41">
        <v>14.183475798024157</v>
      </c>
      <c r="M252" s="41">
        <v>16.827385100017448</v>
      </c>
      <c r="N252" s="41">
        <v>14.976991783736668</v>
      </c>
      <c r="P252" s="41">
        <f>C252*2</f>
        <v>134.29543999999996</v>
      </c>
      <c r="R252" s="165"/>
      <c r="S252" s="53"/>
    </row>
    <row r="253" spans="1:19" x14ac:dyDescent="0.25">
      <c r="A253" s="121" t="s">
        <v>160</v>
      </c>
      <c r="B253" s="41">
        <v>90.651939999999996</v>
      </c>
      <c r="C253" s="41">
        <v>36.113285454545448</v>
      </c>
      <c r="D253" s="41">
        <v>39.132796874999997</v>
      </c>
      <c r="E253" s="41">
        <v>91.168805882352942</v>
      </c>
      <c r="F253" s="41">
        <v>163.51421212121207</v>
      </c>
      <c r="G253" s="41">
        <v>33.268703030303037</v>
      </c>
      <c r="H253" s="176"/>
      <c r="I253" s="41">
        <v>18.76889402717352</v>
      </c>
      <c r="J253" s="41">
        <v>11.281237094692365</v>
      </c>
      <c r="K253" s="41">
        <v>21.690980284895382</v>
      </c>
      <c r="L253" s="41">
        <v>13.155981755802662</v>
      </c>
      <c r="M253" s="41">
        <v>14.71695763627174</v>
      </c>
      <c r="N253" s="41">
        <v>14.24805765039542</v>
      </c>
      <c r="P253" s="41">
        <f>C253*2</f>
        <v>72.226570909090896</v>
      </c>
      <c r="R253" s="165"/>
      <c r="S253" s="53"/>
    </row>
    <row r="254" spans="1:19" x14ac:dyDescent="0.25">
      <c r="A254" s="121" t="s">
        <v>161</v>
      </c>
      <c r="B254" s="41">
        <v>77.908903999999993</v>
      </c>
      <c r="C254" s="41">
        <v>34.761175454545466</v>
      </c>
      <c r="D254" s="41">
        <v>32.167015625000005</v>
      </c>
      <c r="E254" s="41">
        <v>84.120082352941182</v>
      </c>
      <c r="F254" s="41">
        <v>170.59360606060599</v>
      </c>
      <c r="G254" s="41">
        <v>41.944848484848485</v>
      </c>
      <c r="H254" s="176"/>
      <c r="I254" s="41">
        <v>21.802023724272388</v>
      </c>
      <c r="J254" s="41">
        <v>7.6649121941421994</v>
      </c>
      <c r="K254" s="41">
        <v>10.278934615434547</v>
      </c>
      <c r="L254" s="41">
        <v>19.852127426275818</v>
      </c>
      <c r="M254" s="41">
        <v>17.520960016271133</v>
      </c>
      <c r="N254" s="41">
        <v>15.709035081418623</v>
      </c>
      <c r="P254" s="41">
        <f>C254*2</f>
        <v>69.522350909090932</v>
      </c>
      <c r="R254" s="165"/>
      <c r="S254" s="53"/>
    </row>
    <row r="255" spans="1:19" x14ac:dyDescent="0.25">
      <c r="A255" s="121" t="s">
        <v>183</v>
      </c>
      <c r="B255" s="41">
        <v>85.697844000000003</v>
      </c>
      <c r="C255" s="41">
        <v>52.331257272727306</v>
      </c>
      <c r="D255" s="41">
        <v>38.627368750000009</v>
      </c>
      <c r="E255" s="41">
        <v>84.881794117647061</v>
      </c>
      <c r="F255" s="41">
        <v>131.88970909090912</v>
      </c>
      <c r="G255" s="41">
        <v>27.17302424242423</v>
      </c>
      <c r="H255" s="176"/>
      <c r="I255" s="41">
        <v>26.329028344270355</v>
      </c>
      <c r="J255" s="41">
        <v>13.584744460249823</v>
      </c>
      <c r="K255" s="41">
        <v>9.4650359573667249</v>
      </c>
      <c r="L255" s="41">
        <v>24.581338963064006</v>
      </c>
      <c r="M255" s="41">
        <v>16.131969434807448</v>
      </c>
      <c r="N255" s="41">
        <v>11.051362958243093</v>
      </c>
      <c r="P255" s="41">
        <f>C255*2</f>
        <v>104.66251454545461</v>
      </c>
      <c r="R255" s="165"/>
      <c r="S255" s="53"/>
    </row>
    <row r="256" spans="1:19" x14ac:dyDescent="0.25">
      <c r="A256" s="121" t="s">
        <v>187</v>
      </c>
      <c r="B256" s="41">
        <v>85.079446000000004</v>
      </c>
      <c r="C256" s="41">
        <v>47.112991818181804</v>
      </c>
      <c r="D256" s="41">
        <v>35.606134374999996</v>
      </c>
      <c r="E256" s="41">
        <v>87.359529411764711</v>
      </c>
      <c r="F256" s="41">
        <v>166.84312121212122</v>
      </c>
      <c r="G256" s="41">
        <v>39.558924242424247</v>
      </c>
      <c r="H256" s="176"/>
      <c r="I256" s="41">
        <v>29.955557382090625</v>
      </c>
      <c r="J256" s="41">
        <v>9.5012641766370649</v>
      </c>
      <c r="K256" s="41">
        <v>10.837645168223023</v>
      </c>
      <c r="L256" s="41">
        <v>17.446017491263323</v>
      </c>
      <c r="M256" s="41">
        <v>10.248982316457479</v>
      </c>
      <c r="N256" s="41">
        <v>18.812573041981342</v>
      </c>
      <c r="P256" s="41">
        <f>C256*2</f>
        <v>94.225983636363608</v>
      </c>
      <c r="R256" s="165"/>
      <c r="S256" s="53"/>
    </row>
    <row r="257" spans="1:19" x14ac:dyDescent="0.25">
      <c r="A257" s="121" t="s">
        <v>191</v>
      </c>
      <c r="B257" s="41">
        <v>90.047667999999987</v>
      </c>
      <c r="C257" s="41">
        <v>54.01645909090908</v>
      </c>
      <c r="D257" s="41">
        <v>50.996568750000002</v>
      </c>
      <c r="E257" s="41">
        <v>74.534335294117639</v>
      </c>
      <c r="F257" s="41">
        <v>93.354809090909086</v>
      </c>
      <c r="G257" s="41">
        <v>42.290615151515148</v>
      </c>
      <c r="H257" s="176"/>
      <c r="I257" s="41">
        <v>19.236986508058436</v>
      </c>
      <c r="J257" s="41">
        <v>16.662818176486692</v>
      </c>
      <c r="K257" s="41">
        <v>15.685529899509268</v>
      </c>
      <c r="L257" s="41">
        <v>28.344470929851219</v>
      </c>
      <c r="M257" s="41">
        <v>23.432697169136578</v>
      </c>
      <c r="N257" s="41">
        <v>14.593789864801535</v>
      </c>
      <c r="P257" s="41">
        <f>C257*2</f>
        <v>108.03291818181816</v>
      </c>
      <c r="R257" s="165"/>
      <c r="S257" s="53"/>
    </row>
    <row r="258" spans="1:19" x14ac:dyDescent="0.25">
      <c r="A258" s="115" t="s">
        <v>175</v>
      </c>
      <c r="B258" s="52">
        <f t="shared" ref="B258:G258" si="28">AVERAGE(B218:B257)</f>
        <v>87.46761475000001</v>
      </c>
      <c r="C258" s="52">
        <f t="shared" si="28"/>
        <v>47.195536954545453</v>
      </c>
      <c r="D258" s="52">
        <f t="shared" si="28"/>
        <v>37.510545468750003</v>
      </c>
      <c r="E258" s="52">
        <f t="shared" si="28"/>
        <v>93.9308905882353</v>
      </c>
      <c r="F258" s="52">
        <f t="shared" si="28"/>
        <v>142.3701237121212</v>
      </c>
      <c r="G258" s="52">
        <f t="shared" si="28"/>
        <v>38.950934393939391</v>
      </c>
      <c r="H258" s="176"/>
      <c r="I258" s="52">
        <f t="shared" ref="I258:N258" si="29">AVERAGE(I218:I257)</f>
        <v>27.288638859186296</v>
      </c>
      <c r="J258" s="52">
        <f t="shared" si="29"/>
        <v>13.441783555351602</v>
      </c>
      <c r="K258" s="52">
        <f t="shared" si="29"/>
        <v>16.720035858093915</v>
      </c>
      <c r="L258" s="52">
        <f t="shared" si="29"/>
        <v>24.899554715707591</v>
      </c>
      <c r="M258" s="52">
        <f t="shared" si="29"/>
        <v>19.557547447720427</v>
      </c>
      <c r="N258" s="52">
        <f t="shared" si="29"/>
        <v>20.113702906992284</v>
      </c>
      <c r="O258" s="41"/>
      <c r="P258" s="52">
        <f>AVERAGE(P218:P257)</f>
        <v>94.391073909090906</v>
      </c>
    </row>
    <row r="259" spans="1:19" x14ac:dyDescent="0.25">
      <c r="A259" s="44" t="s">
        <v>176</v>
      </c>
      <c r="B259" s="41">
        <f t="shared" ref="B259:G259" si="30">MAX(B218:B257)</f>
        <v>132.03973200000001</v>
      </c>
      <c r="C259" s="41">
        <f t="shared" si="30"/>
        <v>84.027909090909048</v>
      </c>
      <c r="D259" s="41">
        <f t="shared" si="30"/>
        <v>51.799362499999987</v>
      </c>
      <c r="E259" s="41">
        <f t="shared" si="30"/>
        <v>134.00686470588235</v>
      </c>
      <c r="F259" s="41">
        <f t="shared" si="30"/>
        <v>229.63015151515145</v>
      </c>
      <c r="G259" s="41">
        <f t="shared" si="30"/>
        <v>62.105357575757587</v>
      </c>
      <c r="H259" s="176"/>
      <c r="I259" s="41">
        <f t="shared" ref="I259:N259" si="31">MAX(I218:I257)</f>
        <v>46.806443258046407</v>
      </c>
      <c r="J259" s="41">
        <f t="shared" si="31"/>
        <v>27.327176160716039</v>
      </c>
      <c r="K259" s="41">
        <f t="shared" si="31"/>
        <v>36.404649974133626</v>
      </c>
      <c r="L259" s="41">
        <f t="shared" si="31"/>
        <v>46.686543991920246</v>
      </c>
      <c r="M259" s="41">
        <f t="shared" si="31"/>
        <v>31.072324108682032</v>
      </c>
      <c r="N259" s="41">
        <f t="shared" si="31"/>
        <v>34.826087081015153</v>
      </c>
      <c r="O259" s="41"/>
      <c r="P259" s="41">
        <f>MAX(P218:P257)</f>
        <v>168.0558181818181</v>
      </c>
    </row>
    <row r="260" spans="1:19" x14ac:dyDescent="0.25">
      <c r="A260" s="44" t="s">
        <v>195</v>
      </c>
      <c r="B260" s="41">
        <f t="shared" ref="B260:G260" si="32">MIN(B218:B257)</f>
        <v>57.086928000000015</v>
      </c>
      <c r="C260" s="41">
        <f t="shared" si="32"/>
        <v>29.696469999999994</v>
      </c>
      <c r="D260" s="41">
        <f t="shared" si="32"/>
        <v>25.297978124999993</v>
      </c>
      <c r="E260" s="41">
        <f t="shared" si="32"/>
        <v>62.294323529411777</v>
      </c>
      <c r="F260" s="41">
        <f t="shared" si="32"/>
        <v>64.973315151515152</v>
      </c>
      <c r="G260" s="41">
        <f t="shared" si="32"/>
        <v>18.607960606060605</v>
      </c>
      <c r="H260" s="176"/>
      <c r="I260" s="41">
        <f t="shared" ref="I260:N260" si="33">MIN(I218:I257)</f>
        <v>17.552837276062188</v>
      </c>
      <c r="J260" s="41">
        <f t="shared" si="33"/>
        <v>7.6649121941421994</v>
      </c>
      <c r="K260" s="41">
        <f t="shared" si="33"/>
        <v>9.4650359573667249</v>
      </c>
      <c r="L260" s="41">
        <f t="shared" si="33"/>
        <v>13.155981755802662</v>
      </c>
      <c r="M260" s="41">
        <f t="shared" si="33"/>
        <v>10.248982316457479</v>
      </c>
      <c r="N260" s="41">
        <f t="shared" si="33"/>
        <v>11.051362958243093</v>
      </c>
      <c r="O260" s="41"/>
      <c r="P260" s="41">
        <f>MIN(P218:P257)</f>
        <v>59.392939999999989</v>
      </c>
    </row>
    <row r="261" spans="1:19" x14ac:dyDescent="0.25">
      <c r="A261" s="44" t="s">
        <v>458</v>
      </c>
      <c r="B261" s="41">
        <f t="shared" ref="B261:G261" si="34">STDEV(B218:B257)/B258*100</f>
        <v>16.329701220998633</v>
      </c>
      <c r="C261" s="41">
        <f t="shared" si="34"/>
        <v>24.754062374584215</v>
      </c>
      <c r="D261" s="41">
        <f t="shared" si="34"/>
        <v>19.074921342770875</v>
      </c>
      <c r="E261" s="41">
        <f t="shared" si="34"/>
        <v>18.077937705863036</v>
      </c>
      <c r="F261" s="41">
        <f t="shared" si="34"/>
        <v>23.610351052519345</v>
      </c>
      <c r="G261" s="41">
        <f t="shared" si="34"/>
        <v>24.96466779733862</v>
      </c>
      <c r="H261" s="176"/>
      <c r="I261" s="41">
        <f t="shared" ref="I261:N261" si="35">STDEV(I218:I257)/I258*100</f>
        <v>25.198483549842805</v>
      </c>
      <c r="J261" s="41">
        <f t="shared" si="35"/>
        <v>29.540421534121634</v>
      </c>
      <c r="K261" s="41">
        <f t="shared" si="35"/>
        <v>30.335985492032474</v>
      </c>
      <c r="L261" s="41">
        <f t="shared" si="35"/>
        <v>33.837243893314835</v>
      </c>
      <c r="M261" s="41">
        <f t="shared" si="35"/>
        <v>28.180653378233021</v>
      </c>
      <c r="N261" s="41">
        <f t="shared" si="35"/>
        <v>31.891854649506584</v>
      </c>
      <c r="O261" s="41"/>
      <c r="P261" s="41">
        <f>STDEV(P218:P257)/P258*100</f>
        <v>24.754062374584215</v>
      </c>
    </row>
  </sheetData>
  <sortState xmlns:xlrd2="http://schemas.microsoft.com/office/spreadsheetml/2017/richdata2" ref="R171:S211">
    <sortCondition ref="S171:S211"/>
  </sortState>
  <conditionalFormatting sqref="S63:S108">
    <cfRule type="colorScale" priority="97">
      <colorScale>
        <cfvo type="min"/>
        <cfvo type="max"/>
        <color rgb="FFFCFCFF"/>
        <color rgb="FFF8696B"/>
      </colorScale>
    </cfRule>
  </conditionalFormatting>
  <conditionalFormatting sqref="T63:T108">
    <cfRule type="colorScale" priority="96">
      <colorScale>
        <cfvo type="min"/>
        <cfvo type="max"/>
        <color rgb="FFFCFCFF"/>
        <color rgb="FFF8696B"/>
      </colorScale>
    </cfRule>
  </conditionalFormatting>
  <conditionalFormatting sqref="U63:U108">
    <cfRule type="colorScale" priority="95">
      <colorScale>
        <cfvo type="min"/>
        <cfvo type="max"/>
        <color rgb="FFFCFCFF"/>
        <color rgb="FFF8696B"/>
      </colorScale>
    </cfRule>
  </conditionalFormatting>
  <conditionalFormatting sqref="V63:V108">
    <cfRule type="colorScale" priority="94">
      <colorScale>
        <cfvo type="min"/>
        <cfvo type="max"/>
        <color rgb="FFFCFCFF"/>
        <color rgb="FFF8696B"/>
      </colorScale>
    </cfRule>
  </conditionalFormatting>
  <conditionalFormatting sqref="W63:W108">
    <cfRule type="colorScale" priority="93">
      <colorScale>
        <cfvo type="min"/>
        <cfvo type="max"/>
        <color rgb="FFFCFCFF"/>
        <color rgb="FFF8696B"/>
      </colorScale>
    </cfRule>
  </conditionalFormatting>
  <conditionalFormatting sqref="X63:X108">
    <cfRule type="colorScale" priority="92">
      <colorScale>
        <cfvo type="min"/>
        <cfvo type="max"/>
        <color rgb="FFFCFCFF"/>
        <color rgb="FFF8696B"/>
      </colorScale>
    </cfRule>
  </conditionalFormatting>
  <conditionalFormatting sqref="AA63:AA108">
    <cfRule type="colorScale" priority="91">
      <colorScale>
        <cfvo type="min"/>
        <cfvo type="max"/>
        <color rgb="FFFCFCFF"/>
        <color rgb="FFF8696B"/>
      </colorScale>
    </cfRule>
  </conditionalFormatting>
  <conditionalFormatting sqref="AB63:AB108">
    <cfRule type="colorScale" priority="90">
      <colorScale>
        <cfvo type="min"/>
        <cfvo type="max"/>
        <color rgb="FFFCFCFF"/>
        <color rgb="FFF8696B"/>
      </colorScale>
    </cfRule>
  </conditionalFormatting>
  <conditionalFormatting sqref="AC63:AC108">
    <cfRule type="colorScale" priority="89">
      <colorScale>
        <cfvo type="min"/>
        <cfvo type="max"/>
        <color rgb="FFFCFCFF"/>
        <color rgb="FFF8696B"/>
      </colorScale>
    </cfRule>
  </conditionalFormatting>
  <conditionalFormatting sqref="AD63:AD108">
    <cfRule type="colorScale" priority="88">
      <colorScale>
        <cfvo type="min"/>
        <cfvo type="max"/>
        <color rgb="FFFCFCFF"/>
        <color rgb="FFF8696B"/>
      </colorScale>
    </cfRule>
  </conditionalFormatting>
  <conditionalFormatting sqref="AE63:AE108">
    <cfRule type="colorScale" priority="87">
      <colorScale>
        <cfvo type="min"/>
        <cfvo type="max"/>
        <color rgb="FFFCFCFF"/>
        <color rgb="FFF8696B"/>
      </colorScale>
    </cfRule>
  </conditionalFormatting>
  <conditionalFormatting sqref="AF63:AF108">
    <cfRule type="colorScale" priority="86">
      <colorScale>
        <cfvo type="min"/>
        <cfvo type="max"/>
        <color rgb="FFFCFCFF"/>
        <color rgb="FFF8696B"/>
      </colorScale>
    </cfRule>
  </conditionalFormatting>
  <conditionalFormatting sqref="AG63:AG108">
    <cfRule type="colorScale" priority="85">
      <colorScale>
        <cfvo type="min"/>
        <cfvo type="max"/>
        <color rgb="FFFCFCFF"/>
        <color rgb="FFF8696B"/>
      </colorScale>
    </cfRule>
  </conditionalFormatting>
  <conditionalFormatting sqref="Y2:Y56">
    <cfRule type="colorScale" priority="83">
      <colorScale>
        <cfvo type="min"/>
        <cfvo type="max"/>
        <color rgb="FFFCFCFF"/>
        <color rgb="FFF8696B"/>
      </colorScale>
    </cfRule>
  </conditionalFormatting>
  <conditionalFormatting sqref="S218:S257">
    <cfRule type="colorScale" priority="81">
      <colorScale>
        <cfvo type="min"/>
        <cfvo type="max"/>
        <color rgb="FFFCFCFF"/>
        <color rgb="FFF8696B"/>
      </colorScale>
    </cfRule>
  </conditionalFormatting>
  <conditionalFormatting sqref="B2:B59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59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59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59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59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59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59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5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59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59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59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5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59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B11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3:C111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:D111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3:E111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:F111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3:G111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3:I11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J11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3:K111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3:L111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63:M111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3:N11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3:P111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4:B167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4:C167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4:D167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67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4:F16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4:G167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24:I167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4:J167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4:K167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4:L16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24:M167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24:N167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24:P167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8:G168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68:N16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0:G120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20:N12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6:G11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16:N11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2:G112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12:N112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0:N6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1:B214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71:C214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1:D21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71:E21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1:F214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71:G214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71:I214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71:J21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71:K214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71:L21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71:M214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71:N21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8:B260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8:C26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8:D260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8:E26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8:F260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8:G26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18:I26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8:J260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18:K26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18:L26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18:M26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18:N26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18:P26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71:P2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71:P2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15:N2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5:G21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1:G26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61:N26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82"/>
  <sheetViews>
    <sheetView topLeftCell="A49" zoomScale="70" zoomScaleNormal="70" workbookViewId="0">
      <selection activeCell="F41" sqref="F41"/>
    </sheetView>
  </sheetViews>
  <sheetFormatPr baseColWidth="10" defaultColWidth="11.44140625" defaultRowHeight="12" x14ac:dyDescent="0.3"/>
  <cols>
    <col min="1" max="1" width="35.5546875" style="181" bestFit="1" customWidth="1"/>
    <col min="2" max="2" width="8.33203125" style="40" bestFit="1" customWidth="1"/>
    <col min="3" max="7" width="8.6640625" style="40" bestFit="1" customWidth="1"/>
    <col min="8" max="8" width="7.5546875" style="40" bestFit="1" customWidth="1"/>
    <col min="9" max="9" width="16.33203125" style="158" customWidth="1"/>
    <col min="10" max="10" width="35.5546875" style="159" bestFit="1" customWidth="1"/>
    <col min="11" max="11" width="8.33203125" style="40" bestFit="1" customWidth="1"/>
    <col min="12" max="16" width="8.6640625" style="40" bestFit="1" customWidth="1"/>
    <col min="17" max="17" width="6.6640625" style="40" bestFit="1" customWidth="1"/>
    <col min="18" max="18" width="10.5546875" style="40" bestFit="1" customWidth="1"/>
    <col min="19" max="20" width="4.44140625" style="159" bestFit="1" customWidth="1"/>
    <col min="21" max="22" width="11.44140625" style="159"/>
    <col min="23" max="23" width="16.5546875" style="159" bestFit="1" customWidth="1"/>
    <col min="24" max="29" width="6.44140625" style="159" customWidth="1"/>
    <col min="30" max="30" width="4.5546875" style="159" customWidth="1"/>
    <col min="31" max="31" width="13.33203125" style="159" bestFit="1" customWidth="1"/>
    <col min="32" max="37" width="6.44140625" style="159" customWidth="1"/>
    <col min="38" max="16384" width="11.44140625" style="159"/>
  </cols>
  <sheetData>
    <row r="1" spans="1:37" s="181" customFormat="1" x14ac:dyDescent="0.3">
      <c r="A1" s="152" t="s">
        <v>465</v>
      </c>
      <c r="B1" s="39" t="s">
        <v>4</v>
      </c>
      <c r="C1" s="39" t="s">
        <v>5</v>
      </c>
      <c r="D1" s="39" t="s">
        <v>0</v>
      </c>
      <c r="E1" s="39" t="s">
        <v>1</v>
      </c>
      <c r="F1" s="39" t="s">
        <v>2</v>
      </c>
      <c r="G1" s="39" t="s">
        <v>3</v>
      </c>
      <c r="H1" s="39" t="s">
        <v>9</v>
      </c>
      <c r="I1" s="117"/>
      <c r="J1" s="182" t="s">
        <v>466</v>
      </c>
      <c r="K1" s="39" t="s">
        <v>4</v>
      </c>
      <c r="L1" s="39" t="s">
        <v>5</v>
      </c>
      <c r="M1" s="39" t="s">
        <v>0</v>
      </c>
      <c r="N1" s="39" t="s">
        <v>1</v>
      </c>
      <c r="O1" s="39" t="s">
        <v>2</v>
      </c>
      <c r="P1" s="39" t="s">
        <v>3</v>
      </c>
      <c r="Q1" s="39"/>
      <c r="R1" s="39"/>
      <c r="W1" s="183"/>
      <c r="AE1" s="184"/>
    </row>
    <row r="2" spans="1:37" x14ac:dyDescent="0.3">
      <c r="A2" s="185" t="s">
        <v>124</v>
      </c>
      <c r="B2" s="45">
        <v>8.449074074074075E-4</v>
      </c>
      <c r="C2" s="45">
        <v>6.2500000000000001E-4</v>
      </c>
      <c r="D2" s="45">
        <v>5.5555555555555556E-4</v>
      </c>
      <c r="E2" s="45">
        <v>2.3148148148148146E-4</v>
      </c>
      <c r="F2" s="45">
        <v>3.9351851851851852E-4</v>
      </c>
      <c r="G2" s="45">
        <v>8.9120370370370362E-4</v>
      </c>
      <c r="H2" s="45">
        <f t="shared" ref="H2:H7" si="0">SUM(B2:G2)</f>
        <v>3.5416666666666665E-3</v>
      </c>
      <c r="J2" s="185" t="s">
        <v>124</v>
      </c>
      <c r="K2" s="62">
        <f>B2/$H2*100</f>
        <v>23.856209150326801</v>
      </c>
      <c r="L2" s="62">
        <f>C2/$H2*100</f>
        <v>17.647058823529413</v>
      </c>
      <c r="M2" s="62">
        <f>D2/$H2*100</f>
        <v>15.686274509803921</v>
      </c>
      <c r="N2" s="62">
        <f>E2/$H2*100</f>
        <v>6.5359477124183014</v>
      </c>
      <c r="O2" s="62">
        <f>F2/$H2*100</f>
        <v>11.111111111111112</v>
      </c>
      <c r="P2" s="62">
        <f>G2/$H2*100</f>
        <v>25.163398692810457</v>
      </c>
      <c r="Q2" s="41">
        <f>SUM(K2:P2)</f>
        <v>100</v>
      </c>
      <c r="W2" s="189"/>
      <c r="X2" s="186"/>
      <c r="Y2" s="186"/>
      <c r="Z2" s="186"/>
      <c r="AA2" s="186"/>
      <c r="AB2" s="186"/>
      <c r="AC2" s="186"/>
      <c r="AD2" s="186"/>
      <c r="AE2" s="189"/>
      <c r="AF2" s="187"/>
      <c r="AG2" s="187"/>
      <c r="AH2" s="187"/>
      <c r="AI2" s="187"/>
      <c r="AJ2" s="187"/>
      <c r="AK2" s="187"/>
    </row>
    <row r="3" spans="1:37" x14ac:dyDescent="0.3">
      <c r="A3" s="185" t="s">
        <v>125</v>
      </c>
      <c r="B3" s="45">
        <v>6.9444444444444447E-4</v>
      </c>
      <c r="C3" s="45">
        <v>6.018518518518519E-4</v>
      </c>
      <c r="D3" s="45">
        <v>5.0925925925925921E-4</v>
      </c>
      <c r="E3" s="45">
        <v>2.0833333333333335E-4</v>
      </c>
      <c r="F3" s="45">
        <v>3.8194444444444446E-4</v>
      </c>
      <c r="G3" s="45">
        <v>7.7546296296296304E-4</v>
      </c>
      <c r="H3" s="45">
        <f t="shared" si="0"/>
        <v>3.1712962962962962E-3</v>
      </c>
      <c r="J3" s="185" t="s">
        <v>125</v>
      </c>
      <c r="K3" s="62">
        <f>B3/$H3*100</f>
        <v>21.897810218978105</v>
      </c>
      <c r="L3" s="62">
        <f>C3/$H3*100</f>
        <v>18.978102189781023</v>
      </c>
      <c r="M3" s="62">
        <f>D3/$H3*100</f>
        <v>16.058394160583941</v>
      </c>
      <c r="N3" s="62">
        <f>E3/$H3*100</f>
        <v>6.5693430656934311</v>
      </c>
      <c r="O3" s="62">
        <f>F3/$H3*100</f>
        <v>12.043795620437956</v>
      </c>
      <c r="P3" s="62">
        <f>G3/$H3*100</f>
        <v>24.45255474452555</v>
      </c>
      <c r="Q3" s="41">
        <f t="shared" ref="Q3:Q19" si="1">SUM(K3:P3)</f>
        <v>100</v>
      </c>
      <c r="W3" s="189"/>
      <c r="X3" s="186"/>
      <c r="Y3" s="186"/>
      <c r="Z3" s="186"/>
      <c r="AA3" s="186"/>
      <c r="AB3" s="186"/>
      <c r="AC3" s="186"/>
      <c r="AD3" s="186"/>
      <c r="AE3" s="189"/>
      <c r="AF3" s="187"/>
      <c r="AG3" s="187"/>
      <c r="AH3" s="187"/>
      <c r="AI3" s="187"/>
      <c r="AJ3" s="187"/>
      <c r="AK3" s="187"/>
    </row>
    <row r="4" spans="1:37" x14ac:dyDescent="0.3">
      <c r="A4" s="185" t="s">
        <v>153</v>
      </c>
      <c r="B4" s="45">
        <v>7.8703703703703705E-4</v>
      </c>
      <c r="C4" s="45">
        <v>5.5555555555555556E-4</v>
      </c>
      <c r="D4" s="45">
        <v>4.7453703703703704E-4</v>
      </c>
      <c r="E4" s="45">
        <v>2.3148148148148146E-4</v>
      </c>
      <c r="F4" s="45">
        <v>3.5879629629629635E-4</v>
      </c>
      <c r="G4" s="45">
        <v>6.5972222222222213E-4</v>
      </c>
      <c r="H4" s="45">
        <f t="shared" si="0"/>
        <v>3.0671296296296297E-3</v>
      </c>
      <c r="J4" s="185" t="s">
        <v>153</v>
      </c>
      <c r="K4" s="62">
        <f>B4/$H4*100</f>
        <v>25.660377358490567</v>
      </c>
      <c r="L4" s="62">
        <f>C4/$H4*100</f>
        <v>18.113207547169811</v>
      </c>
      <c r="M4" s="62">
        <f>D4/$H4*100</f>
        <v>15.471698113207546</v>
      </c>
      <c r="N4" s="62">
        <f>E4/$H4*100</f>
        <v>7.5471698113207548</v>
      </c>
      <c r="O4" s="62">
        <f>F4/$H4*100</f>
        <v>11.698113207547172</v>
      </c>
      <c r="P4" s="62">
        <f>G4/$H4*100</f>
        <v>21.509433962264147</v>
      </c>
      <c r="Q4" s="41">
        <f t="shared" si="1"/>
        <v>100</v>
      </c>
      <c r="W4" s="189"/>
      <c r="X4" s="186"/>
      <c r="Y4" s="186"/>
      <c r="Z4" s="186"/>
      <c r="AA4" s="186"/>
      <c r="AB4" s="186"/>
      <c r="AC4" s="186"/>
      <c r="AD4" s="186"/>
      <c r="AE4" s="189"/>
      <c r="AF4" s="187"/>
      <c r="AG4" s="187"/>
      <c r="AH4" s="187"/>
      <c r="AI4" s="187"/>
      <c r="AJ4" s="187"/>
      <c r="AK4" s="187"/>
    </row>
    <row r="5" spans="1:37" x14ac:dyDescent="0.3">
      <c r="A5" s="185" t="s">
        <v>154</v>
      </c>
      <c r="B5" s="45">
        <v>7.6388888888888893E-4</v>
      </c>
      <c r="C5" s="45">
        <v>5.5555555555555556E-4</v>
      </c>
      <c r="D5" s="45">
        <v>4.9768518518518521E-4</v>
      </c>
      <c r="E5" s="45">
        <v>2.0833333333333335E-4</v>
      </c>
      <c r="F5" s="45">
        <v>3.4722222222222224E-4</v>
      </c>
      <c r="G5" s="45">
        <v>7.407407407407407E-4</v>
      </c>
      <c r="H5" s="45">
        <f t="shared" si="0"/>
        <v>3.1134259259259257E-3</v>
      </c>
      <c r="J5" s="185" t="s">
        <v>154</v>
      </c>
      <c r="K5" s="62">
        <f>B5/$H5*100</f>
        <v>24.535315985130115</v>
      </c>
      <c r="L5" s="62">
        <f>C5/$H5*100</f>
        <v>17.843866171003718</v>
      </c>
      <c r="M5" s="62">
        <f>D5/$H5*100</f>
        <v>15.985130111524166</v>
      </c>
      <c r="N5" s="62">
        <f>E5/$H5*100</f>
        <v>6.6914498141263952</v>
      </c>
      <c r="O5" s="62">
        <f>F5/$H5*100</f>
        <v>11.152416356877325</v>
      </c>
      <c r="P5" s="62">
        <f>G5/$H5*100</f>
        <v>23.791821561338288</v>
      </c>
      <c r="Q5" s="41">
        <f t="shared" si="1"/>
        <v>100</v>
      </c>
      <c r="W5" s="189"/>
      <c r="X5" s="186"/>
      <c r="Y5" s="186"/>
      <c r="Z5" s="186"/>
      <c r="AA5" s="186"/>
      <c r="AB5" s="186"/>
      <c r="AC5" s="186"/>
      <c r="AD5" s="186"/>
      <c r="AE5" s="189"/>
      <c r="AF5" s="187"/>
      <c r="AG5" s="187"/>
      <c r="AH5" s="187"/>
      <c r="AI5" s="187"/>
      <c r="AJ5" s="187"/>
      <c r="AK5" s="187"/>
    </row>
    <row r="6" spans="1:37" x14ac:dyDescent="0.3">
      <c r="A6" s="185" t="s">
        <v>181</v>
      </c>
      <c r="B6" s="45">
        <v>7.0601851851851847E-4</v>
      </c>
      <c r="C6" s="45">
        <v>5.4398148148148144E-4</v>
      </c>
      <c r="D6" s="45">
        <v>5.3240740740740744E-4</v>
      </c>
      <c r="E6" s="45">
        <v>2.0833333333333335E-4</v>
      </c>
      <c r="F6" s="45">
        <v>3.9351851851851852E-4</v>
      </c>
      <c r="G6" s="45">
        <v>8.6805555555555551E-4</v>
      </c>
      <c r="H6" s="45">
        <f t="shared" si="0"/>
        <v>3.2523148148148142E-3</v>
      </c>
      <c r="J6" s="185" t="s">
        <v>181</v>
      </c>
      <c r="K6" s="62">
        <f>B6/$H6*100</f>
        <v>21.708185053380785</v>
      </c>
      <c r="L6" s="62">
        <f>C6/$H6*100</f>
        <v>16.725978647686834</v>
      </c>
      <c r="M6" s="62">
        <f>D6/$H6*100</f>
        <v>16.37010676156584</v>
      </c>
      <c r="N6" s="62">
        <f>E6/$H6*100</f>
        <v>6.4056939501779375</v>
      </c>
      <c r="O6" s="62">
        <f>F6/$H6*100</f>
        <v>12.099644128113882</v>
      </c>
      <c r="P6" s="62">
        <f>G6/$H6*100</f>
        <v>26.690391459074736</v>
      </c>
      <c r="Q6" s="41">
        <f t="shared" si="1"/>
        <v>100</v>
      </c>
      <c r="W6" s="189"/>
      <c r="X6" s="186"/>
      <c r="Y6" s="186"/>
      <c r="Z6" s="186"/>
      <c r="AA6" s="186"/>
      <c r="AB6" s="186"/>
      <c r="AC6" s="186"/>
      <c r="AD6" s="186"/>
      <c r="AE6" s="189"/>
      <c r="AF6" s="187"/>
      <c r="AG6" s="187"/>
      <c r="AH6" s="187"/>
      <c r="AI6" s="187"/>
      <c r="AJ6" s="187"/>
      <c r="AK6" s="187"/>
    </row>
    <row r="7" spans="1:37" x14ac:dyDescent="0.3">
      <c r="A7" s="185" t="s">
        <v>128</v>
      </c>
      <c r="B7" s="45">
        <v>7.407407407407407E-4</v>
      </c>
      <c r="C7" s="45">
        <v>5.5555555555555556E-4</v>
      </c>
      <c r="D7" s="45">
        <v>4.8611111111111104E-4</v>
      </c>
      <c r="E7" s="45">
        <v>2.199074074074074E-4</v>
      </c>
      <c r="F7" s="45">
        <v>4.1666666666666669E-4</v>
      </c>
      <c r="G7" s="45">
        <v>7.8703703703703705E-4</v>
      </c>
      <c r="H7" s="45">
        <f t="shared" si="0"/>
        <v>3.2060185185185186E-3</v>
      </c>
      <c r="J7" s="185" t="s">
        <v>128</v>
      </c>
      <c r="K7" s="62">
        <f>B7/$H7*100</f>
        <v>23.104693140794222</v>
      </c>
      <c r="L7" s="62">
        <f>C7/$H7*100</f>
        <v>17.328519855595665</v>
      </c>
      <c r="M7" s="62">
        <f>D7/$H7*100</f>
        <v>15.162454873646206</v>
      </c>
      <c r="N7" s="62">
        <f>E7/$H7*100</f>
        <v>6.8592057761732859</v>
      </c>
      <c r="O7" s="62">
        <f>F7/$H7*100</f>
        <v>12.996389891696753</v>
      </c>
      <c r="P7" s="62">
        <f>G7/$H7*100</f>
        <v>24.548736462093864</v>
      </c>
      <c r="Q7" s="41">
        <f t="shared" si="1"/>
        <v>100</v>
      </c>
      <c r="W7" s="189"/>
      <c r="X7" s="186"/>
      <c r="Y7" s="186"/>
      <c r="Z7" s="186"/>
      <c r="AA7" s="186"/>
      <c r="AB7" s="186"/>
      <c r="AC7" s="186"/>
      <c r="AD7" s="186"/>
      <c r="AE7" s="189"/>
      <c r="AF7" s="187"/>
      <c r="AG7" s="187"/>
      <c r="AH7" s="187"/>
      <c r="AI7" s="187"/>
      <c r="AJ7" s="187"/>
      <c r="AK7" s="187"/>
    </row>
    <row r="8" spans="1:37" x14ac:dyDescent="0.3">
      <c r="A8" s="185"/>
      <c r="B8" s="45"/>
      <c r="C8" s="45"/>
      <c r="D8" s="45"/>
      <c r="E8" s="45"/>
      <c r="F8" s="45"/>
      <c r="G8" s="45"/>
      <c r="H8" s="45"/>
      <c r="J8" s="185"/>
      <c r="K8" s="62"/>
      <c r="L8" s="62"/>
      <c r="M8" s="62"/>
      <c r="N8" s="62"/>
      <c r="O8" s="62"/>
      <c r="P8" s="62"/>
      <c r="Q8" s="41"/>
      <c r="W8" s="181"/>
      <c r="X8" s="190"/>
      <c r="Y8" s="190"/>
      <c r="Z8" s="190"/>
      <c r="AA8" s="190"/>
      <c r="AB8" s="190"/>
      <c r="AC8" s="190"/>
      <c r="AD8" s="190"/>
      <c r="AE8" s="181"/>
      <c r="AF8" s="191"/>
      <c r="AG8" s="191"/>
      <c r="AH8" s="191"/>
      <c r="AI8" s="191"/>
      <c r="AJ8" s="191"/>
      <c r="AK8" s="191"/>
    </row>
    <row r="9" spans="1:37" x14ac:dyDescent="0.3">
      <c r="A9" s="181" t="s">
        <v>8</v>
      </c>
      <c r="B9" s="46">
        <f t="shared" ref="B9:G9" si="2">AVERAGE(B2:B7)</f>
        <v>7.5617283950617285E-4</v>
      </c>
      <c r="C9" s="46">
        <f t="shared" si="2"/>
        <v>5.7291666666666678E-4</v>
      </c>
      <c r="D9" s="46">
        <f t="shared" si="2"/>
        <v>5.0925925925925932E-4</v>
      </c>
      <c r="E9" s="46">
        <f t="shared" si="2"/>
        <v>2.1797839506172839E-4</v>
      </c>
      <c r="F9" s="46">
        <f t="shared" si="2"/>
        <v>3.8194444444444446E-4</v>
      </c>
      <c r="G9" s="46">
        <f t="shared" si="2"/>
        <v>7.8703703703703694E-4</v>
      </c>
      <c r="H9" s="46">
        <f>AVERAGE(H2:H7)</f>
        <v>3.2253086419753081E-3</v>
      </c>
      <c r="I9" s="196"/>
      <c r="J9" s="181" t="s">
        <v>8</v>
      </c>
      <c r="K9" s="61">
        <f t="shared" ref="K9:P9" si="3">AVERAGE(K2:K7)</f>
        <v>23.460431817850097</v>
      </c>
      <c r="L9" s="61">
        <f t="shared" si="3"/>
        <v>17.772788872461078</v>
      </c>
      <c r="M9" s="61">
        <f t="shared" si="3"/>
        <v>15.78900975505527</v>
      </c>
      <c r="N9" s="61">
        <f t="shared" si="3"/>
        <v>6.7681350216516831</v>
      </c>
      <c r="O9" s="61">
        <f t="shared" si="3"/>
        <v>11.850245052630699</v>
      </c>
      <c r="P9" s="61">
        <f t="shared" si="3"/>
        <v>24.359389480351172</v>
      </c>
      <c r="Q9" s="41">
        <f t="shared" si="1"/>
        <v>99.999999999999986</v>
      </c>
      <c r="X9" s="190"/>
      <c r="Y9" s="190"/>
      <c r="Z9" s="190"/>
      <c r="AA9" s="190"/>
      <c r="AB9" s="190"/>
      <c r="AC9" s="190"/>
      <c r="AD9" s="190"/>
      <c r="AF9" s="191"/>
      <c r="AG9" s="191"/>
      <c r="AH9" s="191"/>
      <c r="AI9" s="191"/>
      <c r="AJ9" s="191"/>
      <c r="AK9" s="191"/>
    </row>
    <row r="10" spans="1:37" x14ac:dyDescent="0.3">
      <c r="A10" s="181" t="s">
        <v>6</v>
      </c>
      <c r="B10" s="45">
        <f t="shared" ref="B10:H10" si="4">MAX(B2:B7)</f>
        <v>8.449074074074075E-4</v>
      </c>
      <c r="C10" s="45">
        <f t="shared" si="4"/>
        <v>6.2500000000000001E-4</v>
      </c>
      <c r="D10" s="45">
        <f t="shared" si="4"/>
        <v>5.5555555555555556E-4</v>
      </c>
      <c r="E10" s="45">
        <f t="shared" si="4"/>
        <v>2.3148148148148146E-4</v>
      </c>
      <c r="F10" s="45">
        <f t="shared" si="4"/>
        <v>4.1666666666666669E-4</v>
      </c>
      <c r="G10" s="45">
        <f t="shared" si="4"/>
        <v>8.9120370370370362E-4</v>
      </c>
      <c r="H10" s="45">
        <f t="shared" si="4"/>
        <v>3.5416666666666665E-3</v>
      </c>
      <c r="I10" s="197"/>
      <c r="J10" s="181" t="s">
        <v>6</v>
      </c>
      <c r="K10" s="62">
        <f t="shared" ref="K10:P10" si="5">MAX(K2:K7)</f>
        <v>25.660377358490567</v>
      </c>
      <c r="L10" s="62">
        <f t="shared" si="5"/>
        <v>18.978102189781023</v>
      </c>
      <c r="M10" s="62">
        <f t="shared" si="5"/>
        <v>16.37010676156584</v>
      </c>
      <c r="N10" s="62">
        <f t="shared" si="5"/>
        <v>7.5471698113207548</v>
      </c>
      <c r="O10" s="62">
        <f t="shared" si="5"/>
        <v>12.996389891696753</v>
      </c>
      <c r="P10" s="62">
        <f t="shared" si="5"/>
        <v>26.690391459074736</v>
      </c>
      <c r="Q10" s="41"/>
      <c r="X10" s="186"/>
      <c r="Y10" s="186"/>
      <c r="Z10" s="186"/>
      <c r="AA10" s="186"/>
      <c r="AB10" s="186"/>
      <c r="AC10" s="186"/>
      <c r="AD10" s="186"/>
      <c r="AF10" s="187"/>
      <c r="AG10" s="187"/>
      <c r="AH10" s="187"/>
      <c r="AI10" s="187"/>
      <c r="AJ10" s="187"/>
      <c r="AK10" s="187"/>
    </row>
    <row r="11" spans="1:37" x14ac:dyDescent="0.3">
      <c r="A11" s="181" t="s">
        <v>7</v>
      </c>
      <c r="B11" s="45">
        <f t="shared" ref="B11:H11" si="6">MIN(B2:B7)</f>
        <v>6.9444444444444447E-4</v>
      </c>
      <c r="C11" s="45">
        <f t="shared" si="6"/>
        <v>5.4398148148148144E-4</v>
      </c>
      <c r="D11" s="45">
        <f t="shared" si="6"/>
        <v>4.7453703703703704E-4</v>
      </c>
      <c r="E11" s="45">
        <f t="shared" si="6"/>
        <v>2.0833333333333335E-4</v>
      </c>
      <c r="F11" s="45">
        <f t="shared" si="6"/>
        <v>3.4722222222222224E-4</v>
      </c>
      <c r="G11" s="45">
        <f t="shared" si="6"/>
        <v>6.5972222222222213E-4</v>
      </c>
      <c r="H11" s="45">
        <f t="shared" si="6"/>
        <v>3.0671296296296297E-3</v>
      </c>
      <c r="I11" s="197"/>
      <c r="J11" s="181" t="s">
        <v>7</v>
      </c>
      <c r="K11" s="62">
        <f t="shared" ref="K11:P11" si="7">MIN(K2:K7)</f>
        <v>21.708185053380785</v>
      </c>
      <c r="L11" s="62">
        <f t="shared" si="7"/>
        <v>16.725978647686834</v>
      </c>
      <c r="M11" s="62">
        <f t="shared" si="7"/>
        <v>15.162454873646206</v>
      </c>
      <c r="N11" s="62">
        <f t="shared" si="7"/>
        <v>6.4056939501779375</v>
      </c>
      <c r="O11" s="62">
        <f t="shared" si="7"/>
        <v>11.111111111111112</v>
      </c>
      <c r="P11" s="62">
        <f t="shared" si="7"/>
        <v>21.509433962264147</v>
      </c>
      <c r="Q11" s="41"/>
      <c r="X11" s="187"/>
      <c r="Y11" s="187"/>
      <c r="Z11" s="187"/>
      <c r="AA11" s="187"/>
      <c r="AB11" s="187"/>
      <c r="AC11" s="187"/>
      <c r="AD11" s="187"/>
      <c r="AF11" s="187"/>
      <c r="AG11" s="187"/>
      <c r="AH11" s="187"/>
      <c r="AI11" s="187"/>
      <c r="AJ11" s="187"/>
      <c r="AK11" s="187"/>
    </row>
    <row r="12" spans="1:37" x14ac:dyDescent="0.3">
      <c r="A12" s="181" t="s">
        <v>165</v>
      </c>
      <c r="B12" s="41">
        <f t="shared" ref="B12:H12" si="8">STDEV(B2:B7)/B9*100</f>
        <v>7.3511892466644442</v>
      </c>
      <c r="C12" s="41">
        <f t="shared" si="8"/>
        <v>5.6781694232546265</v>
      </c>
      <c r="D12" s="41">
        <f t="shared" si="8"/>
        <v>5.9265476410933182</v>
      </c>
      <c r="E12" s="41">
        <f t="shared" si="8"/>
        <v>5.2204889216823389</v>
      </c>
      <c r="F12" s="41">
        <f t="shared" si="8"/>
        <v>6.6390613030929222</v>
      </c>
      <c r="G12" s="41">
        <f t="shared" si="8"/>
        <v>10.766473657484193</v>
      </c>
      <c r="H12" s="41">
        <f t="shared" si="8"/>
        <v>5.2183828361784252</v>
      </c>
      <c r="I12" s="198"/>
      <c r="J12" s="181" t="s">
        <v>165</v>
      </c>
      <c r="K12" s="62">
        <f t="shared" ref="K12:P12" si="9">STDEV(K2:K7)/K9*100</f>
        <v>6.5455291068725403</v>
      </c>
      <c r="L12" s="62">
        <f t="shared" si="9"/>
        <v>4.2722830825917892</v>
      </c>
      <c r="M12" s="62">
        <f t="shared" si="9"/>
        <v>2.7643720793056454</v>
      </c>
      <c r="N12" s="62">
        <f t="shared" si="9"/>
        <v>6.0770925498033774</v>
      </c>
      <c r="O12" s="62">
        <f t="shared" si="9"/>
        <v>5.9307972939277827</v>
      </c>
      <c r="P12" s="62">
        <f t="shared" si="9"/>
        <v>7.0074849168172415</v>
      </c>
      <c r="Q12" s="41"/>
      <c r="W12" s="185"/>
      <c r="X12" s="190"/>
      <c r="Y12" s="190"/>
      <c r="Z12" s="190"/>
      <c r="AA12" s="190"/>
      <c r="AB12" s="190"/>
      <c r="AC12" s="190"/>
      <c r="AD12" s="190"/>
      <c r="AE12" s="185"/>
      <c r="AF12" s="191"/>
      <c r="AG12" s="191"/>
      <c r="AH12" s="191"/>
      <c r="AI12" s="191"/>
      <c r="AJ12" s="191"/>
      <c r="AK12" s="191"/>
    </row>
    <row r="13" spans="1:37" x14ac:dyDescent="0.3">
      <c r="B13" s="41"/>
      <c r="C13" s="41"/>
      <c r="D13" s="41"/>
      <c r="E13" s="41"/>
      <c r="F13" s="41"/>
      <c r="G13" s="41"/>
      <c r="H13" s="41"/>
      <c r="I13" s="198"/>
      <c r="J13" s="181"/>
      <c r="K13" s="62"/>
      <c r="L13" s="62"/>
      <c r="M13" s="62"/>
      <c r="N13" s="62"/>
      <c r="O13" s="62"/>
      <c r="P13" s="62"/>
      <c r="Q13" s="41"/>
      <c r="W13" s="189"/>
      <c r="X13" s="186"/>
      <c r="Y13" s="186"/>
      <c r="Z13" s="186"/>
      <c r="AA13" s="186"/>
      <c r="AB13" s="186"/>
      <c r="AC13" s="186"/>
      <c r="AD13" s="186"/>
      <c r="AE13" s="189"/>
      <c r="AF13" s="187"/>
      <c r="AG13" s="187"/>
      <c r="AH13" s="187"/>
      <c r="AI13" s="187"/>
      <c r="AJ13" s="187"/>
      <c r="AK13" s="187"/>
    </row>
    <row r="14" spans="1:37" x14ac:dyDescent="0.3">
      <c r="A14" s="185" t="s">
        <v>175</v>
      </c>
      <c r="B14" s="46">
        <v>8.8687949217071773E-4</v>
      </c>
      <c r="C14" s="46">
        <v>6.312055227323494E-4</v>
      </c>
      <c r="D14" s="46">
        <v>6.8978586798495371E-4</v>
      </c>
      <c r="E14" s="46">
        <v>2.4315335828587964E-4</v>
      </c>
      <c r="F14" s="46">
        <v>3.2998476560127321E-4</v>
      </c>
      <c r="G14" s="46">
        <v>8.5671372234809046E-4</v>
      </c>
      <c r="H14" s="46">
        <v>3.6377227291232626E-3</v>
      </c>
      <c r="I14" s="121"/>
      <c r="J14" s="185" t="s">
        <v>175</v>
      </c>
      <c r="K14" s="61">
        <v>24.544443520114378</v>
      </c>
      <c r="L14" s="61">
        <v>17.329095190680533</v>
      </c>
      <c r="M14" s="61">
        <v>18.985835365393122</v>
      </c>
      <c r="N14" s="61">
        <v>6.7689593309055009</v>
      </c>
      <c r="O14" s="61">
        <v>9.1021323718996925</v>
      </c>
      <c r="P14" s="61">
        <v>23.269534221006772</v>
      </c>
      <c r="Q14" s="41">
        <f t="shared" si="1"/>
        <v>100</v>
      </c>
      <c r="W14" s="189"/>
      <c r="X14" s="186"/>
      <c r="Y14" s="186"/>
      <c r="Z14" s="186"/>
      <c r="AA14" s="186"/>
      <c r="AB14" s="186"/>
      <c r="AC14" s="186"/>
      <c r="AD14" s="186"/>
      <c r="AE14" s="189"/>
      <c r="AF14" s="187"/>
      <c r="AG14" s="187"/>
      <c r="AH14" s="187"/>
      <c r="AI14" s="187"/>
      <c r="AJ14" s="187"/>
      <c r="AK14" s="187"/>
    </row>
    <row r="15" spans="1:37" x14ac:dyDescent="0.3">
      <c r="A15" s="185" t="s">
        <v>176</v>
      </c>
      <c r="B15" s="45">
        <v>1.1199798437847223E-3</v>
      </c>
      <c r="C15" s="45">
        <v>9.8295120517361109E-4</v>
      </c>
      <c r="D15" s="45">
        <v>9.8379629629629642E-4</v>
      </c>
      <c r="E15" s="45">
        <v>3.6810909548611113E-4</v>
      </c>
      <c r="F15" s="45">
        <v>5.6112370875000006E-4</v>
      </c>
      <c r="G15" s="45">
        <v>1.6431678844328703E-3</v>
      </c>
      <c r="H15" s="45">
        <v>5.1174897119328697E-3</v>
      </c>
      <c r="I15" s="198"/>
      <c r="J15" s="185" t="s">
        <v>176</v>
      </c>
      <c r="K15" s="62">
        <v>31.821270091361299</v>
      </c>
      <c r="L15" s="62">
        <v>21.110442366155567</v>
      </c>
      <c r="M15" s="62">
        <v>25.000000000000007</v>
      </c>
      <c r="N15" s="62">
        <v>10.215016682708034</v>
      </c>
      <c r="O15" s="62">
        <v>15.571166581404183</v>
      </c>
      <c r="P15" s="62">
        <v>32.108865418944788</v>
      </c>
      <c r="Q15" s="41"/>
      <c r="W15" s="189"/>
      <c r="X15" s="187"/>
      <c r="Y15" s="187"/>
      <c r="Z15" s="187"/>
      <c r="AA15" s="187"/>
      <c r="AB15" s="187"/>
      <c r="AC15" s="187"/>
      <c r="AD15" s="187"/>
      <c r="AE15" s="189"/>
      <c r="AF15" s="187"/>
      <c r="AG15" s="187"/>
      <c r="AH15" s="187"/>
      <c r="AI15" s="187"/>
      <c r="AJ15" s="187"/>
      <c r="AK15" s="187"/>
    </row>
    <row r="16" spans="1:37" x14ac:dyDescent="0.3">
      <c r="A16" s="185" t="s">
        <v>177</v>
      </c>
      <c r="B16" s="45">
        <v>6.3199850928240741E-4</v>
      </c>
      <c r="C16" s="45">
        <v>3.361363063773148E-4</v>
      </c>
      <c r="D16" s="45">
        <v>4.8065318719907405E-4</v>
      </c>
      <c r="E16" s="45">
        <v>1.7361111111111112E-4</v>
      </c>
      <c r="F16" s="45">
        <v>1.9596140925925924E-4</v>
      </c>
      <c r="G16" s="45">
        <v>5.4653433903935193E-4</v>
      </c>
      <c r="H16" s="45">
        <v>2.7568111195138889E-3</v>
      </c>
      <c r="I16" s="198"/>
      <c r="J16" s="185" t="s">
        <v>177</v>
      </c>
      <c r="K16" s="62">
        <v>18.232939108630088</v>
      </c>
      <c r="L16" s="62">
        <v>9.9642069343346815</v>
      </c>
      <c r="M16" s="62">
        <v>14.613429360523902</v>
      </c>
      <c r="N16" s="62">
        <v>4.4117647058823533</v>
      </c>
      <c r="O16" s="62">
        <v>5.6480073312511747</v>
      </c>
      <c r="P16" s="62">
        <v>16.281135090060044</v>
      </c>
      <c r="Q16" s="41"/>
      <c r="W16" s="184"/>
      <c r="X16" s="181"/>
      <c r="Y16" s="181"/>
      <c r="Z16" s="181"/>
      <c r="AA16" s="181"/>
      <c r="AB16" s="181"/>
      <c r="AC16" s="181"/>
      <c r="AD16" s="181"/>
      <c r="AE16" s="184"/>
      <c r="AF16" s="181"/>
      <c r="AG16" s="181"/>
      <c r="AH16" s="181"/>
      <c r="AI16" s="181"/>
      <c r="AJ16" s="181"/>
      <c r="AK16" s="181"/>
    </row>
    <row r="17" spans="1:37" x14ac:dyDescent="0.3">
      <c r="A17" s="185" t="s">
        <v>178</v>
      </c>
      <c r="B17" s="62">
        <v>13.196125321959851</v>
      </c>
      <c r="C17" s="62">
        <v>21.000116317046878</v>
      </c>
      <c r="D17" s="62">
        <v>17.464782298970672</v>
      </c>
      <c r="E17" s="62">
        <v>17.101626343903309</v>
      </c>
      <c r="F17" s="62">
        <v>22.921681963902252</v>
      </c>
      <c r="G17" s="62">
        <v>25.713992652763562</v>
      </c>
      <c r="H17" s="62">
        <v>13.61727837228357</v>
      </c>
      <c r="I17" s="198"/>
      <c r="J17" s="185" t="s">
        <v>178</v>
      </c>
      <c r="K17" s="62">
        <v>11.724645813639597</v>
      </c>
      <c r="L17" s="62">
        <v>14.890601904913348</v>
      </c>
      <c r="M17" s="62">
        <v>12.13419610568913</v>
      </c>
      <c r="N17" s="62">
        <v>19.020270298915339</v>
      </c>
      <c r="O17" s="62">
        <v>20.602101048258188</v>
      </c>
      <c r="P17" s="62">
        <v>13.718515379024781</v>
      </c>
      <c r="Q17" s="41"/>
      <c r="W17" s="193"/>
      <c r="X17" s="193"/>
      <c r="Y17" s="193"/>
      <c r="Z17" s="193"/>
      <c r="AA17" s="193"/>
      <c r="AB17" s="193"/>
      <c r="AC17" s="193"/>
      <c r="AD17" s="181"/>
      <c r="AE17" s="184"/>
      <c r="AF17" s="181"/>
      <c r="AG17" s="181"/>
      <c r="AH17" s="181"/>
      <c r="AI17" s="181"/>
      <c r="AJ17" s="181"/>
      <c r="AK17" s="181"/>
    </row>
    <row r="18" spans="1:37" x14ac:dyDescent="0.3">
      <c r="B18" s="41"/>
      <c r="C18" s="41"/>
      <c r="D18" s="41"/>
      <c r="E18" s="41"/>
      <c r="F18" s="41"/>
      <c r="G18" s="41"/>
      <c r="H18" s="41"/>
      <c r="I18" s="198"/>
      <c r="J18" s="181"/>
      <c r="K18" s="62"/>
      <c r="L18" s="62"/>
      <c r="M18" s="62"/>
      <c r="N18" s="62"/>
      <c r="O18" s="62"/>
      <c r="P18" s="62"/>
      <c r="Q18" s="41"/>
      <c r="W18" s="189"/>
      <c r="X18" s="187"/>
      <c r="Y18" s="187"/>
      <c r="Z18" s="187"/>
      <c r="AA18" s="187"/>
      <c r="AB18" s="187"/>
      <c r="AC18" s="187"/>
      <c r="AD18" s="187"/>
      <c r="AE18" s="189"/>
      <c r="AF18" s="187"/>
      <c r="AG18" s="187"/>
      <c r="AH18" s="187"/>
      <c r="AI18" s="187"/>
      <c r="AJ18" s="187"/>
      <c r="AK18" s="187"/>
    </row>
    <row r="19" spans="1:37" x14ac:dyDescent="0.3">
      <c r="A19" s="185" t="s">
        <v>168</v>
      </c>
      <c r="B19" s="46">
        <v>8.6983079834490747E-4</v>
      </c>
      <c r="C19" s="46">
        <v>6.2360262846291247E-4</v>
      </c>
      <c r="D19" s="46">
        <v>6.6623891902073277E-4</v>
      </c>
      <c r="E19" s="46">
        <v>2.3986966743055549E-4</v>
      </c>
      <c r="F19" s="46">
        <v>3.3676211501559991E-4</v>
      </c>
      <c r="G19" s="46">
        <v>8.4762545904664864E-4</v>
      </c>
      <c r="H19" s="46">
        <v>3.5839295873213565E-3</v>
      </c>
      <c r="I19" s="196"/>
      <c r="J19" s="185" t="s">
        <v>168</v>
      </c>
      <c r="K19" s="61">
        <v>24.403050689384258</v>
      </c>
      <c r="L19" s="61">
        <v>17.386968279608432</v>
      </c>
      <c r="M19" s="61">
        <v>18.568858111870792</v>
      </c>
      <c r="N19" s="61">
        <v>6.7688518123071786</v>
      </c>
      <c r="O19" s="61">
        <v>9.4605818519950429</v>
      </c>
      <c r="P19" s="61">
        <v>23.411689254834304</v>
      </c>
      <c r="Q19" s="41">
        <f t="shared" si="1"/>
        <v>100</v>
      </c>
      <c r="W19" s="189"/>
      <c r="X19" s="187"/>
      <c r="Y19" s="187"/>
      <c r="Z19" s="187"/>
      <c r="AA19" s="187"/>
      <c r="AB19" s="187"/>
      <c r="AC19" s="187"/>
      <c r="AD19" s="187"/>
      <c r="AE19" s="189"/>
      <c r="AF19" s="187"/>
      <c r="AG19" s="187"/>
      <c r="AH19" s="187"/>
      <c r="AI19" s="187"/>
      <c r="AJ19" s="187"/>
      <c r="AK19" s="187"/>
    </row>
    <row r="20" spans="1:37" x14ac:dyDescent="0.3">
      <c r="A20" s="185" t="s">
        <v>169</v>
      </c>
      <c r="B20" s="45">
        <v>1.1199798437847223E-3</v>
      </c>
      <c r="C20" s="45">
        <v>9.8295120517361109E-4</v>
      </c>
      <c r="D20" s="45">
        <v>9.8379629629629642E-4</v>
      </c>
      <c r="E20" s="45">
        <v>3.6810909548611113E-4</v>
      </c>
      <c r="F20" s="45">
        <v>5.6112370875000006E-4</v>
      </c>
      <c r="G20" s="45">
        <v>1.6431678844328703E-3</v>
      </c>
      <c r="H20" s="45">
        <v>5.1174897119328697E-3</v>
      </c>
      <c r="I20" s="198"/>
      <c r="J20" s="185" t="s">
        <v>169</v>
      </c>
      <c r="K20" s="62">
        <v>31.821270091361299</v>
      </c>
      <c r="L20" s="62">
        <v>21.110442366155567</v>
      </c>
      <c r="M20" s="62">
        <v>25.000000000000007</v>
      </c>
      <c r="N20" s="62">
        <v>10.215016682708034</v>
      </c>
      <c r="O20" s="62">
        <v>15.571166581404183</v>
      </c>
      <c r="P20" s="62">
        <v>32.108865418944788</v>
      </c>
      <c r="Q20" s="41"/>
      <c r="W20" s="189"/>
      <c r="X20" s="187"/>
      <c r="Y20" s="187"/>
      <c r="Z20" s="187"/>
      <c r="AA20" s="187"/>
      <c r="AB20" s="187"/>
      <c r="AC20" s="187"/>
      <c r="AD20" s="187"/>
      <c r="AE20" s="189"/>
      <c r="AF20" s="187"/>
      <c r="AG20" s="187"/>
      <c r="AH20" s="187"/>
      <c r="AI20" s="187"/>
      <c r="AJ20" s="187"/>
      <c r="AK20" s="187"/>
    </row>
    <row r="21" spans="1:37" x14ac:dyDescent="0.3">
      <c r="A21" s="185" t="s">
        <v>170</v>
      </c>
      <c r="B21" s="45">
        <v>6.3199850928240741E-4</v>
      </c>
      <c r="C21" s="45">
        <v>3.361363063773148E-4</v>
      </c>
      <c r="D21" s="45">
        <v>4.7453703703703704E-4</v>
      </c>
      <c r="E21" s="45">
        <v>1.7361111111111112E-4</v>
      </c>
      <c r="F21" s="45">
        <v>1.9596140925925924E-4</v>
      </c>
      <c r="G21" s="45">
        <v>5.4653433903935193E-4</v>
      </c>
      <c r="H21" s="45">
        <v>2.7568111195138889E-3</v>
      </c>
      <c r="I21" s="198"/>
      <c r="J21" s="185" t="s">
        <v>170</v>
      </c>
      <c r="K21" s="62">
        <v>18.232939108630088</v>
      </c>
      <c r="L21" s="62">
        <v>9.9642069343346815</v>
      </c>
      <c r="M21" s="62">
        <v>14.613429360523902</v>
      </c>
      <c r="N21" s="62">
        <v>4.4117647058823533</v>
      </c>
      <c r="O21" s="62">
        <v>5.6480073312511747</v>
      </c>
      <c r="P21" s="62">
        <v>16.281135090060044</v>
      </c>
      <c r="Q21" s="41"/>
      <c r="W21" s="189"/>
      <c r="X21" s="187"/>
      <c r="Y21" s="187"/>
      <c r="Z21" s="187"/>
      <c r="AA21" s="187"/>
      <c r="AB21" s="187"/>
      <c r="AC21" s="187"/>
      <c r="AD21" s="187"/>
      <c r="AE21" s="189"/>
      <c r="AF21" s="187"/>
      <c r="AG21" s="187"/>
      <c r="AH21" s="187"/>
      <c r="AI21" s="187"/>
      <c r="AJ21" s="187"/>
      <c r="AK21" s="187"/>
    </row>
    <row r="22" spans="1:37" x14ac:dyDescent="0.3">
      <c r="A22" s="185" t="s">
        <v>171</v>
      </c>
      <c r="B22" s="41">
        <v>13.697116603098552</v>
      </c>
      <c r="C22" s="41">
        <v>20.118002760778751</v>
      </c>
      <c r="D22" s="41">
        <v>19.255440530396172</v>
      </c>
      <c r="E22" s="41">
        <v>16.605096059933775</v>
      </c>
      <c r="F22" s="41">
        <v>21.70500409953177</v>
      </c>
      <c r="G22" s="41">
        <v>24.583350946225504</v>
      </c>
      <c r="H22" s="41">
        <v>13.541419095389905</v>
      </c>
      <c r="I22" s="198"/>
      <c r="J22" s="185" t="s">
        <v>171</v>
      </c>
      <c r="K22" s="62">
        <v>11.278764331541224</v>
      </c>
      <c r="L22" s="62">
        <v>13.919876438064854</v>
      </c>
      <c r="M22" s="62">
        <v>12.976151371076686</v>
      </c>
      <c r="N22" s="62">
        <v>17.822658346036256</v>
      </c>
      <c r="O22" s="62">
        <v>21.082439401448649</v>
      </c>
      <c r="P22" s="62">
        <v>13.021106752200939</v>
      </c>
      <c r="Q22" s="41"/>
      <c r="W22" s="189"/>
      <c r="X22" s="187"/>
      <c r="Y22" s="187"/>
      <c r="Z22" s="187"/>
      <c r="AA22" s="187"/>
      <c r="AB22" s="187"/>
      <c r="AC22" s="187"/>
      <c r="AD22" s="187"/>
      <c r="AE22" s="189"/>
      <c r="AF22" s="187"/>
      <c r="AG22" s="187"/>
      <c r="AH22" s="187"/>
      <c r="AI22" s="187"/>
      <c r="AJ22" s="187"/>
      <c r="AK22" s="187"/>
    </row>
    <row r="23" spans="1:37" x14ac:dyDescent="0.3">
      <c r="A23" s="185"/>
      <c r="B23" s="41"/>
      <c r="C23" s="41"/>
      <c r="D23" s="41"/>
      <c r="E23" s="41"/>
      <c r="F23" s="41"/>
      <c r="G23" s="41"/>
      <c r="H23" s="41"/>
      <c r="I23" s="198"/>
      <c r="J23" s="185"/>
      <c r="K23" s="62"/>
      <c r="L23" s="62"/>
      <c r="M23" s="62"/>
      <c r="N23" s="62"/>
      <c r="O23" s="62"/>
      <c r="P23" s="62"/>
      <c r="Q23" s="41"/>
      <c r="W23" s="189"/>
      <c r="X23" s="187"/>
      <c r="Y23" s="187"/>
      <c r="Z23" s="187"/>
      <c r="AA23" s="187"/>
      <c r="AB23" s="187"/>
      <c r="AC23" s="187"/>
      <c r="AD23" s="187"/>
      <c r="AE23" s="189"/>
      <c r="AF23" s="187"/>
      <c r="AG23" s="187"/>
      <c r="AH23" s="187"/>
      <c r="AI23" s="187"/>
      <c r="AJ23" s="187"/>
      <c r="AK23" s="187"/>
    </row>
    <row r="24" spans="1:37" x14ac:dyDescent="0.3">
      <c r="A24" s="182" t="s">
        <v>469</v>
      </c>
      <c r="J24" s="182" t="s">
        <v>469</v>
      </c>
      <c r="Q24" s="52" t="s">
        <v>179</v>
      </c>
      <c r="R24" s="39" t="s">
        <v>180</v>
      </c>
      <c r="S24" s="193"/>
      <c r="T24" s="193"/>
      <c r="W24" s="189"/>
      <c r="X24" s="187"/>
      <c r="Y24" s="187"/>
      <c r="Z24" s="187"/>
      <c r="AA24" s="187"/>
      <c r="AB24" s="187"/>
      <c r="AC24" s="187"/>
      <c r="AD24" s="187"/>
      <c r="AE24" s="189"/>
      <c r="AF24" s="187"/>
      <c r="AG24" s="187"/>
      <c r="AH24" s="187"/>
      <c r="AI24" s="187"/>
      <c r="AJ24" s="187"/>
      <c r="AK24" s="187"/>
    </row>
    <row r="25" spans="1:37" x14ac:dyDescent="0.3">
      <c r="A25" s="181" t="s">
        <v>172</v>
      </c>
      <c r="B25" s="45">
        <f>B10-B11</f>
        <v>1.5046296296296303E-4</v>
      </c>
      <c r="C25" s="45">
        <f t="shared" ref="C25:H25" si="10">C10-C11</f>
        <v>8.101851851851857E-5</v>
      </c>
      <c r="D25" s="45">
        <f t="shared" si="10"/>
        <v>8.1018518518518516E-5</v>
      </c>
      <c r="E25" s="45">
        <f t="shared" si="10"/>
        <v>2.3148148148148117E-5</v>
      </c>
      <c r="F25" s="45">
        <f t="shared" si="10"/>
        <v>6.9444444444444458E-5</v>
      </c>
      <c r="G25" s="45">
        <f t="shared" si="10"/>
        <v>2.3148148148148149E-4</v>
      </c>
      <c r="H25" s="45">
        <f t="shared" si="10"/>
        <v>4.7453703703703677E-4</v>
      </c>
      <c r="I25" s="117" t="s">
        <v>8</v>
      </c>
      <c r="J25" s="181" t="s">
        <v>172</v>
      </c>
      <c r="K25" s="41">
        <f t="shared" ref="K25:P25" si="11">K10-K11</f>
        <v>3.9521923051097829</v>
      </c>
      <c r="L25" s="41">
        <f t="shared" si="11"/>
        <v>2.2521235420941892</v>
      </c>
      <c r="M25" s="41">
        <f t="shared" si="11"/>
        <v>1.2076518879196332</v>
      </c>
      <c r="N25" s="41">
        <f t="shared" si="11"/>
        <v>1.1414758611428173</v>
      </c>
      <c r="O25" s="41">
        <f t="shared" si="11"/>
        <v>1.8852787805856401</v>
      </c>
      <c r="P25" s="41">
        <f t="shared" si="11"/>
        <v>5.1809574968105885</v>
      </c>
      <c r="Q25" s="53">
        <f t="shared" ref="Q25:Q31" si="12">ABS(K25)+ABS(L25)+ABS(M25)+ABS(N25)+ABS(O25)+ABS(P25)</f>
        <v>15.619679873662651</v>
      </c>
      <c r="R25" s="41">
        <f t="shared" ref="R25:R31" si="13">Q25/6</f>
        <v>2.6032799789437751</v>
      </c>
      <c r="S25" s="188"/>
      <c r="T25" s="188"/>
      <c r="W25" s="181"/>
      <c r="X25" s="191"/>
      <c r="Y25" s="191"/>
      <c r="Z25" s="191"/>
      <c r="AA25" s="191"/>
      <c r="AB25" s="191"/>
      <c r="AC25" s="191"/>
      <c r="AD25" s="191"/>
      <c r="AE25" s="181"/>
      <c r="AF25" s="191"/>
      <c r="AG25" s="191"/>
      <c r="AH25" s="191"/>
      <c r="AI25" s="191"/>
      <c r="AJ25" s="191"/>
      <c r="AK25" s="191"/>
    </row>
    <row r="26" spans="1:37" x14ac:dyDescent="0.3">
      <c r="A26" s="185" t="s">
        <v>124</v>
      </c>
      <c r="B26" s="45">
        <f>B2-B$9</f>
        <v>8.8734567901234645E-5</v>
      </c>
      <c r="C26" s="45">
        <f>C2-C$9</f>
        <v>5.2083333333333235E-5</v>
      </c>
      <c r="D26" s="45">
        <f>D2-D$9</f>
        <v>4.6296296296296233E-5</v>
      </c>
      <c r="E26" s="45">
        <f>E2-E$9</f>
        <v>1.3503086419753077E-5</v>
      </c>
      <c r="F26" s="45">
        <f>F2-F$9</f>
        <v>1.1574074074074058E-5</v>
      </c>
      <c r="G26" s="45">
        <f>G2-G$9</f>
        <v>1.0416666666666669E-4</v>
      </c>
      <c r="H26" s="45">
        <f>H2-H$9</f>
        <v>3.1635802469135842E-4</v>
      </c>
      <c r="I26" s="197">
        <f t="shared" ref="I26:I31" si="14">AVERAGE(B26:H26)</f>
        <v>9.0388007054673769E-5</v>
      </c>
      <c r="J26" s="185" t="s">
        <v>124</v>
      </c>
      <c r="K26" s="50">
        <f>K2-K$9</f>
        <v>0.39577733247670466</v>
      </c>
      <c r="L26" s="50">
        <f>L2-L$9</f>
        <v>-0.12573004893166484</v>
      </c>
      <c r="M26" s="50">
        <f>M2-M$9</f>
        <v>-0.10273524525134903</v>
      </c>
      <c r="N26" s="50">
        <f>N2-N$9</f>
        <v>-0.23218730923338171</v>
      </c>
      <c r="O26" s="50">
        <f>O2-O$9</f>
        <v>-0.73913394151958656</v>
      </c>
      <c r="P26" s="50">
        <f>P2-P$9</f>
        <v>0.80400921245928458</v>
      </c>
      <c r="Q26" s="53">
        <f t="shared" si="12"/>
        <v>2.3995730898719714</v>
      </c>
      <c r="R26" s="41">
        <f t="shared" si="13"/>
        <v>0.39992884831199521</v>
      </c>
      <c r="S26" s="188"/>
      <c r="T26" s="188"/>
      <c r="X26" s="194"/>
      <c r="Y26" s="194"/>
      <c r="Z26" s="194"/>
      <c r="AA26" s="194"/>
      <c r="AB26" s="194"/>
      <c r="AC26" s="194"/>
      <c r="AD26" s="194"/>
      <c r="AF26" s="194"/>
      <c r="AG26" s="194"/>
      <c r="AH26" s="194"/>
      <c r="AI26" s="194"/>
      <c r="AJ26" s="194"/>
      <c r="AK26" s="194"/>
    </row>
    <row r="27" spans="1:37" x14ac:dyDescent="0.3">
      <c r="A27" s="185" t="s">
        <v>125</v>
      </c>
      <c r="B27" s="45">
        <f>B3-B$9</f>
        <v>-6.1728395061728383E-5</v>
      </c>
      <c r="C27" s="45">
        <f>C3-C$9</f>
        <v>2.8935185185185119E-5</v>
      </c>
      <c r="D27" s="45">
        <f>D3-D$9</f>
        <v>0</v>
      </c>
      <c r="E27" s="45">
        <f>E3-E$9</f>
        <v>-9.6450617283950395E-6</v>
      </c>
      <c r="F27" s="45">
        <f>F3-F$9</f>
        <v>0</v>
      </c>
      <c r="G27" s="45">
        <f>G3-G$9</f>
        <v>-1.1574074074073896E-5</v>
      </c>
      <c r="H27" s="45">
        <f>H3-H$9</f>
        <v>-5.4012345679011874E-5</v>
      </c>
      <c r="I27" s="197">
        <f t="shared" si="14"/>
        <v>-1.5432098765432011E-5</v>
      </c>
      <c r="J27" s="185" t="s">
        <v>125</v>
      </c>
      <c r="K27" s="50">
        <f>K3-K$9</f>
        <v>-1.562621598871992</v>
      </c>
      <c r="L27" s="50">
        <f>L3-L$9</f>
        <v>1.2053133173199448</v>
      </c>
      <c r="M27" s="50">
        <f>M3-M$9</f>
        <v>0.26938440552867071</v>
      </c>
      <c r="N27" s="50">
        <f>N3-N$9</f>
        <v>-0.19879195595825205</v>
      </c>
      <c r="O27" s="50">
        <f>O3-O$9</f>
        <v>0.19355056780725732</v>
      </c>
      <c r="P27" s="50">
        <f>P3-P$9</f>
        <v>9.3165264174377427E-2</v>
      </c>
      <c r="Q27" s="53">
        <f t="shared" si="12"/>
        <v>3.5228271096604944</v>
      </c>
      <c r="R27" s="41">
        <f t="shared" si="13"/>
        <v>0.58713785161008236</v>
      </c>
      <c r="S27" s="188"/>
      <c r="T27" s="188"/>
      <c r="X27" s="187"/>
      <c r="Y27" s="187"/>
      <c r="Z27" s="187"/>
      <c r="AA27" s="187"/>
      <c r="AB27" s="187"/>
      <c r="AC27" s="187"/>
      <c r="AD27" s="187"/>
      <c r="AF27" s="187"/>
      <c r="AG27" s="187"/>
      <c r="AH27" s="187"/>
      <c r="AI27" s="187"/>
      <c r="AJ27" s="187"/>
      <c r="AK27" s="187"/>
    </row>
    <row r="28" spans="1:37" x14ac:dyDescent="0.3">
      <c r="A28" s="185" t="s">
        <v>153</v>
      </c>
      <c r="B28" s="45">
        <f>B4-B$9</f>
        <v>3.0864197530864191E-5</v>
      </c>
      <c r="C28" s="45">
        <f>C4-C$9</f>
        <v>-1.7361111111111223E-5</v>
      </c>
      <c r="D28" s="45">
        <f>D4-D$9</f>
        <v>-3.4722222222222283E-5</v>
      </c>
      <c r="E28" s="45">
        <f>E4-E$9</f>
        <v>1.3503086419753077E-5</v>
      </c>
      <c r="F28" s="45">
        <f>F4-F$9</f>
        <v>-2.3148148148148117E-5</v>
      </c>
      <c r="G28" s="45">
        <f>G4-G$9</f>
        <v>-1.273148148148148E-4</v>
      </c>
      <c r="H28" s="45">
        <f>H4-H$9</f>
        <v>-1.5817901234567834E-4</v>
      </c>
      <c r="I28" s="197">
        <f t="shared" si="14"/>
        <v>-4.5194003527336783E-5</v>
      </c>
      <c r="J28" s="185" t="s">
        <v>153</v>
      </c>
      <c r="K28" s="50">
        <f>K4-K$9</f>
        <v>2.1999455406404707</v>
      </c>
      <c r="L28" s="50">
        <f>L4-L$9</f>
        <v>0.34041867470873299</v>
      </c>
      <c r="M28" s="50">
        <f>M4-M$9</f>
        <v>-0.31731164184772354</v>
      </c>
      <c r="N28" s="50">
        <f>N4-N$9</f>
        <v>0.77903478966907169</v>
      </c>
      <c r="O28" s="50">
        <f>O4-O$9</f>
        <v>-0.15213184508352739</v>
      </c>
      <c r="P28" s="50">
        <f>P4-P$9</f>
        <v>-2.8499555180870253</v>
      </c>
      <c r="Q28" s="53">
        <f t="shared" si="12"/>
        <v>6.6387980100365516</v>
      </c>
      <c r="R28" s="41">
        <f t="shared" si="13"/>
        <v>1.1064663350060919</v>
      </c>
      <c r="S28" s="188"/>
      <c r="T28" s="188"/>
      <c r="U28" s="181"/>
      <c r="W28" s="185"/>
      <c r="X28" s="191"/>
      <c r="Y28" s="191"/>
      <c r="Z28" s="191"/>
      <c r="AA28" s="191"/>
      <c r="AB28" s="191"/>
      <c r="AC28" s="191"/>
      <c r="AD28" s="191"/>
      <c r="AF28" s="191"/>
      <c r="AG28" s="191"/>
      <c r="AH28" s="191"/>
      <c r="AI28" s="191"/>
      <c r="AJ28" s="191"/>
      <c r="AK28" s="191"/>
    </row>
    <row r="29" spans="1:37" ht="14.4" x14ac:dyDescent="0.3">
      <c r="A29" s="185" t="s">
        <v>154</v>
      </c>
      <c r="B29" s="45">
        <f>B5-B$9</f>
        <v>7.716049382716075E-6</v>
      </c>
      <c r="C29" s="45">
        <f>C5-C$9</f>
        <v>-1.7361111111111223E-5</v>
      </c>
      <c r="D29" s="45">
        <f>D5-D$9</f>
        <v>-1.1574074074074112E-5</v>
      </c>
      <c r="E29" s="45">
        <f>E5-E$9</f>
        <v>-9.6450617283950395E-6</v>
      </c>
      <c r="F29" s="45">
        <f>F5-F$9</f>
        <v>-3.4722222222222229E-5</v>
      </c>
      <c r="G29" s="45">
        <f>G5-G$9</f>
        <v>-4.6296296296296233E-5</v>
      </c>
      <c r="H29" s="45">
        <f>H5-H$9</f>
        <v>-1.1188271604938233E-4</v>
      </c>
      <c r="I29" s="197">
        <f t="shared" si="14"/>
        <v>-3.1966490299823587E-5</v>
      </c>
      <c r="J29" s="185" t="s">
        <v>154</v>
      </c>
      <c r="K29" s="50">
        <f>K5-K$9</f>
        <v>1.0748841672800182</v>
      </c>
      <c r="L29" s="50">
        <f>L5-L$9</f>
        <v>7.1077298542640222E-2</v>
      </c>
      <c r="M29" s="50">
        <f>M5-M$9</f>
        <v>0.19612035646889581</v>
      </c>
      <c r="N29" s="50">
        <f>N5-N$9</f>
        <v>-7.6685207525287957E-2</v>
      </c>
      <c r="O29" s="50">
        <f>O5-O$9</f>
        <v>-0.69782869575337436</v>
      </c>
      <c r="P29" s="50">
        <f>P5-P$9</f>
        <v>-0.56756791901288395</v>
      </c>
      <c r="Q29" s="53">
        <f t="shared" si="12"/>
        <v>2.6841636445831005</v>
      </c>
      <c r="R29" s="41">
        <f t="shared" si="13"/>
        <v>0.44736060743051675</v>
      </c>
      <c r="S29" s="188"/>
      <c r="T29" s="188"/>
      <c r="U29" s="195"/>
      <c r="W29" s="185"/>
      <c r="X29" s="191"/>
      <c r="Y29" s="191"/>
      <c r="Z29" s="191"/>
      <c r="AA29" s="191"/>
      <c r="AB29" s="191"/>
      <c r="AC29" s="191"/>
      <c r="AD29" s="191"/>
      <c r="AE29" s="185"/>
      <c r="AF29" s="191"/>
      <c r="AG29" s="191"/>
      <c r="AH29" s="191"/>
      <c r="AI29" s="191"/>
      <c r="AJ29" s="191"/>
      <c r="AK29" s="191"/>
    </row>
    <row r="30" spans="1:37" x14ac:dyDescent="0.3">
      <c r="A30" s="185" t="s">
        <v>181</v>
      </c>
      <c r="B30" s="45">
        <f>B6-B$9</f>
        <v>-5.0154320987654379E-5</v>
      </c>
      <c r="C30" s="45">
        <f>C6-C$9</f>
        <v>-2.8935185185185335E-5</v>
      </c>
      <c r="D30" s="45">
        <f>D6-D$9</f>
        <v>2.3148148148148117E-5</v>
      </c>
      <c r="E30" s="45">
        <f>E6-E$9</f>
        <v>-9.6450617283950395E-6</v>
      </c>
      <c r="F30" s="45">
        <f>F6-F$9</f>
        <v>1.1574074074074058E-5</v>
      </c>
      <c r="G30" s="45">
        <f>G6-G$9</f>
        <v>8.101851851851857E-5</v>
      </c>
      <c r="H30" s="45">
        <f>H6-H$9</f>
        <v>2.7006172839506154E-5</v>
      </c>
      <c r="I30" s="197">
        <f t="shared" si="14"/>
        <v>7.7160493827160208E-6</v>
      </c>
      <c r="J30" s="185" t="s">
        <v>181</v>
      </c>
      <c r="K30" s="50">
        <f>K6-K$9</f>
        <v>-1.7522467644693123</v>
      </c>
      <c r="L30" s="50">
        <f>L6-L$9</f>
        <v>-1.0468102247742443</v>
      </c>
      <c r="M30" s="50">
        <f>M6-M$9</f>
        <v>0.58109700651056961</v>
      </c>
      <c r="N30" s="50">
        <f>N6-N$9</f>
        <v>-0.3624410714737456</v>
      </c>
      <c r="O30" s="50">
        <f>O6-O$9</f>
        <v>0.24939907548318274</v>
      </c>
      <c r="P30" s="50">
        <f>P6-P$9</f>
        <v>2.3310019787235632</v>
      </c>
      <c r="Q30" s="53">
        <f t="shared" si="12"/>
        <v>6.3229961214346178</v>
      </c>
      <c r="R30" s="41">
        <f t="shared" si="13"/>
        <v>1.0538326869057697</v>
      </c>
      <c r="S30" s="188"/>
      <c r="T30" s="188"/>
      <c r="W30" s="189"/>
      <c r="X30" s="187"/>
      <c r="Y30" s="187"/>
      <c r="Z30" s="187"/>
      <c r="AA30" s="187"/>
      <c r="AB30" s="187"/>
      <c r="AC30" s="187"/>
      <c r="AD30" s="187"/>
      <c r="AE30" s="189"/>
      <c r="AF30" s="187"/>
      <c r="AG30" s="187"/>
      <c r="AH30" s="187"/>
      <c r="AI30" s="187"/>
      <c r="AJ30" s="187"/>
      <c r="AK30" s="187"/>
    </row>
    <row r="31" spans="1:37" ht="14.4" x14ac:dyDescent="0.3">
      <c r="A31" s="185" t="s">
        <v>128</v>
      </c>
      <c r="B31" s="45">
        <f>B7-B$9</f>
        <v>-1.543209876543215E-5</v>
      </c>
      <c r="C31" s="45">
        <f>C7-C$9</f>
        <v>-1.7361111111111223E-5</v>
      </c>
      <c r="D31" s="45">
        <f>D7-D$9</f>
        <v>-2.3148148148148279E-5</v>
      </c>
      <c r="E31" s="45">
        <f>E7-E$9</f>
        <v>1.9290123456790187E-6</v>
      </c>
      <c r="F31" s="45">
        <f>F7-F$9</f>
        <v>3.4722222222222229E-5</v>
      </c>
      <c r="G31" s="45">
        <f>G7-G$9</f>
        <v>0</v>
      </c>
      <c r="H31" s="45">
        <f>H7-H$9</f>
        <v>-1.9290123456789428E-5</v>
      </c>
      <c r="I31" s="197">
        <f t="shared" si="14"/>
        <v>-5.5114638447971192E-6</v>
      </c>
      <c r="J31" s="185" t="s">
        <v>128</v>
      </c>
      <c r="K31" s="50">
        <f>K7-K$9</f>
        <v>-0.35573867705587503</v>
      </c>
      <c r="L31" s="50">
        <f>L7-L$9</f>
        <v>-0.44426901686541242</v>
      </c>
      <c r="M31" s="50">
        <f>M7-M$9</f>
        <v>-0.62655488140906357</v>
      </c>
      <c r="N31" s="50">
        <f>N7-N$9</f>
        <v>9.1070754521602737E-2</v>
      </c>
      <c r="O31" s="50">
        <f>O7-O$9</f>
        <v>1.1461448390660536</v>
      </c>
      <c r="P31" s="50">
        <f>P7-P$9</f>
        <v>0.18934698174269116</v>
      </c>
      <c r="Q31" s="53">
        <f t="shared" si="12"/>
        <v>2.8531251506606985</v>
      </c>
      <c r="R31" s="41">
        <f t="shared" si="13"/>
        <v>0.47552085844344977</v>
      </c>
      <c r="S31" s="188"/>
      <c r="T31" s="188"/>
      <c r="U31" s="195"/>
      <c r="X31" s="187"/>
      <c r="Y31" s="187"/>
      <c r="Z31" s="187"/>
      <c r="AA31" s="187"/>
      <c r="AB31" s="187"/>
      <c r="AC31" s="187"/>
      <c r="AD31" s="187"/>
      <c r="AE31" s="189"/>
      <c r="AF31" s="187"/>
      <c r="AG31" s="187"/>
      <c r="AH31" s="187"/>
      <c r="AI31" s="187"/>
      <c r="AJ31" s="187"/>
      <c r="AK31" s="187"/>
    </row>
    <row r="32" spans="1:37" ht="14.4" x14ac:dyDescent="0.3">
      <c r="A32" s="185"/>
      <c r="B32" s="45"/>
      <c r="C32" s="45"/>
      <c r="D32" s="45"/>
      <c r="E32" s="45"/>
      <c r="F32" s="45"/>
      <c r="G32" s="45"/>
      <c r="H32" s="45"/>
      <c r="I32" s="197"/>
      <c r="J32" s="185"/>
      <c r="K32" s="50"/>
      <c r="L32" s="50"/>
      <c r="M32" s="50"/>
      <c r="N32" s="50"/>
      <c r="O32" s="50"/>
      <c r="P32" s="50"/>
      <c r="Q32" s="53"/>
      <c r="R32" s="41"/>
      <c r="S32" s="188"/>
      <c r="T32" s="188"/>
      <c r="U32" s="195"/>
      <c r="X32" s="187"/>
      <c r="Y32" s="187"/>
      <c r="Z32" s="187"/>
      <c r="AA32" s="187"/>
      <c r="AB32" s="187"/>
      <c r="AC32" s="187"/>
      <c r="AD32" s="187"/>
      <c r="AE32" s="189"/>
      <c r="AF32" s="187"/>
      <c r="AG32" s="187"/>
      <c r="AH32" s="187"/>
      <c r="AI32" s="187"/>
      <c r="AJ32" s="187"/>
      <c r="AK32" s="187"/>
    </row>
    <row r="33" spans="1:37" ht="14.4" x14ac:dyDescent="0.3">
      <c r="A33" s="182" t="s">
        <v>467</v>
      </c>
      <c r="J33" s="182" t="s">
        <v>467</v>
      </c>
      <c r="Q33" s="52" t="s">
        <v>179</v>
      </c>
      <c r="R33" s="39" t="s">
        <v>180</v>
      </c>
      <c r="S33" s="193"/>
      <c r="T33" s="193"/>
      <c r="U33" s="195"/>
      <c r="W33" s="181"/>
      <c r="X33" s="191"/>
      <c r="Y33" s="191"/>
      <c r="Z33" s="191"/>
      <c r="AA33" s="191"/>
      <c r="AB33" s="191"/>
      <c r="AC33" s="191"/>
      <c r="AD33" s="191"/>
      <c r="AE33" s="189"/>
      <c r="AF33" s="191"/>
      <c r="AG33" s="191"/>
      <c r="AH33" s="191"/>
      <c r="AI33" s="191"/>
      <c r="AJ33" s="191"/>
      <c r="AK33" s="191"/>
    </row>
    <row r="34" spans="1:37" ht="14.4" x14ac:dyDescent="0.3">
      <c r="A34" s="181" t="s">
        <v>470</v>
      </c>
      <c r="B34" s="45">
        <f>B9-B14</f>
        <v>-1.3070665266454488E-4</v>
      </c>
      <c r="C34" s="45">
        <f t="shared" ref="C34:H34" si="15">C9-C14</f>
        <v>-5.8288856065682624E-5</v>
      </c>
      <c r="D34" s="45">
        <f t="shared" si="15"/>
        <v>-1.8052660872569439E-4</v>
      </c>
      <c r="E34" s="45">
        <f t="shared" si="15"/>
        <v>-2.5174963224151251E-5</v>
      </c>
      <c r="F34" s="45">
        <f t="shared" si="15"/>
        <v>5.1959678843171259E-5</v>
      </c>
      <c r="G34" s="45">
        <f>G9-G14</f>
        <v>-6.9676685311053526E-5</v>
      </c>
      <c r="H34" s="45">
        <f t="shared" si="15"/>
        <v>-4.1241408714795449E-4</v>
      </c>
      <c r="I34" s="197">
        <f>AVERAGE(B34:H34)</f>
        <v>-1.1783259632798712E-4</v>
      </c>
      <c r="J34" s="181" t="s">
        <v>470</v>
      </c>
      <c r="K34" s="41">
        <f t="shared" ref="K34:P34" si="16">K9-K14</f>
        <v>-1.0840117022642808</v>
      </c>
      <c r="L34" s="41">
        <f t="shared" si="16"/>
        <v>0.44369368178054458</v>
      </c>
      <c r="M34" s="41">
        <f t="shared" si="16"/>
        <v>-3.1968256103378518</v>
      </c>
      <c r="N34" s="41">
        <f t="shared" si="16"/>
        <v>-8.2430925381782316E-4</v>
      </c>
      <c r="O34" s="41">
        <f t="shared" si="16"/>
        <v>2.7481126807310066</v>
      </c>
      <c r="P34" s="41">
        <f t="shared" si="16"/>
        <v>1.0898552593444002</v>
      </c>
      <c r="Q34" s="53">
        <f t="shared" ref="Q34:Q40" si="17">ABS(K34)+ABS(L34)+ABS(M34)+ABS(N34)+ABS(O34)+ABS(P34)</f>
        <v>8.5633232437119027</v>
      </c>
      <c r="R34" s="41">
        <f>Q34/6</f>
        <v>1.4272205406186504</v>
      </c>
      <c r="S34" s="188"/>
      <c r="T34" s="188"/>
      <c r="U34" s="195"/>
      <c r="AE34" s="187"/>
      <c r="AF34" s="187"/>
      <c r="AG34" s="187"/>
      <c r="AH34" s="187"/>
      <c r="AI34" s="187"/>
      <c r="AJ34" s="187"/>
      <c r="AK34" s="187"/>
    </row>
    <row r="35" spans="1:37" ht="14.4" x14ac:dyDescent="0.3">
      <c r="A35" s="181" t="s">
        <v>124</v>
      </c>
      <c r="B35" s="45">
        <f>B2-B$14</f>
        <v>-4.1972084763310233E-5</v>
      </c>
      <c r="C35" s="45">
        <f>C2-C$14</f>
        <v>-6.2055227323493892E-6</v>
      </c>
      <c r="D35" s="45">
        <f>D2-D$14</f>
        <v>-1.3423031242939816E-4</v>
      </c>
      <c r="E35" s="45">
        <f>E2-E$14</f>
        <v>-1.1671876804398174E-5</v>
      </c>
      <c r="F35" s="45">
        <f>F2-F$14</f>
        <v>6.3533752917245318E-5</v>
      </c>
      <c r="G35" s="45">
        <f>G2-G$14</f>
        <v>3.4489981355613161E-5</v>
      </c>
      <c r="H35" s="45">
        <f>H2-H$14</f>
        <v>-9.6056062456596064E-5</v>
      </c>
      <c r="I35" s="197">
        <f t="shared" ref="I35:I40" si="18">AVERAGE(B35:H35)</f>
        <v>-2.7444589273313363E-5</v>
      </c>
      <c r="J35" s="181" t="s">
        <v>124</v>
      </c>
      <c r="K35" s="41">
        <f>K2-K$14</f>
        <v>-0.68823436978757613</v>
      </c>
      <c r="L35" s="41">
        <f>L2-L$14</f>
        <v>0.31796363284887974</v>
      </c>
      <c r="M35" s="41">
        <f>M2-M$14</f>
        <v>-3.2995608555892009</v>
      </c>
      <c r="N35" s="41">
        <f>N2-N$14</f>
        <v>-0.23301161848719953</v>
      </c>
      <c r="O35" s="41">
        <f>O2-O$14</f>
        <v>2.00897873921142</v>
      </c>
      <c r="P35" s="41">
        <f>P2-P$14</f>
        <v>1.8938644718036848</v>
      </c>
      <c r="Q35" s="53">
        <f t="shared" si="17"/>
        <v>8.4416136877279619</v>
      </c>
      <c r="R35" s="41">
        <f t="shared" ref="R35:R40" si="19">Q35/6</f>
        <v>1.406935614621327</v>
      </c>
      <c r="S35" s="188"/>
      <c r="T35" s="188"/>
      <c r="U35" s="195"/>
      <c r="AF35" s="187"/>
      <c r="AG35" s="187"/>
      <c r="AH35" s="187"/>
      <c r="AI35" s="187"/>
      <c r="AJ35" s="187"/>
      <c r="AK35" s="187"/>
    </row>
    <row r="36" spans="1:37" ht="14.4" x14ac:dyDescent="0.3">
      <c r="A36" s="181" t="s">
        <v>125</v>
      </c>
      <c r="B36" s="45">
        <f>B3-B$14</f>
        <v>-1.9243504772627326E-4</v>
      </c>
      <c r="C36" s="45">
        <f>C3-C$14</f>
        <v>-2.9353670880497506E-5</v>
      </c>
      <c r="D36" s="45">
        <f>D3-D$14</f>
        <v>-1.805266087256945E-4</v>
      </c>
      <c r="E36" s="45">
        <f>E3-E$14</f>
        <v>-3.4820024952546291E-5</v>
      </c>
      <c r="F36" s="45">
        <f>F3-F$14</f>
        <v>5.1959678843171259E-5</v>
      </c>
      <c r="G36" s="45">
        <f>G3-G$14</f>
        <v>-8.1250759385127422E-5</v>
      </c>
      <c r="H36" s="45">
        <f>H3-H$14</f>
        <v>-4.6642643282696636E-4</v>
      </c>
      <c r="I36" s="197">
        <f t="shared" si="18"/>
        <v>-1.3326469509341915E-4</v>
      </c>
      <c r="J36" s="181" t="s">
        <v>125</v>
      </c>
      <c r="K36" s="41">
        <f>K3-K$14</f>
        <v>-2.6466333011362728</v>
      </c>
      <c r="L36" s="41">
        <f>L3-L$14</f>
        <v>1.6490069991004894</v>
      </c>
      <c r="M36" s="41">
        <f>M3-M$14</f>
        <v>-2.9274412048091811</v>
      </c>
      <c r="N36" s="41">
        <f>N3-N$14</f>
        <v>-0.19961626521206988</v>
      </c>
      <c r="O36" s="41">
        <f>O3-O$14</f>
        <v>2.9416632485382639</v>
      </c>
      <c r="P36" s="41">
        <f>P3-P$14</f>
        <v>1.1830205235187776</v>
      </c>
      <c r="Q36" s="53">
        <f t="shared" si="17"/>
        <v>11.547381542315055</v>
      </c>
      <c r="R36" s="41">
        <f t="shared" si="19"/>
        <v>1.9245635903858425</v>
      </c>
      <c r="S36" s="188"/>
      <c r="T36" s="188"/>
      <c r="U36" s="195"/>
    </row>
    <row r="37" spans="1:37" ht="14.4" x14ac:dyDescent="0.3">
      <c r="A37" s="181" t="s">
        <v>153</v>
      </c>
      <c r="B37" s="45">
        <f>B4-B$14</f>
        <v>-9.9842455133680686E-5</v>
      </c>
      <c r="C37" s="45">
        <f>C4-C$14</f>
        <v>-7.5649967176793847E-5</v>
      </c>
      <c r="D37" s="45">
        <f>D4-D$14</f>
        <v>-2.1524883094791667E-4</v>
      </c>
      <c r="E37" s="45">
        <f>E4-E$14</f>
        <v>-1.1671876804398174E-5</v>
      </c>
      <c r="F37" s="45">
        <f>F4-F$14</f>
        <v>2.8811530695023143E-5</v>
      </c>
      <c r="G37" s="45">
        <f>G4-G$14</f>
        <v>-1.9699150012586833E-4</v>
      </c>
      <c r="H37" s="45">
        <f>H4-H$14</f>
        <v>-5.7059309949363283E-4</v>
      </c>
      <c r="I37" s="197">
        <f t="shared" si="18"/>
        <v>-1.6302659985532392E-4</v>
      </c>
      <c r="J37" s="181" t="s">
        <v>153</v>
      </c>
      <c r="K37" s="41">
        <f>K4-K$14</f>
        <v>1.1159338383761899</v>
      </c>
      <c r="L37" s="41">
        <f>L4-L$14</f>
        <v>0.78411235648927757</v>
      </c>
      <c r="M37" s="41">
        <f>M4-M$14</f>
        <v>-3.5141372521855754</v>
      </c>
      <c r="N37" s="41">
        <f>N4-N$14</f>
        <v>0.77821048041525387</v>
      </c>
      <c r="O37" s="41">
        <f>O4-O$14</f>
        <v>2.5959808356474792</v>
      </c>
      <c r="P37" s="41">
        <f>P4-P$14</f>
        <v>-1.7601002587426251</v>
      </c>
      <c r="Q37" s="53">
        <f t="shared" si="17"/>
        <v>10.548475021856401</v>
      </c>
      <c r="R37" s="41">
        <f t="shared" si="19"/>
        <v>1.7580791703094001</v>
      </c>
      <c r="S37" s="188"/>
      <c r="T37" s="188"/>
      <c r="U37" s="195"/>
      <c r="Y37" s="187"/>
    </row>
    <row r="38" spans="1:37" x14ac:dyDescent="0.3">
      <c r="A38" s="181" t="s">
        <v>154</v>
      </c>
      <c r="B38" s="45">
        <f>B5-B$14</f>
        <v>-1.229906032818288E-4</v>
      </c>
      <c r="C38" s="45">
        <f>C5-C$14</f>
        <v>-7.5649967176793847E-5</v>
      </c>
      <c r="D38" s="45">
        <f>D5-D$14</f>
        <v>-1.921006827997685E-4</v>
      </c>
      <c r="E38" s="45">
        <f>E5-E$14</f>
        <v>-3.4820024952546291E-5</v>
      </c>
      <c r="F38" s="45">
        <f>F5-F$14</f>
        <v>1.723745662094903E-5</v>
      </c>
      <c r="G38" s="45">
        <f>G5-G$14</f>
        <v>-1.1597298160734976E-4</v>
      </c>
      <c r="H38" s="45">
        <f>H5-H$14</f>
        <v>-5.2429680319733682E-4</v>
      </c>
      <c r="I38" s="197">
        <f t="shared" si="18"/>
        <v>-1.4979908662781071E-4</v>
      </c>
      <c r="J38" s="181" t="s">
        <v>154</v>
      </c>
      <c r="K38" s="41">
        <f>K5-K$14</f>
        <v>-9.1275349842625531E-3</v>
      </c>
      <c r="L38" s="41">
        <f>L5-L$14</f>
        <v>0.5147709803231848</v>
      </c>
      <c r="M38" s="41">
        <f>M5-M$14</f>
        <v>-3.000705253868956</v>
      </c>
      <c r="N38" s="41">
        <f>N5-N$14</f>
        <v>-7.750951677910578E-2</v>
      </c>
      <c r="O38" s="41">
        <f>O5-O$14</f>
        <v>2.0502839849776322</v>
      </c>
      <c r="P38" s="41">
        <f>P5-P$14</f>
        <v>0.52228734033151625</v>
      </c>
      <c r="Q38" s="53">
        <f t="shared" si="17"/>
        <v>6.1746846112646576</v>
      </c>
      <c r="R38" s="41">
        <f t="shared" si="19"/>
        <v>1.029114101877443</v>
      </c>
      <c r="S38" s="188"/>
      <c r="T38" s="188"/>
      <c r="Y38" s="187"/>
    </row>
    <row r="39" spans="1:37" x14ac:dyDescent="0.3">
      <c r="A39" s="181" t="s">
        <v>181</v>
      </c>
      <c r="B39" s="45">
        <f>B6-B$14</f>
        <v>-1.8086097365219926E-4</v>
      </c>
      <c r="C39" s="45">
        <f>C6-C$14</f>
        <v>-8.722404125086796E-5</v>
      </c>
      <c r="D39" s="45">
        <f>D6-D$14</f>
        <v>-1.5737846057754627E-4</v>
      </c>
      <c r="E39" s="45">
        <f>E6-E$14</f>
        <v>-3.4820024952546291E-5</v>
      </c>
      <c r="F39" s="45">
        <f>F6-F$14</f>
        <v>6.3533752917245318E-5</v>
      </c>
      <c r="G39" s="45">
        <f>G6-G$14</f>
        <v>1.1341833207465044E-5</v>
      </c>
      <c r="H39" s="45">
        <f>H6-H$14</f>
        <v>-3.8540791430844833E-4</v>
      </c>
      <c r="I39" s="197">
        <f t="shared" si="18"/>
        <v>-1.1011654694527111E-4</v>
      </c>
      <c r="J39" s="181" t="s">
        <v>181</v>
      </c>
      <c r="K39" s="41">
        <f>K6-K$14</f>
        <v>-2.8362584667335931</v>
      </c>
      <c r="L39" s="41">
        <f>L6-L$14</f>
        <v>-0.60311654299369977</v>
      </c>
      <c r="M39" s="41">
        <f>M6-M$14</f>
        <v>-2.6157286038272822</v>
      </c>
      <c r="N39" s="41">
        <f>N6-N$14</f>
        <v>-0.36326538072756343</v>
      </c>
      <c r="O39" s="41">
        <f>O6-O$14</f>
        <v>2.9975117562141893</v>
      </c>
      <c r="P39" s="41">
        <f>P6-P$14</f>
        <v>3.4208572380679634</v>
      </c>
      <c r="Q39" s="53">
        <f t="shared" si="17"/>
        <v>12.836737988564291</v>
      </c>
      <c r="R39" s="41">
        <f t="shared" si="19"/>
        <v>2.139456331427382</v>
      </c>
      <c r="S39" s="188"/>
      <c r="T39" s="188"/>
      <c r="Y39" s="187"/>
    </row>
    <row r="40" spans="1:37" x14ac:dyDescent="0.3">
      <c r="A40" s="181" t="s">
        <v>128</v>
      </c>
      <c r="B40" s="45">
        <f>B7-B$14</f>
        <v>-1.4613875142997703E-4</v>
      </c>
      <c r="C40" s="45">
        <f>C7-C$14</f>
        <v>-7.5649967176793847E-5</v>
      </c>
      <c r="D40" s="45">
        <f>D7-D$14</f>
        <v>-2.0367475687384267E-4</v>
      </c>
      <c r="E40" s="45">
        <f>E7-E$14</f>
        <v>-2.3245950878472232E-5</v>
      </c>
      <c r="F40" s="45">
        <f>F7-F$14</f>
        <v>8.6681901065393488E-5</v>
      </c>
      <c r="G40" s="45">
        <f>G7-G$14</f>
        <v>-6.9676685311053418E-5</v>
      </c>
      <c r="H40" s="45">
        <f>H7-H$14</f>
        <v>-4.3170421060474392E-4</v>
      </c>
      <c r="I40" s="197">
        <f t="shared" si="18"/>
        <v>-1.2334406017278421E-4</v>
      </c>
      <c r="J40" s="181" t="s">
        <v>128</v>
      </c>
      <c r="K40" s="41">
        <f>K7-K$14</f>
        <v>-1.4397503793201558</v>
      </c>
      <c r="L40" s="41">
        <f>L7-L$14</f>
        <v>-5.7533508486784513E-4</v>
      </c>
      <c r="M40" s="41">
        <f>M7-M$14</f>
        <v>-3.8233804917469154</v>
      </c>
      <c r="N40" s="41">
        <f>N7-N$14</f>
        <v>9.0246445267784914E-2</v>
      </c>
      <c r="O40" s="41">
        <f>O7-O$14</f>
        <v>3.8942575197970601</v>
      </c>
      <c r="P40" s="41">
        <f>P7-P$14</f>
        <v>1.2792022410870914</v>
      </c>
      <c r="Q40" s="53">
        <f t="shared" si="17"/>
        <v>10.527412412303875</v>
      </c>
      <c r="R40" s="41">
        <f t="shared" si="19"/>
        <v>1.7545687353839792</v>
      </c>
      <c r="S40" s="188"/>
      <c r="T40" s="188"/>
      <c r="Y40" s="187"/>
    </row>
    <row r="41" spans="1:37" x14ac:dyDescent="0.3">
      <c r="Y41" s="187"/>
    </row>
    <row r="42" spans="1:37" ht="14.4" x14ac:dyDescent="0.3">
      <c r="W42" s="195"/>
      <c r="X42" s="195"/>
      <c r="Y42" s="187"/>
      <c r="Z42" s="195"/>
    </row>
    <row r="43" spans="1:37" x14ac:dyDescent="0.3">
      <c r="A43" s="182" t="s">
        <v>173</v>
      </c>
      <c r="B43" s="39" t="s">
        <v>4</v>
      </c>
      <c r="C43" s="39" t="s">
        <v>5</v>
      </c>
      <c r="D43" s="39" t="s">
        <v>0</v>
      </c>
      <c r="E43" s="39" t="s">
        <v>1</v>
      </c>
      <c r="F43" s="39" t="s">
        <v>2</v>
      </c>
      <c r="G43" s="39" t="s">
        <v>3</v>
      </c>
      <c r="H43" s="39"/>
      <c r="J43" s="182" t="s">
        <v>468</v>
      </c>
      <c r="K43" s="39" t="s">
        <v>4</v>
      </c>
      <c r="L43" s="39" t="s">
        <v>5</v>
      </c>
      <c r="M43" s="39" t="s">
        <v>0</v>
      </c>
      <c r="N43" s="39" t="s">
        <v>1</v>
      </c>
      <c r="O43" s="39" t="s">
        <v>2</v>
      </c>
      <c r="P43" s="39" t="s">
        <v>3</v>
      </c>
      <c r="Q43" s="42"/>
      <c r="R43" s="51"/>
      <c r="S43" s="193"/>
      <c r="T43" s="193"/>
    </row>
    <row r="44" spans="1:37" ht="14.4" x14ac:dyDescent="0.3">
      <c r="A44" s="185" t="s">
        <v>124</v>
      </c>
      <c r="B44" s="62">
        <v>82.519771999999989</v>
      </c>
      <c r="C44" s="62">
        <v>44.217374074074101</v>
      </c>
      <c r="D44" s="62">
        <v>43.743331250000011</v>
      </c>
      <c r="E44" s="62">
        <v>103.42248235294116</v>
      </c>
      <c r="F44" s="62">
        <v>108.63963939393943</v>
      </c>
      <c r="G44" s="62">
        <v>34.820339393939392</v>
      </c>
      <c r="H44" s="62"/>
      <c r="I44" s="199"/>
      <c r="J44" s="185" t="s">
        <v>124</v>
      </c>
      <c r="K44" s="62">
        <v>34.259701942148638</v>
      </c>
      <c r="L44" s="62">
        <v>11.324519685476302</v>
      </c>
      <c r="M44" s="62">
        <v>21.450596701871739</v>
      </c>
      <c r="N44" s="62">
        <v>18.678119689895333</v>
      </c>
      <c r="O44" s="62">
        <v>22.194558338424063</v>
      </c>
      <c r="P44" s="62">
        <v>19.008548396486997</v>
      </c>
      <c r="Q44" s="53"/>
      <c r="R44" s="62"/>
      <c r="S44" s="187"/>
      <c r="T44" s="188"/>
      <c r="V44" s="195"/>
    </row>
    <row r="45" spans="1:37" x14ac:dyDescent="0.3">
      <c r="A45" s="185" t="s">
        <v>125</v>
      </c>
      <c r="B45" s="62">
        <v>97.134530000000012</v>
      </c>
      <c r="C45" s="62">
        <v>48.375106481481495</v>
      </c>
      <c r="D45" s="62">
        <v>49.367387500000014</v>
      </c>
      <c r="E45" s="62">
        <v>109.99682352941177</v>
      </c>
      <c r="F45" s="62">
        <v>107.56435151515151</v>
      </c>
      <c r="G45" s="62">
        <v>39.840342424242422</v>
      </c>
      <c r="H45" s="62"/>
      <c r="I45" s="199"/>
      <c r="J45" s="185" t="s">
        <v>125</v>
      </c>
      <c r="K45" s="62">
        <v>30.286445647441283</v>
      </c>
      <c r="L45" s="62">
        <v>14.412927689450983</v>
      </c>
      <c r="M45" s="62">
        <v>17.515995975775475</v>
      </c>
      <c r="N45" s="62">
        <v>21.5266087922239</v>
      </c>
      <c r="O45" s="62">
        <v>26.019596642533671</v>
      </c>
      <c r="P45" s="62">
        <v>16.809715900409213</v>
      </c>
      <c r="Q45" s="53"/>
      <c r="R45" s="62"/>
      <c r="S45" s="187"/>
      <c r="T45" s="188"/>
    </row>
    <row r="46" spans="1:37" x14ac:dyDescent="0.3">
      <c r="A46" s="185" t="s">
        <v>153</v>
      </c>
      <c r="B46" s="62">
        <v>82.728833999999992</v>
      </c>
      <c r="C46" s="62">
        <v>49.829500925925899</v>
      </c>
      <c r="D46" s="62">
        <v>52.572415624999977</v>
      </c>
      <c r="E46" s="62">
        <v>96.265470588235289</v>
      </c>
      <c r="F46" s="62">
        <v>109.51952121212121</v>
      </c>
      <c r="G46" s="62">
        <v>43.701003030303013</v>
      </c>
      <c r="H46" s="62"/>
      <c r="I46" s="199"/>
      <c r="J46" s="185" t="s">
        <v>153</v>
      </c>
      <c r="K46" s="62">
        <v>26.24754623249445</v>
      </c>
      <c r="L46" s="62">
        <v>13.291786838968559</v>
      </c>
      <c r="M46" s="62">
        <v>15.477924033811574</v>
      </c>
      <c r="N46" s="62">
        <v>19.506772238615802</v>
      </c>
      <c r="O46" s="62">
        <v>22.008172835738886</v>
      </c>
      <c r="P46" s="62">
        <v>19.176450700247528</v>
      </c>
      <c r="Q46" s="53"/>
      <c r="R46" s="62"/>
      <c r="S46" s="187"/>
      <c r="T46" s="188"/>
    </row>
    <row r="47" spans="1:37" x14ac:dyDescent="0.3">
      <c r="A47" s="185" t="s">
        <v>154</v>
      </c>
      <c r="B47" s="62">
        <v>94.667765999999986</v>
      </c>
      <c r="C47" s="62">
        <v>51.405365740740699</v>
      </c>
      <c r="D47" s="62">
        <v>50.541243750000014</v>
      </c>
      <c r="E47" s="62">
        <v>109.77833529411764</v>
      </c>
      <c r="F47" s="62">
        <v>118.79659393939392</v>
      </c>
      <c r="G47" s="62">
        <v>44.626748484848484</v>
      </c>
      <c r="H47" s="62"/>
      <c r="I47" s="199"/>
      <c r="J47" s="185" t="s">
        <v>154</v>
      </c>
      <c r="K47" s="62">
        <v>36.795496625441928</v>
      </c>
      <c r="L47" s="62">
        <v>15.189187061425061</v>
      </c>
      <c r="M47" s="62">
        <v>17.388799928290158</v>
      </c>
      <c r="N47" s="62">
        <v>22.716070905183887</v>
      </c>
      <c r="O47" s="62">
        <v>26.595544274595422</v>
      </c>
      <c r="P47" s="62">
        <v>16.078827794231501</v>
      </c>
      <c r="Q47" s="53"/>
      <c r="R47" s="62"/>
      <c r="S47" s="187"/>
      <c r="T47" s="188"/>
    </row>
    <row r="48" spans="1:37" x14ac:dyDescent="0.3">
      <c r="A48" s="185" t="s">
        <v>181</v>
      </c>
      <c r="B48" s="62">
        <v>97.22418399999998</v>
      </c>
      <c r="C48" s="62">
        <v>53.165698148148124</v>
      </c>
      <c r="D48" s="62">
        <v>49.623225000000019</v>
      </c>
      <c r="E48" s="62">
        <v>113.97469999999998</v>
      </c>
      <c r="F48" s="62">
        <v>114.73821212121211</v>
      </c>
      <c r="G48" s="62">
        <v>36.796527272727275</v>
      </c>
      <c r="H48" s="62"/>
      <c r="I48" s="199"/>
      <c r="J48" s="185" t="s">
        <v>181</v>
      </c>
      <c r="K48" s="62">
        <v>32.225858977689121</v>
      </c>
      <c r="L48" s="62">
        <v>14.999802811443653</v>
      </c>
      <c r="M48" s="62">
        <v>19.060696181566499</v>
      </c>
      <c r="N48" s="62">
        <v>21.386738094121018</v>
      </c>
      <c r="O48" s="62">
        <v>33.882298357438081</v>
      </c>
      <c r="P48" s="62">
        <v>21.388825959110047</v>
      </c>
      <c r="Q48" s="53"/>
      <c r="R48" s="62"/>
      <c r="S48" s="187"/>
      <c r="T48" s="188"/>
    </row>
    <row r="49" spans="1:26" x14ac:dyDescent="0.3">
      <c r="A49" s="185" t="s">
        <v>128</v>
      </c>
      <c r="B49" s="62">
        <v>91.755091836734707</v>
      </c>
      <c r="C49" s="62">
        <v>50.094296296296299</v>
      </c>
      <c r="D49" s="62">
        <v>51.260831249999995</v>
      </c>
      <c r="E49" s="62">
        <v>102.74804117647057</v>
      </c>
      <c r="F49" s="62">
        <v>107.2776878787879</v>
      </c>
      <c r="G49" s="62">
        <v>40.419281818181815</v>
      </c>
      <c r="H49" s="62"/>
      <c r="I49" s="199"/>
      <c r="J49" s="185" t="s">
        <v>128</v>
      </c>
      <c r="K49" s="62">
        <v>32.11725779839076</v>
      </c>
      <c r="L49" s="62">
        <v>12.295033164961133</v>
      </c>
      <c r="M49" s="62">
        <v>17.617613609440006</v>
      </c>
      <c r="N49" s="62">
        <v>20.721905211207361</v>
      </c>
      <c r="O49" s="62">
        <v>27.920567230161396</v>
      </c>
      <c r="P49" s="62">
        <v>17.962288707802472</v>
      </c>
      <c r="Q49" s="53"/>
      <c r="R49" s="62"/>
      <c r="S49" s="187"/>
      <c r="T49" s="188"/>
    </row>
    <row r="50" spans="1:26" x14ac:dyDescent="0.3">
      <c r="A50" s="159"/>
      <c r="B50" s="62"/>
      <c r="C50" s="62"/>
      <c r="D50" s="62"/>
      <c r="E50" s="62"/>
      <c r="F50" s="62"/>
      <c r="G50" s="62"/>
      <c r="H50" s="62"/>
      <c r="I50" s="199"/>
      <c r="K50" s="62"/>
      <c r="L50" s="62"/>
      <c r="M50" s="62"/>
      <c r="N50" s="62"/>
      <c r="O50" s="62"/>
      <c r="P50" s="62"/>
      <c r="Q50" s="53"/>
      <c r="R50" s="62"/>
      <c r="S50" s="187"/>
      <c r="T50" s="188"/>
    </row>
    <row r="51" spans="1:26" x14ac:dyDescent="0.3">
      <c r="A51" s="181" t="s">
        <v>8</v>
      </c>
      <c r="B51" s="61">
        <f t="shared" ref="B51:G51" si="20">AVERAGE(B44:B49)</f>
        <v>91.005029639455771</v>
      </c>
      <c r="C51" s="61">
        <f t="shared" si="20"/>
        <v>49.514556944444443</v>
      </c>
      <c r="D51" s="61">
        <f t="shared" si="20"/>
        <v>49.518072395833336</v>
      </c>
      <c r="E51" s="61">
        <f t="shared" si="20"/>
        <v>106.03097549019607</v>
      </c>
      <c r="F51" s="61">
        <f t="shared" si="20"/>
        <v>111.08933434343434</v>
      </c>
      <c r="G51" s="61">
        <f t="shared" si="20"/>
        <v>40.034040404040404</v>
      </c>
      <c r="H51" s="61"/>
      <c r="I51" s="103"/>
      <c r="J51" s="181" t="s">
        <v>8</v>
      </c>
      <c r="K51" s="61">
        <f t="shared" ref="K51:P51" si="21">AVERAGE(K44:K49)</f>
        <v>31.988717870601032</v>
      </c>
      <c r="L51" s="61">
        <f t="shared" si="21"/>
        <v>13.585542875287615</v>
      </c>
      <c r="M51" s="61">
        <f t="shared" si="21"/>
        <v>18.085271071792576</v>
      </c>
      <c r="N51" s="61">
        <f t="shared" si="21"/>
        <v>20.756035821874551</v>
      </c>
      <c r="O51" s="61">
        <f t="shared" si="21"/>
        <v>26.436789613148587</v>
      </c>
      <c r="P51" s="61">
        <f t="shared" si="21"/>
        <v>18.404109576381295</v>
      </c>
      <c r="Q51" s="41"/>
      <c r="R51" s="62"/>
      <c r="S51" s="187"/>
    </row>
    <row r="52" spans="1:26" x14ac:dyDescent="0.3">
      <c r="A52" s="181" t="s">
        <v>6</v>
      </c>
      <c r="B52" s="62">
        <f t="shared" ref="B52:G52" si="22">MAX(B44:B49)</f>
        <v>97.22418399999998</v>
      </c>
      <c r="C52" s="62">
        <f t="shared" si="22"/>
        <v>53.165698148148124</v>
      </c>
      <c r="D52" s="62">
        <f t="shared" si="22"/>
        <v>52.572415624999977</v>
      </c>
      <c r="E52" s="62">
        <f t="shared" si="22"/>
        <v>113.97469999999998</v>
      </c>
      <c r="F52" s="62">
        <f t="shared" si="22"/>
        <v>118.79659393939392</v>
      </c>
      <c r="G52" s="62">
        <f t="shared" si="22"/>
        <v>44.626748484848484</v>
      </c>
      <c r="H52" s="62"/>
      <c r="I52" s="199"/>
      <c r="J52" s="181" t="s">
        <v>6</v>
      </c>
      <c r="K52" s="62">
        <f t="shared" ref="K52:P52" si="23">MAX(K44:K49)</f>
        <v>36.795496625441928</v>
      </c>
      <c r="L52" s="62">
        <f t="shared" si="23"/>
        <v>15.189187061425061</v>
      </c>
      <c r="M52" s="62">
        <f t="shared" si="23"/>
        <v>21.450596701871739</v>
      </c>
      <c r="N52" s="62">
        <f t="shared" si="23"/>
        <v>22.716070905183887</v>
      </c>
      <c r="O52" s="62">
        <f t="shared" si="23"/>
        <v>33.882298357438081</v>
      </c>
      <c r="P52" s="62">
        <f t="shared" si="23"/>
        <v>21.388825959110047</v>
      </c>
      <c r="Q52" s="41"/>
      <c r="R52" s="62"/>
      <c r="S52" s="187"/>
      <c r="U52" s="187"/>
    </row>
    <row r="53" spans="1:26" x14ac:dyDescent="0.3">
      <c r="A53" s="181" t="s">
        <v>7</v>
      </c>
      <c r="B53" s="62">
        <f t="shared" ref="B53:G53" si="24">MIN(B44:B49)</f>
        <v>82.519771999999989</v>
      </c>
      <c r="C53" s="62">
        <f t="shared" si="24"/>
        <v>44.217374074074101</v>
      </c>
      <c r="D53" s="62">
        <f t="shared" si="24"/>
        <v>43.743331250000011</v>
      </c>
      <c r="E53" s="62">
        <f t="shared" si="24"/>
        <v>96.265470588235289</v>
      </c>
      <c r="F53" s="62">
        <f t="shared" si="24"/>
        <v>107.2776878787879</v>
      </c>
      <c r="G53" s="62">
        <f t="shared" si="24"/>
        <v>34.820339393939392</v>
      </c>
      <c r="H53" s="62"/>
      <c r="I53" s="199"/>
      <c r="J53" s="181" t="s">
        <v>7</v>
      </c>
      <c r="K53" s="62">
        <f t="shared" ref="K53:P53" si="25">MIN(K44:K49)</f>
        <v>26.24754623249445</v>
      </c>
      <c r="L53" s="62">
        <f t="shared" si="25"/>
        <v>11.324519685476302</v>
      </c>
      <c r="M53" s="62">
        <f t="shared" si="25"/>
        <v>15.477924033811574</v>
      </c>
      <c r="N53" s="62">
        <f t="shared" si="25"/>
        <v>18.678119689895333</v>
      </c>
      <c r="O53" s="62">
        <f t="shared" si="25"/>
        <v>22.008172835738886</v>
      </c>
      <c r="P53" s="62">
        <f t="shared" si="25"/>
        <v>16.078827794231501</v>
      </c>
      <c r="Q53" s="41"/>
      <c r="R53" s="62"/>
      <c r="S53" s="187"/>
    </row>
    <row r="54" spans="1:26" x14ac:dyDescent="0.3">
      <c r="A54" s="181" t="s">
        <v>165</v>
      </c>
      <c r="B54" s="62">
        <f t="shared" ref="B54:G54" si="26">STDEV(B44:B49)/B51*100</f>
        <v>7.4643846359357999</v>
      </c>
      <c r="C54" s="62">
        <f t="shared" si="26"/>
        <v>6.1721927006328547</v>
      </c>
      <c r="D54" s="62">
        <f t="shared" si="26"/>
        <v>6.1780108680699133</v>
      </c>
      <c r="E54" s="62">
        <f t="shared" si="26"/>
        <v>6.0509901360369112</v>
      </c>
      <c r="F54" s="62">
        <f t="shared" si="26"/>
        <v>4.1862681402446</v>
      </c>
      <c r="G54" s="62">
        <f t="shared" si="26"/>
        <v>9.5043825528896786</v>
      </c>
      <c r="H54" s="62"/>
      <c r="I54" s="199"/>
      <c r="J54" s="181" t="s">
        <v>165</v>
      </c>
      <c r="K54" s="62">
        <f t="shared" ref="K54:P54" si="27">STDEV(K44:K49)/K51*100</f>
        <v>11.201224198437894</v>
      </c>
      <c r="L54" s="62">
        <f t="shared" si="27"/>
        <v>11.460268148921644</v>
      </c>
      <c r="M54" s="62">
        <f t="shared" si="27"/>
        <v>11.087156678772105</v>
      </c>
      <c r="N54" s="62">
        <f t="shared" si="27"/>
        <v>7.052180365150063</v>
      </c>
      <c r="O54" s="62">
        <f t="shared" si="27"/>
        <v>16.526629451631354</v>
      </c>
      <c r="P54" s="62">
        <f t="shared" si="27"/>
        <v>10.313658685797284</v>
      </c>
      <c r="Q54" s="41"/>
      <c r="R54" s="62"/>
      <c r="S54" s="187"/>
    </row>
    <row r="55" spans="1:26" x14ac:dyDescent="0.3">
      <c r="B55" s="62"/>
      <c r="C55" s="62"/>
      <c r="D55" s="62"/>
      <c r="E55" s="62"/>
      <c r="F55" s="62"/>
      <c r="G55" s="62"/>
      <c r="H55" s="62"/>
      <c r="I55" s="199"/>
      <c r="J55" s="181"/>
      <c r="K55" s="62"/>
      <c r="L55" s="62"/>
      <c r="M55" s="62"/>
      <c r="N55" s="62"/>
      <c r="O55" s="62"/>
      <c r="P55" s="62"/>
      <c r="Q55" s="41"/>
      <c r="R55" s="62"/>
    </row>
    <row r="56" spans="1:26" x14ac:dyDescent="0.3">
      <c r="A56" s="185" t="s">
        <v>175</v>
      </c>
      <c r="B56" s="61">
        <v>87.46761475000001</v>
      </c>
      <c r="C56" s="61">
        <v>47.195536954545453</v>
      </c>
      <c r="D56" s="61">
        <v>37.510545468750003</v>
      </c>
      <c r="E56" s="61">
        <v>93.9308905882353</v>
      </c>
      <c r="F56" s="61">
        <v>142.3701237121212</v>
      </c>
      <c r="G56" s="61">
        <v>38.950934393939391</v>
      </c>
      <c r="H56" s="61"/>
      <c r="I56" s="103"/>
      <c r="J56" s="185" t="s">
        <v>175</v>
      </c>
      <c r="K56" s="61">
        <v>27.288638859186296</v>
      </c>
      <c r="L56" s="61">
        <v>13.441783555351602</v>
      </c>
      <c r="M56" s="61">
        <v>16.720035858093915</v>
      </c>
      <c r="N56" s="61">
        <v>24.899554715707591</v>
      </c>
      <c r="O56" s="61">
        <v>19.557547447720427</v>
      </c>
      <c r="P56" s="61">
        <v>20.113702906992284</v>
      </c>
      <c r="Q56" s="41"/>
      <c r="R56" s="62"/>
    </row>
    <row r="57" spans="1:26" x14ac:dyDescent="0.3">
      <c r="A57" s="185" t="s">
        <v>176</v>
      </c>
      <c r="B57" s="62">
        <v>132.03973200000001</v>
      </c>
      <c r="C57" s="62">
        <v>84.027909090909048</v>
      </c>
      <c r="D57" s="62">
        <v>51.799362499999987</v>
      </c>
      <c r="E57" s="62">
        <v>134.00686470588235</v>
      </c>
      <c r="F57" s="62">
        <v>229.63015151515145</v>
      </c>
      <c r="G57" s="62">
        <v>62.105357575757587</v>
      </c>
      <c r="H57" s="62"/>
      <c r="I57" s="199"/>
      <c r="J57" s="185" t="s">
        <v>176</v>
      </c>
      <c r="K57" s="62">
        <v>46.806443258046407</v>
      </c>
      <c r="L57" s="62">
        <v>27.327176160716039</v>
      </c>
      <c r="M57" s="62">
        <v>36.404649974133626</v>
      </c>
      <c r="N57" s="62">
        <v>46.686543991920246</v>
      </c>
      <c r="O57" s="62">
        <v>31.072324108682032</v>
      </c>
      <c r="P57" s="62">
        <v>34.826087081015153</v>
      </c>
      <c r="Q57" s="41"/>
    </row>
    <row r="58" spans="1:26" x14ac:dyDescent="0.3">
      <c r="A58" s="185" t="s">
        <v>195</v>
      </c>
      <c r="B58" s="62">
        <v>57.086928000000015</v>
      </c>
      <c r="C58" s="62">
        <v>29.696469999999994</v>
      </c>
      <c r="D58" s="62">
        <v>25.297978124999993</v>
      </c>
      <c r="E58" s="62">
        <v>62.294323529411777</v>
      </c>
      <c r="F58" s="62">
        <v>64.973315151515152</v>
      </c>
      <c r="G58" s="62">
        <v>18.607960606060605</v>
      </c>
      <c r="H58" s="62"/>
      <c r="I58" s="199"/>
      <c r="J58" s="185" t="s">
        <v>195</v>
      </c>
      <c r="K58" s="62">
        <v>17.552837276062188</v>
      </c>
      <c r="L58" s="62">
        <v>7.6649121941421994</v>
      </c>
      <c r="M58" s="62">
        <v>9.4650359573667249</v>
      </c>
      <c r="N58" s="62">
        <v>13.155981755802662</v>
      </c>
      <c r="O58" s="62">
        <v>10.248982316457479</v>
      </c>
      <c r="P58" s="62">
        <v>11.051362958243093</v>
      </c>
      <c r="Q58" s="41"/>
    </row>
    <row r="59" spans="1:26" x14ac:dyDescent="0.3">
      <c r="A59" s="185" t="s">
        <v>178</v>
      </c>
      <c r="B59" s="62">
        <v>16.329701220998633</v>
      </c>
      <c r="C59" s="62">
        <v>24.754062374584215</v>
      </c>
      <c r="D59" s="62">
        <v>19.074921342770875</v>
      </c>
      <c r="E59" s="62">
        <v>18.077937705863036</v>
      </c>
      <c r="F59" s="62">
        <v>23.610351052519345</v>
      </c>
      <c r="G59" s="62">
        <v>24.96466779733862</v>
      </c>
      <c r="H59" s="62"/>
      <c r="I59" s="199"/>
      <c r="J59" s="185" t="s">
        <v>178</v>
      </c>
      <c r="K59" s="62">
        <v>25.198483549842805</v>
      </c>
      <c r="L59" s="62">
        <v>29.540421534121634</v>
      </c>
      <c r="M59" s="62">
        <v>30.335985492032474</v>
      </c>
      <c r="N59" s="62">
        <v>33.837243893314835</v>
      </c>
      <c r="O59" s="62">
        <v>28.180653378233021</v>
      </c>
      <c r="P59" s="62">
        <v>31.891854649506584</v>
      </c>
      <c r="Q59" s="41"/>
    </row>
    <row r="60" spans="1:26" x14ac:dyDescent="0.3">
      <c r="B60" s="62"/>
      <c r="C60" s="62"/>
      <c r="D60" s="62"/>
      <c r="E60" s="62"/>
      <c r="F60" s="62"/>
      <c r="G60" s="62"/>
      <c r="H60" s="62"/>
      <c r="I60" s="199"/>
      <c r="J60" s="181"/>
      <c r="K60" s="62"/>
      <c r="L60" s="62"/>
      <c r="M60" s="62"/>
      <c r="N60" s="62"/>
      <c r="O60" s="62"/>
      <c r="P60" s="62"/>
      <c r="Q60" s="41"/>
    </row>
    <row r="61" spans="1:26" x14ac:dyDescent="0.3">
      <c r="A61" s="181" t="s">
        <v>168</v>
      </c>
      <c r="B61" s="62">
        <v>87.929452521739137</v>
      </c>
      <c r="C61" s="62">
        <v>47.478196798418978</v>
      </c>
      <c r="D61" s="62">
        <v>39.076744633152174</v>
      </c>
      <c r="E61" s="62">
        <v>95.509162531969295</v>
      </c>
      <c r="F61" s="62">
        <v>138.29002075098816</v>
      </c>
      <c r="G61" s="62">
        <v>39.092209090909094</v>
      </c>
      <c r="H61" s="62"/>
      <c r="I61" s="199"/>
      <c r="J61" s="181" t="s">
        <v>168</v>
      </c>
      <c r="K61" s="62">
        <v>27.901692643283869</v>
      </c>
      <c r="L61" s="62">
        <v>13.527638608069422</v>
      </c>
      <c r="M61" s="62">
        <v>16.898110016402438</v>
      </c>
      <c r="N61" s="62">
        <v>24.359095729555456</v>
      </c>
      <c r="O61" s="62">
        <v>20.454839904080622</v>
      </c>
      <c r="P61" s="62">
        <v>19.890712472564761</v>
      </c>
    </row>
    <row r="62" spans="1:26" x14ac:dyDescent="0.3">
      <c r="A62" s="192" t="s">
        <v>169</v>
      </c>
      <c r="B62" s="62">
        <v>132.03973200000001</v>
      </c>
      <c r="C62" s="62">
        <v>84.027909090909048</v>
      </c>
      <c r="D62" s="62">
        <v>52.572415624999977</v>
      </c>
      <c r="E62" s="62">
        <v>134.00686470588235</v>
      </c>
      <c r="F62" s="62">
        <v>229.63015151515145</v>
      </c>
      <c r="G62" s="62">
        <v>62.105357575757587</v>
      </c>
      <c r="H62" s="62"/>
      <c r="I62" s="199"/>
      <c r="J62" s="192" t="s">
        <v>169</v>
      </c>
      <c r="K62" s="62">
        <v>46.806443258046407</v>
      </c>
      <c r="L62" s="62">
        <v>27.327176160716039</v>
      </c>
      <c r="M62" s="62">
        <v>36.404649974133626</v>
      </c>
      <c r="N62" s="62">
        <v>46.686543991920246</v>
      </c>
      <c r="O62" s="62">
        <v>33.882298357438081</v>
      </c>
      <c r="P62" s="62">
        <v>34.826087081015153</v>
      </c>
    </row>
    <row r="63" spans="1:26" x14ac:dyDescent="0.3">
      <c r="A63" s="192" t="s">
        <v>174</v>
      </c>
      <c r="B63" s="62">
        <v>57.086928000000015</v>
      </c>
      <c r="C63" s="62">
        <v>29.696469999999994</v>
      </c>
      <c r="D63" s="62">
        <v>25.297978124999993</v>
      </c>
      <c r="E63" s="62">
        <v>62.294323529411777</v>
      </c>
      <c r="F63" s="62">
        <v>64.973315151515152</v>
      </c>
      <c r="G63" s="62">
        <v>18.607960606060605</v>
      </c>
      <c r="H63" s="62"/>
      <c r="I63" s="199"/>
      <c r="J63" s="192" t="s">
        <v>174</v>
      </c>
      <c r="K63" s="62">
        <v>17.552837276062188</v>
      </c>
      <c r="L63" s="62">
        <v>7.6649121941421994</v>
      </c>
      <c r="M63" s="62">
        <v>9.4650359573667249</v>
      </c>
      <c r="N63" s="62">
        <v>13.155981755802662</v>
      </c>
      <c r="O63" s="62">
        <v>10.248982316457479</v>
      </c>
      <c r="P63" s="62">
        <v>11.051362958243093</v>
      </c>
    </row>
    <row r="64" spans="1:26" x14ac:dyDescent="0.3">
      <c r="A64" s="192" t="s">
        <v>171</v>
      </c>
      <c r="B64" s="62">
        <v>15.401156134051725</v>
      </c>
      <c r="C64" s="62">
        <v>23.059534648416506</v>
      </c>
      <c r="D64" s="62">
        <v>20.170570969910184</v>
      </c>
      <c r="E64" s="62">
        <v>17.250408687481837</v>
      </c>
      <c r="F64" s="62">
        <v>23.929670828530988</v>
      </c>
      <c r="G64" s="62">
        <v>23.402057117624796</v>
      </c>
      <c r="H64" s="62"/>
      <c r="I64" s="199"/>
      <c r="J64" s="192" t="s">
        <v>171</v>
      </c>
      <c r="K64" s="62">
        <v>24.033490174798406</v>
      </c>
      <c r="L64" s="62">
        <v>27.565429329386255</v>
      </c>
      <c r="M64" s="62">
        <v>28.355964816573277</v>
      </c>
      <c r="N64" s="62">
        <v>32.777709436744686</v>
      </c>
      <c r="O64" s="62">
        <v>28.478673792883846</v>
      </c>
      <c r="P64" s="62">
        <v>30.332105448487074</v>
      </c>
      <c r="W64" s="187"/>
      <c r="X64" s="187"/>
      <c r="Y64" s="187"/>
      <c r="Z64" s="187"/>
    </row>
    <row r="65" spans="1:26" x14ac:dyDescent="0.3">
      <c r="A65" s="192"/>
      <c r="B65" s="62"/>
      <c r="C65" s="62"/>
      <c r="D65" s="62"/>
      <c r="E65" s="62"/>
      <c r="F65" s="62"/>
      <c r="G65" s="62"/>
      <c r="H65" s="62"/>
      <c r="I65" s="199"/>
      <c r="J65" s="192"/>
      <c r="K65" s="62"/>
      <c r="L65" s="62"/>
      <c r="M65" s="62"/>
      <c r="N65" s="62"/>
      <c r="O65" s="62"/>
      <c r="P65" s="62"/>
      <c r="W65" s="187"/>
      <c r="X65" s="187"/>
      <c r="Y65" s="187"/>
      <c r="Z65" s="187"/>
    </row>
    <row r="66" spans="1:26" x14ac:dyDescent="0.3">
      <c r="A66" s="182" t="s">
        <v>469</v>
      </c>
      <c r="B66" s="51"/>
      <c r="C66" s="51"/>
      <c r="D66" s="51"/>
      <c r="E66" s="51"/>
      <c r="F66" s="51"/>
      <c r="G66" s="51"/>
      <c r="H66" s="39" t="s">
        <v>8</v>
      </c>
      <c r="J66" s="182" t="s">
        <v>469</v>
      </c>
      <c r="Q66" s="39" t="s">
        <v>8</v>
      </c>
    </row>
    <row r="67" spans="1:26" x14ac:dyDescent="0.3">
      <c r="A67" s="181" t="s">
        <v>172</v>
      </c>
      <c r="B67" s="41">
        <f t="shared" ref="B67:G67" si="28">B52-B53</f>
        <v>14.704411999999991</v>
      </c>
      <c r="C67" s="41">
        <f t="shared" si="28"/>
        <v>8.9483240740740229</v>
      </c>
      <c r="D67" s="41">
        <f t="shared" si="28"/>
        <v>8.8290843749999652</v>
      </c>
      <c r="E67" s="41">
        <f t="shared" si="28"/>
        <v>17.709229411764696</v>
      </c>
      <c r="F67" s="41">
        <f t="shared" si="28"/>
        <v>11.518906060606014</v>
      </c>
      <c r="G67" s="41">
        <f t="shared" si="28"/>
        <v>9.8064090909090922</v>
      </c>
      <c r="H67" s="41">
        <f t="shared" ref="H67:H73" si="29">AVERAGE(B67:G67)</f>
        <v>11.919394168725631</v>
      </c>
      <c r="I67" s="198"/>
      <c r="J67" s="181" t="s">
        <v>172</v>
      </c>
      <c r="K67" s="41">
        <f t="shared" ref="K67:P67" si="30">K52-K53</f>
        <v>10.547950392947477</v>
      </c>
      <c r="L67" s="41">
        <f t="shared" si="30"/>
        <v>3.8646673759487591</v>
      </c>
      <c r="M67" s="41">
        <f t="shared" si="30"/>
        <v>5.9726726680601647</v>
      </c>
      <c r="N67" s="41">
        <f t="shared" si="30"/>
        <v>4.0379512152885546</v>
      </c>
      <c r="O67" s="41">
        <f t="shared" si="30"/>
        <v>11.874125521699195</v>
      </c>
      <c r="P67" s="41">
        <f t="shared" si="30"/>
        <v>5.3099981648785466</v>
      </c>
      <c r="Q67" s="41">
        <f t="shared" ref="Q67:Q73" si="31">AVERAGE(K67:P67)</f>
        <v>6.9345608898037838</v>
      </c>
      <c r="V67" s="187"/>
    </row>
    <row r="68" spans="1:26" x14ac:dyDescent="0.3">
      <c r="A68" s="181" t="s">
        <v>124</v>
      </c>
      <c r="B68" s="41">
        <f t="shared" ref="B68:G68" si="32">B44-B$51</f>
        <v>-8.4852576394557815</v>
      </c>
      <c r="C68" s="41">
        <f t="shared" si="32"/>
        <v>-5.2971828703703423</v>
      </c>
      <c r="D68" s="41">
        <f t="shared" si="32"/>
        <v>-5.7747411458333247</v>
      </c>
      <c r="E68" s="41">
        <f t="shared" si="32"/>
        <v>-2.6084931372549107</v>
      </c>
      <c r="F68" s="41">
        <f t="shared" si="32"/>
        <v>-2.4496949494949121</v>
      </c>
      <c r="G68" s="41">
        <f t="shared" si="32"/>
        <v>-5.2137010101010119</v>
      </c>
      <c r="H68" s="41">
        <f t="shared" si="29"/>
        <v>-4.9715117920850469</v>
      </c>
      <c r="I68" s="198"/>
      <c r="J68" s="181" t="s">
        <v>124</v>
      </c>
      <c r="K68" s="41">
        <f>K44-K$51</f>
        <v>2.2709840715476055</v>
      </c>
      <c r="L68" s="41">
        <f>L44-L$51</f>
        <v>-2.2610231898113131</v>
      </c>
      <c r="M68" s="41">
        <f>M44-M$51</f>
        <v>3.3653256300791625</v>
      </c>
      <c r="N68" s="41">
        <f>N44-N$51</f>
        <v>-2.0779161319792188</v>
      </c>
      <c r="O68" s="41">
        <f>O44-O$51</f>
        <v>-4.2422312747245243</v>
      </c>
      <c r="P68" s="41">
        <f>P44-P$51</f>
        <v>0.60443882010570249</v>
      </c>
      <c r="Q68" s="41">
        <f t="shared" si="31"/>
        <v>-0.3900703457970976</v>
      </c>
    </row>
    <row r="69" spans="1:26" x14ac:dyDescent="0.3">
      <c r="A69" s="181" t="s">
        <v>125</v>
      </c>
      <c r="B69" s="41">
        <f>B45-B$51</f>
        <v>6.1295003605442417</v>
      </c>
      <c r="C69" s="41">
        <f>C45-C$51</f>
        <v>-1.1394504629629481</v>
      </c>
      <c r="D69" s="41">
        <f>D45-D$51</f>
        <v>-0.15068489583332223</v>
      </c>
      <c r="E69" s="41">
        <f>E45-E$51</f>
        <v>3.9658480392157003</v>
      </c>
      <c r="F69" s="41">
        <f>F45-F$51</f>
        <v>-3.5249828282828304</v>
      </c>
      <c r="G69" s="41">
        <f>G45-G$51</f>
        <v>-0.19369797979798165</v>
      </c>
      <c r="H69" s="41">
        <f t="shared" si="29"/>
        <v>0.84775537214714325</v>
      </c>
      <c r="I69" s="198"/>
      <c r="J69" s="181" t="s">
        <v>125</v>
      </c>
      <c r="K69" s="41">
        <f>K45-K$51</f>
        <v>-1.7022722231597491</v>
      </c>
      <c r="L69" s="41">
        <f>L45-L$51</f>
        <v>0.82738481416336818</v>
      </c>
      <c r="M69" s="41">
        <f>M45-M$51</f>
        <v>-0.56927509601710113</v>
      </c>
      <c r="N69" s="41">
        <f>N45-N$51</f>
        <v>0.77057297034934891</v>
      </c>
      <c r="O69" s="41">
        <f>O45-O$51</f>
        <v>-0.41719297061491645</v>
      </c>
      <c r="P69" s="41">
        <f>P45-P$51</f>
        <v>-1.594393675972082</v>
      </c>
      <c r="Q69" s="41">
        <f t="shared" si="31"/>
        <v>-0.4475293635418553</v>
      </c>
    </row>
    <row r="70" spans="1:26" x14ac:dyDescent="0.3">
      <c r="A70" s="181" t="s">
        <v>153</v>
      </c>
      <c r="B70" s="41">
        <f>B46-B$51</f>
        <v>-8.2761956394557785</v>
      </c>
      <c r="C70" s="41">
        <f>C46-C$51</f>
        <v>0.31494398148145564</v>
      </c>
      <c r="D70" s="41">
        <f>D46-D$51</f>
        <v>3.0543432291666406</v>
      </c>
      <c r="E70" s="41">
        <f>E46-E$51</f>
        <v>-9.7655049019607816</v>
      </c>
      <c r="F70" s="41">
        <f>F46-F$51</f>
        <v>-1.5698131313131398</v>
      </c>
      <c r="G70" s="41">
        <f>G46-G$51</f>
        <v>3.6669626262626096</v>
      </c>
      <c r="H70" s="41">
        <f t="shared" si="29"/>
        <v>-2.0958773059698323</v>
      </c>
      <c r="I70" s="198"/>
      <c r="J70" s="181" t="s">
        <v>153</v>
      </c>
      <c r="K70" s="41">
        <f>K46-K$51</f>
        <v>-5.7411716381065823</v>
      </c>
      <c r="L70" s="41">
        <f>L46-L$51</f>
        <v>-0.29375603631905634</v>
      </c>
      <c r="M70" s="41">
        <f>M46-M$51</f>
        <v>-2.6073470379810022</v>
      </c>
      <c r="N70" s="41">
        <f>N46-N$51</f>
        <v>-1.2492635832587489</v>
      </c>
      <c r="O70" s="41">
        <f>O46-O$51</f>
        <v>-4.4286167774097009</v>
      </c>
      <c r="P70" s="41">
        <f>P46-P$51</f>
        <v>0.77234112386623366</v>
      </c>
      <c r="Q70" s="41">
        <f t="shared" si="31"/>
        <v>-2.2579689915348093</v>
      </c>
    </row>
    <row r="71" spans="1:26" x14ac:dyDescent="0.3">
      <c r="A71" s="181" t="s">
        <v>154</v>
      </c>
      <c r="B71" s="41">
        <f>B47-B$51</f>
        <v>3.6627363605442156</v>
      </c>
      <c r="C71" s="41">
        <f>C47-C$51</f>
        <v>1.8908087962962554</v>
      </c>
      <c r="D71" s="41">
        <f>D47-D$51</f>
        <v>1.0231713541666778</v>
      </c>
      <c r="E71" s="41">
        <f>E47-E$51</f>
        <v>3.7473598039215688</v>
      </c>
      <c r="F71" s="41">
        <f>F47-F$51</f>
        <v>7.7072595959595702</v>
      </c>
      <c r="G71" s="41">
        <f>G47-G$51</f>
        <v>4.5927080808080802</v>
      </c>
      <c r="H71" s="41">
        <f t="shared" si="29"/>
        <v>3.7706739986160613</v>
      </c>
      <c r="I71" s="198"/>
      <c r="J71" s="181" t="s">
        <v>154</v>
      </c>
      <c r="K71" s="41">
        <f>K47-K$51</f>
        <v>4.8067787548408951</v>
      </c>
      <c r="L71" s="41">
        <f>L47-L$51</f>
        <v>1.603644186137446</v>
      </c>
      <c r="M71" s="41">
        <f>M47-M$51</f>
        <v>-0.69647114350241779</v>
      </c>
      <c r="N71" s="41">
        <f>N47-N$51</f>
        <v>1.9600350833093358</v>
      </c>
      <c r="O71" s="41">
        <f>O47-O$51</f>
        <v>0.15875466144683514</v>
      </c>
      <c r="P71" s="41">
        <f>P47-P$51</f>
        <v>-2.3252817821497942</v>
      </c>
      <c r="Q71" s="41">
        <f t="shared" si="31"/>
        <v>0.91790996001371672</v>
      </c>
    </row>
    <row r="72" spans="1:26" x14ac:dyDescent="0.3">
      <c r="A72" s="181" t="s">
        <v>181</v>
      </c>
      <c r="B72" s="41">
        <f>B48-B$51</f>
        <v>6.2191543605442092</v>
      </c>
      <c r="C72" s="41">
        <f>C48-C$51</f>
        <v>3.6511412037036806</v>
      </c>
      <c r="D72" s="41">
        <f>D48-D$51</f>
        <v>0.10515260416668326</v>
      </c>
      <c r="E72" s="41">
        <f>E48-E$51</f>
        <v>7.9437245098039142</v>
      </c>
      <c r="F72" s="41">
        <f>F48-F$51</f>
        <v>3.6488777777777699</v>
      </c>
      <c r="G72" s="41">
        <f>G48-G$51</f>
        <v>-3.2375131313131291</v>
      </c>
      <c r="H72" s="41">
        <f t="shared" si="29"/>
        <v>3.0550895541138545</v>
      </c>
      <c r="I72" s="198"/>
      <c r="J72" s="181" t="s">
        <v>181</v>
      </c>
      <c r="K72" s="41">
        <f>K48-K$51</f>
        <v>0.23714110708808889</v>
      </c>
      <c r="L72" s="41">
        <f>L48-L$51</f>
        <v>1.4142599361560375</v>
      </c>
      <c r="M72" s="41">
        <f>M48-M$51</f>
        <v>0.97542510977392283</v>
      </c>
      <c r="N72" s="41">
        <f>N48-N$51</f>
        <v>0.63070227224646658</v>
      </c>
      <c r="O72" s="41">
        <f>O48-O$51</f>
        <v>7.4455087442894943</v>
      </c>
      <c r="P72" s="41">
        <f>P48-P$51</f>
        <v>2.9847163827287524</v>
      </c>
      <c r="Q72" s="41">
        <f t="shared" si="31"/>
        <v>2.2812922587137936</v>
      </c>
    </row>
    <row r="73" spans="1:26" s="153" customFormat="1" x14ac:dyDescent="0.3">
      <c r="A73" s="162" t="s">
        <v>128</v>
      </c>
      <c r="B73" s="53">
        <f>B49-B$51</f>
        <v>0.75006219727893608</v>
      </c>
      <c r="C73" s="53">
        <f>C49-C$51</f>
        <v>0.5797393518518561</v>
      </c>
      <c r="D73" s="53">
        <f>D49-D$51</f>
        <v>1.7427588541666594</v>
      </c>
      <c r="E73" s="53">
        <f>E49-E$51</f>
        <v>-3.2829343137255051</v>
      </c>
      <c r="F73" s="53">
        <f>F49-F$51</f>
        <v>-3.8116464646464436</v>
      </c>
      <c r="G73" s="53">
        <f>G49-G$51</f>
        <v>0.38524141414141155</v>
      </c>
      <c r="H73" s="53">
        <f t="shared" si="29"/>
        <v>-0.60612982682218097</v>
      </c>
      <c r="I73" s="200"/>
      <c r="J73" s="162" t="s">
        <v>128</v>
      </c>
      <c r="K73" s="53">
        <f>K49-K$51</f>
        <v>0.12853992778972767</v>
      </c>
      <c r="L73" s="53">
        <f>L49-L$51</f>
        <v>-1.2905097103264822</v>
      </c>
      <c r="M73" s="53">
        <f>M49-M$51</f>
        <v>-0.46765746235256955</v>
      </c>
      <c r="N73" s="53">
        <f>N49-N$51</f>
        <v>-3.4130610667190808E-2</v>
      </c>
      <c r="O73" s="53">
        <f>O49-O$51</f>
        <v>1.4837776170128087</v>
      </c>
      <c r="P73" s="53">
        <f>P49-P$51</f>
        <v>-0.44182086857882297</v>
      </c>
      <c r="Q73" s="53">
        <f t="shared" si="31"/>
        <v>-0.10363351785375485</v>
      </c>
      <c r="R73" s="151"/>
    </row>
    <row r="74" spans="1:26" s="153" customFormat="1" x14ac:dyDescent="0.3">
      <c r="A74" s="162"/>
      <c r="B74" s="53"/>
      <c r="C74" s="53"/>
      <c r="D74" s="53"/>
      <c r="E74" s="53"/>
      <c r="F74" s="53"/>
      <c r="G74" s="53"/>
      <c r="H74" s="53"/>
      <c r="I74" s="200"/>
      <c r="J74" s="162"/>
      <c r="K74" s="53"/>
      <c r="L74" s="53"/>
      <c r="M74" s="53"/>
      <c r="N74" s="53"/>
      <c r="O74" s="53"/>
      <c r="P74" s="53"/>
      <c r="Q74" s="53"/>
      <c r="R74" s="151"/>
    </row>
    <row r="75" spans="1:26" x14ac:dyDescent="0.3">
      <c r="A75" s="182" t="s">
        <v>467</v>
      </c>
      <c r="J75" s="182" t="s">
        <v>467</v>
      </c>
    </row>
    <row r="76" spans="1:26" x14ac:dyDescent="0.3">
      <c r="A76" s="181" t="s">
        <v>470</v>
      </c>
      <c r="B76" s="41">
        <f t="shared" ref="B76:G76" si="33">B51-B56</f>
        <v>3.5374148894557607</v>
      </c>
      <c r="C76" s="41">
        <f t="shared" si="33"/>
        <v>2.3190199898989903</v>
      </c>
      <c r="D76" s="41">
        <f t="shared" si="33"/>
        <v>12.007526927083333</v>
      </c>
      <c r="E76" s="41">
        <f t="shared" si="33"/>
        <v>12.10008490196077</v>
      </c>
      <c r="F76" s="41">
        <f t="shared" si="33"/>
        <v>-31.280789368686854</v>
      </c>
      <c r="G76" s="41">
        <f t="shared" si="33"/>
        <v>1.0831060101010124</v>
      </c>
      <c r="H76" s="53">
        <f t="shared" ref="H76:H82" si="34">AVERAGE(B76:G76)</f>
        <v>-3.8939441697831256E-2</v>
      </c>
      <c r="J76" s="181" t="s">
        <v>470</v>
      </c>
      <c r="K76" s="41">
        <f t="shared" ref="K76:P76" si="35">K51-K56</f>
        <v>4.7000790114147364</v>
      </c>
      <c r="L76" s="41">
        <f t="shared" si="35"/>
        <v>0.14375931993601299</v>
      </c>
      <c r="M76" s="41">
        <f t="shared" si="35"/>
        <v>1.3652352136986607</v>
      </c>
      <c r="N76" s="41">
        <f t="shared" si="35"/>
        <v>-4.1435188938330398</v>
      </c>
      <c r="O76" s="41">
        <f t="shared" si="35"/>
        <v>6.8792421654281597</v>
      </c>
      <c r="P76" s="41">
        <f t="shared" si="35"/>
        <v>-1.7095933306109892</v>
      </c>
      <c r="Q76" s="41">
        <f t="shared" ref="Q76:Q82" si="36">AVERAGE(K76:P76)</f>
        <v>1.2058672476722567</v>
      </c>
    </row>
    <row r="77" spans="1:26" x14ac:dyDescent="0.3">
      <c r="A77" s="181" t="s">
        <v>124</v>
      </c>
      <c r="B77" s="41">
        <f t="shared" ref="B77:G77" si="37">B44-B$56</f>
        <v>-4.9478427500000208</v>
      </c>
      <c r="C77" s="41">
        <f t="shared" si="37"/>
        <v>-2.978162880471352</v>
      </c>
      <c r="D77" s="41">
        <f t="shared" si="37"/>
        <v>6.2327857812500085</v>
      </c>
      <c r="E77" s="41">
        <f t="shared" si="37"/>
        <v>9.4915917647058592</v>
      </c>
      <c r="F77" s="41">
        <f t="shared" si="37"/>
        <v>-33.730484318181766</v>
      </c>
      <c r="G77" s="41">
        <f t="shared" si="37"/>
        <v>-4.1305949999999996</v>
      </c>
      <c r="H77" s="53">
        <f t="shared" si="34"/>
        <v>-5.0104512337828782</v>
      </c>
      <c r="J77" s="181" t="s">
        <v>124</v>
      </c>
      <c r="K77" s="41">
        <f t="shared" ref="K77:K82" si="38">K44-K$56</f>
        <v>6.9710630829623419</v>
      </c>
      <c r="L77" s="41">
        <f t="shared" ref="L77:P82" si="39">L44-L$56</f>
        <v>-2.1172638698753001</v>
      </c>
      <c r="M77" s="41">
        <f t="shared" si="39"/>
        <v>4.7305608437778233</v>
      </c>
      <c r="N77" s="41">
        <f t="shared" si="39"/>
        <v>-6.2214350258122586</v>
      </c>
      <c r="O77" s="41">
        <f t="shared" si="39"/>
        <v>2.6370108907036354</v>
      </c>
      <c r="P77" s="41">
        <f t="shared" si="39"/>
        <v>-1.1051545105052867</v>
      </c>
      <c r="Q77" s="41">
        <f t="shared" si="36"/>
        <v>0.81579690187515919</v>
      </c>
    </row>
    <row r="78" spans="1:26" x14ac:dyDescent="0.3">
      <c r="A78" s="181" t="s">
        <v>125</v>
      </c>
      <c r="B78" s="41">
        <f t="shared" ref="B78:G82" si="40">B45-B$56</f>
        <v>9.6669152500000024</v>
      </c>
      <c r="C78" s="41">
        <f t="shared" si="40"/>
        <v>1.1795695269360422</v>
      </c>
      <c r="D78" s="41">
        <f t="shared" si="40"/>
        <v>11.856842031250011</v>
      </c>
      <c r="E78" s="41">
        <f t="shared" si="40"/>
        <v>16.06593294117647</v>
      </c>
      <c r="F78" s="41">
        <f t="shared" si="40"/>
        <v>-34.805772196969684</v>
      </c>
      <c r="G78" s="41">
        <f t="shared" si="40"/>
        <v>0.88940803030303073</v>
      </c>
      <c r="H78" s="53">
        <f t="shared" si="34"/>
        <v>0.80881593044931199</v>
      </c>
      <c r="J78" s="181" t="s">
        <v>125</v>
      </c>
      <c r="K78" s="41">
        <f t="shared" si="38"/>
        <v>2.9978067882549873</v>
      </c>
      <c r="L78" s="41">
        <f t="shared" si="39"/>
        <v>0.97114413409938116</v>
      </c>
      <c r="M78" s="41">
        <f t="shared" si="39"/>
        <v>0.79596011768155961</v>
      </c>
      <c r="N78" s="41">
        <f t="shared" si="39"/>
        <v>-3.3729459234836909</v>
      </c>
      <c r="O78" s="41">
        <f t="shared" si="39"/>
        <v>6.4620491948132432</v>
      </c>
      <c r="P78" s="41">
        <f t="shared" si="39"/>
        <v>-3.3039870065830712</v>
      </c>
      <c r="Q78" s="41">
        <f t="shared" si="36"/>
        <v>0.75833788413040149</v>
      </c>
    </row>
    <row r="79" spans="1:26" x14ac:dyDescent="0.3">
      <c r="A79" s="181" t="s">
        <v>153</v>
      </c>
      <c r="B79" s="41">
        <f t="shared" si="40"/>
        <v>-4.7387807500000179</v>
      </c>
      <c r="C79" s="41">
        <f t="shared" si="40"/>
        <v>2.6339639713804459</v>
      </c>
      <c r="D79" s="41">
        <f t="shared" si="40"/>
        <v>15.061870156249974</v>
      </c>
      <c r="E79" s="41">
        <f t="shared" si="40"/>
        <v>2.3345799999999883</v>
      </c>
      <c r="F79" s="41">
        <f t="shared" si="40"/>
        <v>-32.850602499999994</v>
      </c>
      <c r="G79" s="41">
        <f t="shared" si="40"/>
        <v>4.750068636363622</v>
      </c>
      <c r="H79" s="53">
        <f t="shared" si="34"/>
        <v>-2.1348167476676636</v>
      </c>
      <c r="J79" s="181" t="s">
        <v>153</v>
      </c>
      <c r="K79" s="41">
        <f t="shared" si="38"/>
        <v>-1.0410926266918459</v>
      </c>
      <c r="L79" s="41">
        <f t="shared" si="39"/>
        <v>-0.14999671638304335</v>
      </c>
      <c r="M79" s="41">
        <f t="shared" si="39"/>
        <v>-1.2421118242823415</v>
      </c>
      <c r="N79" s="41">
        <f t="shared" si="39"/>
        <v>-5.3927824770917887</v>
      </c>
      <c r="O79" s="41">
        <f t="shared" si="39"/>
        <v>2.4506253880184588</v>
      </c>
      <c r="P79" s="41">
        <f t="shared" si="39"/>
        <v>-0.93725220674475551</v>
      </c>
      <c r="Q79" s="41">
        <f t="shared" si="36"/>
        <v>-1.0521017438625526</v>
      </c>
    </row>
    <row r="80" spans="1:26" x14ac:dyDescent="0.3">
      <c r="A80" s="181" t="s">
        <v>154</v>
      </c>
      <c r="B80" s="41">
        <f t="shared" si="40"/>
        <v>7.2001512499999762</v>
      </c>
      <c r="C80" s="41">
        <f t="shared" si="40"/>
        <v>4.2098287861952457</v>
      </c>
      <c r="D80" s="41">
        <f t="shared" si="40"/>
        <v>13.030698281250011</v>
      </c>
      <c r="E80" s="41">
        <f t="shared" si="40"/>
        <v>15.847444705882339</v>
      </c>
      <c r="F80" s="41">
        <f t="shared" si="40"/>
        <v>-23.573529772727284</v>
      </c>
      <c r="G80" s="41">
        <f t="shared" si="40"/>
        <v>5.6758140909090926</v>
      </c>
      <c r="H80" s="53">
        <f t="shared" si="34"/>
        <v>3.7317345569182301</v>
      </c>
      <c r="J80" s="181" t="s">
        <v>154</v>
      </c>
      <c r="K80" s="41">
        <f t="shared" si="38"/>
        <v>9.5068577662556315</v>
      </c>
      <c r="L80" s="41">
        <f t="shared" si="39"/>
        <v>1.747403506073459</v>
      </c>
      <c r="M80" s="41">
        <f t="shared" si="39"/>
        <v>0.66876407019624295</v>
      </c>
      <c r="N80" s="41">
        <f t="shared" si="39"/>
        <v>-2.183483810523704</v>
      </c>
      <c r="O80" s="41">
        <f t="shared" si="39"/>
        <v>7.0379968268749948</v>
      </c>
      <c r="P80" s="41">
        <f t="shared" si="39"/>
        <v>-4.0348751127607834</v>
      </c>
      <c r="Q80" s="41">
        <f t="shared" si="36"/>
        <v>2.1237772076859738</v>
      </c>
    </row>
    <row r="81" spans="1:17" x14ac:dyDescent="0.3">
      <c r="A81" s="181" t="s">
        <v>181</v>
      </c>
      <c r="B81" s="41">
        <f t="shared" si="40"/>
        <v>9.7565692499999699</v>
      </c>
      <c r="C81" s="41">
        <f t="shared" si="40"/>
        <v>5.9701611936026708</v>
      </c>
      <c r="D81" s="41">
        <f t="shared" si="40"/>
        <v>12.112679531250016</v>
      </c>
      <c r="E81" s="41">
        <f t="shared" si="40"/>
        <v>20.043809411764684</v>
      </c>
      <c r="F81" s="41">
        <f t="shared" si="40"/>
        <v>-27.631911590909084</v>
      </c>
      <c r="G81" s="41">
        <f t="shared" si="40"/>
        <v>-2.1544071212121167</v>
      </c>
      <c r="H81" s="53">
        <f t="shared" si="34"/>
        <v>3.0161501124160233</v>
      </c>
      <c r="J81" s="181" t="s">
        <v>181</v>
      </c>
      <c r="K81" s="41">
        <f t="shared" si="38"/>
        <v>4.9372201185028253</v>
      </c>
      <c r="L81" s="41">
        <f t="shared" si="39"/>
        <v>1.5580192560920505</v>
      </c>
      <c r="M81" s="41">
        <f t="shared" si="39"/>
        <v>2.3406603234725836</v>
      </c>
      <c r="N81" s="41">
        <f t="shared" si="39"/>
        <v>-3.5128166215865733</v>
      </c>
      <c r="O81" s="41">
        <f t="shared" si="39"/>
        <v>14.324750909717654</v>
      </c>
      <c r="P81" s="41">
        <f t="shared" si="39"/>
        <v>1.2751230521177632</v>
      </c>
      <c r="Q81" s="41">
        <f t="shared" si="36"/>
        <v>3.487159506386051</v>
      </c>
    </row>
    <row r="82" spans="1:17" x14ac:dyDescent="0.3">
      <c r="A82" s="181" t="s">
        <v>128</v>
      </c>
      <c r="B82" s="41">
        <f t="shared" si="40"/>
        <v>4.2874770867346967</v>
      </c>
      <c r="C82" s="41">
        <f t="shared" si="40"/>
        <v>2.8987593417508464</v>
      </c>
      <c r="D82" s="41">
        <f t="shared" si="40"/>
        <v>13.750285781249993</v>
      </c>
      <c r="E82" s="41">
        <f t="shared" si="40"/>
        <v>8.8171505882352648</v>
      </c>
      <c r="F82" s="41">
        <f t="shared" si="40"/>
        <v>-35.092435833333298</v>
      </c>
      <c r="G82" s="41">
        <f t="shared" si="40"/>
        <v>1.4683474242424239</v>
      </c>
      <c r="H82" s="53">
        <f t="shared" si="34"/>
        <v>-0.64506926852001223</v>
      </c>
      <c r="J82" s="181" t="s">
        <v>128</v>
      </c>
      <c r="K82" s="41">
        <f t="shared" si="38"/>
        <v>4.8286189392044641</v>
      </c>
      <c r="L82" s="41">
        <f t="shared" si="39"/>
        <v>-1.1467503903904692</v>
      </c>
      <c r="M82" s="41">
        <f t="shared" si="39"/>
        <v>0.89757775134609119</v>
      </c>
      <c r="N82" s="41">
        <f t="shared" si="39"/>
        <v>-4.1776495045002306</v>
      </c>
      <c r="O82" s="41">
        <f t="shared" si="39"/>
        <v>8.3630197824409684</v>
      </c>
      <c r="P82" s="41">
        <f t="shared" si="39"/>
        <v>-2.1514141991898121</v>
      </c>
      <c r="Q82" s="53">
        <f t="shared" si="36"/>
        <v>1.1022337298185019</v>
      </c>
    </row>
  </sheetData>
  <conditionalFormatting sqref="B2:B11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1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1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1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1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1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1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B5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4:C5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:D5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4:E5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:F5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4:G5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4:K5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4:L5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4:M5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4:N5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4:O5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4:P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11"/>
  <sheetViews>
    <sheetView zoomScale="70" zoomScaleNormal="70" zoomScalePageLayoutView="115" workbookViewId="0">
      <selection activeCell="J22" sqref="J22"/>
    </sheetView>
  </sheetViews>
  <sheetFormatPr baseColWidth="10" defaultRowHeight="14.4" x14ac:dyDescent="0.3"/>
  <cols>
    <col min="1" max="1" width="19" bestFit="1" customWidth="1"/>
    <col min="2" max="2" width="8.33203125" bestFit="1" customWidth="1"/>
    <col min="3" max="7" width="8.6640625" bestFit="1" customWidth="1"/>
    <col min="8" max="8" width="6.109375" bestFit="1" customWidth="1"/>
    <col min="9" max="9" width="3.88671875" customWidth="1"/>
    <col min="10" max="10" width="19" style="69" bestFit="1" customWidth="1"/>
    <col min="11" max="11" width="8.33203125" bestFit="1" customWidth="1"/>
    <col min="12" max="16" width="8.6640625" bestFit="1" customWidth="1"/>
    <col min="17" max="17" width="11.5546875" style="64"/>
    <col min="18" max="18" width="22.88671875" bestFit="1" customWidth="1"/>
    <col min="27" max="27" width="22.88671875" bestFit="1" customWidth="1"/>
  </cols>
  <sheetData>
    <row r="1" spans="1:24" x14ac:dyDescent="0.3">
      <c r="A1" s="204" t="s">
        <v>465</v>
      </c>
      <c r="B1" s="135" t="s">
        <v>4</v>
      </c>
      <c r="C1" s="135" t="s">
        <v>5</v>
      </c>
      <c r="D1" s="135" t="s">
        <v>0</v>
      </c>
      <c r="E1" s="135" t="s">
        <v>1</v>
      </c>
      <c r="F1" s="135" t="s">
        <v>2</v>
      </c>
      <c r="G1" s="135" t="s">
        <v>3</v>
      </c>
      <c r="H1" s="135" t="s">
        <v>9</v>
      </c>
      <c r="I1" s="202"/>
      <c r="J1" s="203" t="s">
        <v>466</v>
      </c>
      <c r="K1" s="135" t="s">
        <v>4</v>
      </c>
      <c r="L1" s="135" t="s">
        <v>5</v>
      </c>
      <c r="M1" s="135" t="s">
        <v>0</v>
      </c>
      <c r="N1" s="135" t="s">
        <v>1</v>
      </c>
      <c r="O1" s="135" t="s">
        <v>2</v>
      </c>
      <c r="P1" s="135" t="s">
        <v>3</v>
      </c>
      <c r="R1" s="122"/>
      <c r="S1" s="123"/>
      <c r="T1" s="123"/>
      <c r="U1" s="123"/>
      <c r="V1" s="123"/>
      <c r="W1" s="123"/>
      <c r="X1" s="123"/>
    </row>
    <row r="2" spans="1:24" x14ac:dyDescent="0.3">
      <c r="A2" s="47" t="s">
        <v>183</v>
      </c>
      <c r="B2" s="36">
        <v>9.7438271605324066E-4</v>
      </c>
      <c r="C2" s="36">
        <v>5.574074074074075E-4</v>
      </c>
      <c r="D2" s="36">
        <v>6.3929301697916664E-4</v>
      </c>
      <c r="E2" s="36">
        <v>2.4682098766203703E-4</v>
      </c>
      <c r="F2" s="36">
        <v>3.2825520833333334E-4</v>
      </c>
      <c r="G2" s="36">
        <v>1.127618152002315E-3</v>
      </c>
      <c r="H2" s="37">
        <f t="shared" ref="H2:H13" si="0">SUM(B2:G2)</f>
        <v>3.8737774884375006E-3</v>
      </c>
      <c r="I2" s="1"/>
      <c r="J2" s="47" t="s">
        <v>183</v>
      </c>
      <c r="K2" s="94">
        <f>B2/$H2*100</f>
        <v>25.153295948504795</v>
      </c>
      <c r="L2" s="94">
        <f t="shared" ref="L2:P13" si="1">C2/$H2*100</f>
        <v>14.389246906183024</v>
      </c>
      <c r="M2" s="94">
        <f t="shared" si="1"/>
        <v>16.503090817356867</v>
      </c>
      <c r="N2" s="94">
        <f t="shared" si="1"/>
        <v>6.3715840261540935</v>
      </c>
      <c r="O2" s="94">
        <f t="shared" si="1"/>
        <v>8.4737755153235721</v>
      </c>
      <c r="P2" s="94">
        <f t="shared" si="1"/>
        <v>29.109006786477636</v>
      </c>
      <c r="Q2" s="201">
        <f t="shared" ref="Q2:Q13" si="2">SUM(K2:P2)</f>
        <v>99.999999999999986</v>
      </c>
      <c r="R2" s="124"/>
      <c r="S2" s="125"/>
      <c r="T2" s="125"/>
      <c r="U2" s="125"/>
      <c r="V2" s="125"/>
      <c r="W2" s="125"/>
      <c r="X2" s="125"/>
    </row>
    <row r="3" spans="1:24" x14ac:dyDescent="0.3">
      <c r="A3" s="47" t="s">
        <v>184</v>
      </c>
      <c r="B3" s="36">
        <v>9.0238935081018512E-4</v>
      </c>
      <c r="C3" s="36">
        <v>6.3910094901620371E-4</v>
      </c>
      <c r="D3" s="36">
        <v>5.859581023842593E-4</v>
      </c>
      <c r="E3" s="36">
        <v>2.6018019862268519E-4</v>
      </c>
      <c r="F3" s="36">
        <v>3.1672125640046299E-4</v>
      </c>
      <c r="G3" s="36">
        <v>8.2717860292824078E-4</v>
      </c>
      <c r="H3" s="37">
        <f t="shared" si="0"/>
        <v>3.5315284601620369E-3</v>
      </c>
      <c r="I3" s="1"/>
      <c r="J3" s="47" t="s">
        <v>184</v>
      </c>
      <c r="K3" s="94">
        <f t="shared" ref="K3:K13" si="3">B3/$H3*100</f>
        <v>25.552373738162675</v>
      </c>
      <c r="L3" s="94">
        <f t="shared" si="1"/>
        <v>18.097006897316067</v>
      </c>
      <c r="M3" s="94">
        <f t="shared" si="1"/>
        <v>16.592195390586596</v>
      </c>
      <c r="N3" s="94">
        <f t="shared" si="1"/>
        <v>7.3673538683799071</v>
      </c>
      <c r="O3" s="94">
        <f t="shared" si="1"/>
        <v>8.9683903152214981</v>
      </c>
      <c r="P3" s="94">
        <f t="shared" si="1"/>
        <v>23.422679790333259</v>
      </c>
      <c r="Q3" s="201">
        <f t="shared" si="2"/>
        <v>100</v>
      </c>
      <c r="R3" s="124"/>
      <c r="S3" s="125"/>
      <c r="T3" s="125"/>
      <c r="U3" s="125"/>
      <c r="V3" s="125"/>
      <c r="W3" s="125"/>
      <c r="X3" s="125"/>
    </row>
    <row r="4" spans="1:24" x14ac:dyDescent="0.3">
      <c r="A4" s="47" t="s">
        <v>185</v>
      </c>
      <c r="B4" s="36">
        <v>9.7294816075231474E-4</v>
      </c>
      <c r="C4" s="36">
        <v>6.6451247165509261E-4</v>
      </c>
      <c r="D4" s="36">
        <v>6.2922335600694445E-4</v>
      </c>
      <c r="E4" s="36">
        <v>2.5575396826388888E-4</v>
      </c>
      <c r="F4" s="36">
        <v>2.9144620811342591E-4</v>
      </c>
      <c r="G4" s="36">
        <v>9.2885487527777789E-4</v>
      </c>
      <c r="H4" s="37">
        <f t="shared" si="0"/>
        <v>3.7427390400694444E-3</v>
      </c>
      <c r="I4" s="1"/>
      <c r="J4" s="47" t="s">
        <v>185</v>
      </c>
      <c r="K4" s="94">
        <f t="shared" si="3"/>
        <v>25.9956184584609</v>
      </c>
      <c r="L4" s="94">
        <f t="shared" si="1"/>
        <v>17.754710241373466</v>
      </c>
      <c r="M4" s="94">
        <f t="shared" si="1"/>
        <v>16.811841522225645</v>
      </c>
      <c r="N4" s="94">
        <f t="shared" si="1"/>
        <v>6.8333369098355172</v>
      </c>
      <c r="O4" s="94">
        <f t="shared" si="1"/>
        <v>7.7869764627784015</v>
      </c>
      <c r="P4" s="94">
        <f t="shared" si="1"/>
        <v>24.817516405326071</v>
      </c>
      <c r="Q4" s="201">
        <f t="shared" si="2"/>
        <v>100.00000000000001</v>
      </c>
      <c r="R4" s="124"/>
      <c r="S4" s="125"/>
      <c r="T4" s="125"/>
      <c r="U4" s="125"/>
      <c r="V4" s="125"/>
      <c r="W4" s="125"/>
      <c r="X4" s="125"/>
    </row>
    <row r="5" spans="1:24" x14ac:dyDescent="0.3">
      <c r="A5" s="47" t="s">
        <v>186</v>
      </c>
      <c r="B5" s="36">
        <v>9.2461419752314815E-4</v>
      </c>
      <c r="C5" s="36">
        <v>6.379629629629629E-4</v>
      </c>
      <c r="D5" s="36">
        <v>5.9654320987268515E-4</v>
      </c>
      <c r="E5" s="36">
        <v>2.4988594714120367E-4</v>
      </c>
      <c r="F5" s="36">
        <v>2.7777488425925924E-4</v>
      </c>
      <c r="G5" s="36">
        <v>9.1316767447916663E-4</v>
      </c>
      <c r="H5" s="37">
        <f t="shared" si="0"/>
        <v>3.599948876238426E-3</v>
      </c>
      <c r="I5" s="1"/>
      <c r="J5" s="47" t="s">
        <v>186</v>
      </c>
      <c r="K5" s="94">
        <f t="shared" si="3"/>
        <v>25.684092449925966</v>
      </c>
      <c r="L5" s="94">
        <f t="shared" si="1"/>
        <v>17.721445078674787</v>
      </c>
      <c r="M5" s="94">
        <f t="shared" si="1"/>
        <v>16.57088004249691</v>
      </c>
      <c r="N5" s="94">
        <f t="shared" si="1"/>
        <v>6.9413748842541523</v>
      </c>
      <c r="O5" s="94">
        <f t="shared" si="1"/>
        <v>7.7160785835799217</v>
      </c>
      <c r="P5" s="94">
        <f t="shared" si="1"/>
        <v>25.366128961068256</v>
      </c>
      <c r="Q5" s="201">
        <f t="shared" si="2"/>
        <v>100</v>
      </c>
      <c r="R5" s="124"/>
      <c r="S5" s="125"/>
      <c r="T5" s="125"/>
      <c r="U5" s="125"/>
      <c r="V5" s="125"/>
      <c r="W5" s="125"/>
      <c r="X5" s="125"/>
    </row>
    <row r="6" spans="1:24" x14ac:dyDescent="0.3">
      <c r="A6" s="47" t="s">
        <v>187</v>
      </c>
      <c r="B6" s="36">
        <v>8.6507936508101863E-4</v>
      </c>
      <c r="C6" s="36">
        <v>5.6811644410879631E-4</v>
      </c>
      <c r="D6" s="36">
        <v>7.036890064583334E-4</v>
      </c>
      <c r="E6" s="36">
        <v>2.3760078105324072E-4</v>
      </c>
      <c r="F6" s="36">
        <v>2.5586682203703701E-4</v>
      </c>
      <c r="G6" s="36">
        <v>7.5351263961805548E-4</v>
      </c>
      <c r="H6" s="37">
        <f t="shared" si="0"/>
        <v>3.3838650583564818E-3</v>
      </c>
      <c r="I6" s="1"/>
      <c r="J6" s="47" t="s">
        <v>187</v>
      </c>
      <c r="K6" s="94">
        <f t="shared" si="3"/>
        <v>25.564830457547298</v>
      </c>
      <c r="L6" s="94">
        <f t="shared" si="1"/>
        <v>16.78898047975726</v>
      </c>
      <c r="M6" s="94">
        <f t="shared" si="1"/>
        <v>20.795421635403805</v>
      </c>
      <c r="N6" s="94">
        <f t="shared" si="1"/>
        <v>7.0215796716386096</v>
      </c>
      <c r="O6" s="94">
        <f t="shared" si="1"/>
        <v>7.5613778216472278</v>
      </c>
      <c r="P6" s="94">
        <f t="shared" si="1"/>
        <v>22.267809934005793</v>
      </c>
      <c r="Q6" s="201">
        <f t="shared" si="2"/>
        <v>100</v>
      </c>
      <c r="R6" s="124"/>
      <c r="S6" s="125"/>
      <c r="T6" s="125"/>
      <c r="U6" s="125"/>
      <c r="V6" s="125"/>
      <c r="W6" s="125"/>
      <c r="X6" s="125"/>
    </row>
    <row r="7" spans="1:24" x14ac:dyDescent="0.3">
      <c r="A7" s="47" t="s">
        <v>188</v>
      </c>
      <c r="B7" s="36">
        <v>8.4642647182870377E-4</v>
      </c>
      <c r="C7" s="36">
        <v>6.433001595717592E-4</v>
      </c>
      <c r="D7" s="36">
        <v>6.7711430251157399E-4</v>
      </c>
      <c r="E7" s="36">
        <v>2.2729486856481483E-4</v>
      </c>
      <c r="F7" s="36">
        <v>2.5555083144675927E-4</v>
      </c>
      <c r="G7" s="36">
        <v>7.4305030655092579E-4</v>
      </c>
      <c r="H7" s="37">
        <f t="shared" si="0"/>
        <v>3.3927369404745372E-3</v>
      </c>
      <c r="I7" s="1"/>
      <c r="J7" s="47" t="s">
        <v>188</v>
      </c>
      <c r="K7" s="94">
        <f t="shared" si="3"/>
        <v>24.948190404361718</v>
      </c>
      <c r="L7" s="94">
        <f t="shared" si="1"/>
        <v>18.961097510901677</v>
      </c>
      <c r="M7" s="94">
        <f t="shared" si="1"/>
        <v>19.957760191595256</v>
      </c>
      <c r="N7" s="94">
        <f t="shared" si="1"/>
        <v>6.6994545275008397</v>
      </c>
      <c r="O7" s="94">
        <f t="shared" si="1"/>
        <v>7.5322913603497872</v>
      </c>
      <c r="P7" s="94">
        <f t="shared" si="1"/>
        <v>21.901206005290717</v>
      </c>
      <c r="Q7" s="201">
        <f t="shared" si="2"/>
        <v>99.999999999999986</v>
      </c>
      <c r="R7" s="124"/>
      <c r="S7" s="125"/>
      <c r="T7" s="125"/>
      <c r="U7" s="125"/>
      <c r="V7" s="125"/>
      <c r="W7" s="125"/>
      <c r="X7" s="125"/>
    </row>
    <row r="8" spans="1:24" x14ac:dyDescent="0.3">
      <c r="A8" s="47" t="s">
        <v>189</v>
      </c>
      <c r="B8" s="36">
        <v>8.8042013100694436E-4</v>
      </c>
      <c r="C8" s="36">
        <v>6.3617436172453703E-4</v>
      </c>
      <c r="D8" s="36">
        <v>6.6577590913194438E-4</v>
      </c>
      <c r="E8" s="36">
        <v>2.2101652390046298E-4</v>
      </c>
      <c r="F8" s="36">
        <v>2.4735029814814812E-4</v>
      </c>
      <c r="G8" s="36">
        <v>8.069355211226852E-4</v>
      </c>
      <c r="H8" s="37">
        <f t="shared" si="0"/>
        <v>3.457672745034722E-3</v>
      </c>
      <c r="I8" s="1"/>
      <c r="J8" s="47" t="s">
        <v>189</v>
      </c>
      <c r="K8" s="94">
        <f t="shared" si="3"/>
        <v>25.462795236224796</v>
      </c>
      <c r="L8" s="94">
        <f t="shared" si="1"/>
        <v>18.398917671954191</v>
      </c>
      <c r="M8" s="94">
        <f t="shared" si="1"/>
        <v>19.255029559636903</v>
      </c>
      <c r="N8" s="94">
        <f t="shared" si="1"/>
        <v>6.3920602150057872</v>
      </c>
      <c r="O8" s="94">
        <f t="shared" si="1"/>
        <v>7.1536642241041299</v>
      </c>
      <c r="P8" s="94">
        <f t="shared" si="1"/>
        <v>23.337533093074196</v>
      </c>
      <c r="Q8" s="201">
        <f t="shared" si="2"/>
        <v>100.00000000000001</v>
      </c>
      <c r="R8" s="124"/>
      <c r="S8" s="125"/>
      <c r="T8" s="125"/>
      <c r="U8" s="125"/>
      <c r="V8" s="125"/>
      <c r="W8" s="125"/>
      <c r="X8" s="125"/>
    </row>
    <row r="9" spans="1:24" x14ac:dyDescent="0.3">
      <c r="A9" s="47" t="s">
        <v>190</v>
      </c>
      <c r="B9" s="36">
        <v>8.8282021605324082E-4</v>
      </c>
      <c r="C9" s="36">
        <v>6.6876543209490747E-4</v>
      </c>
      <c r="D9" s="36">
        <v>7.1621913579861111E-4</v>
      </c>
      <c r="E9" s="36">
        <v>2.1248456790509256E-4</v>
      </c>
      <c r="F9" s="36">
        <v>2.5032552083333336E-4</v>
      </c>
      <c r="G9" s="36">
        <v>8.2630208333333351E-4</v>
      </c>
      <c r="H9" s="37">
        <f t="shared" si="0"/>
        <v>3.5569169560185189E-3</v>
      </c>
      <c r="I9" s="1"/>
      <c r="J9" s="47" t="s">
        <v>190</v>
      </c>
      <c r="K9" s="94">
        <f t="shared" si="3"/>
        <v>24.819815221141319</v>
      </c>
      <c r="L9" s="94">
        <f t="shared" si="1"/>
        <v>18.801828672533833</v>
      </c>
      <c r="M9" s="94">
        <f t="shared" si="1"/>
        <v>20.135953261060113</v>
      </c>
      <c r="N9" s="94">
        <f t="shared" si="1"/>
        <v>5.9738411251225818</v>
      </c>
      <c r="O9" s="94">
        <f t="shared" si="1"/>
        <v>7.0377105771268402</v>
      </c>
      <c r="P9" s="94">
        <f t="shared" si="1"/>
        <v>23.230851143015311</v>
      </c>
      <c r="Q9" s="201">
        <f t="shared" si="2"/>
        <v>100</v>
      </c>
      <c r="R9" s="124"/>
      <c r="S9" s="125"/>
      <c r="T9" s="125"/>
      <c r="U9" s="125"/>
      <c r="V9" s="125"/>
      <c r="W9" s="125"/>
      <c r="X9" s="125"/>
    </row>
    <row r="10" spans="1:24" x14ac:dyDescent="0.3">
      <c r="A10" s="47" t="s">
        <v>191</v>
      </c>
      <c r="B10" s="36">
        <v>8.0790509259259259E-4</v>
      </c>
      <c r="C10" s="36">
        <v>5.2354938271990741E-4</v>
      </c>
      <c r="D10" s="36">
        <v>5.0314814814814818E-4</v>
      </c>
      <c r="E10" s="36">
        <v>2.8445987653935183E-4</v>
      </c>
      <c r="F10" s="36">
        <v>4.416808931365741E-4</v>
      </c>
      <c r="G10" s="36">
        <v>7.5477237653935191E-4</v>
      </c>
      <c r="H10" s="37">
        <f t="shared" si="0"/>
        <v>3.3155157696759261E-3</v>
      </c>
      <c r="I10" s="1"/>
      <c r="J10" s="47" t="s">
        <v>191</v>
      </c>
      <c r="K10" s="94">
        <f t="shared" si="3"/>
        <v>24.367403104572201</v>
      </c>
      <c r="L10" s="94">
        <f t="shared" si="1"/>
        <v>15.790888027387714</v>
      </c>
      <c r="M10" s="94">
        <f t="shared" si="1"/>
        <v>15.175561906536435</v>
      </c>
      <c r="N10" s="94">
        <f t="shared" si="1"/>
        <v>8.5796568709174394</v>
      </c>
      <c r="O10" s="94">
        <f t="shared" si="1"/>
        <v>13.321634515396862</v>
      </c>
      <c r="P10" s="94">
        <f t="shared" si="1"/>
        <v>22.764855575189344</v>
      </c>
      <c r="Q10" s="201">
        <f t="shared" si="2"/>
        <v>100</v>
      </c>
      <c r="R10" s="124"/>
      <c r="S10" s="125"/>
      <c r="T10" s="125"/>
      <c r="U10" s="125"/>
      <c r="V10" s="125"/>
      <c r="W10" s="125"/>
      <c r="X10" s="125"/>
    </row>
    <row r="11" spans="1:24" x14ac:dyDescent="0.3">
      <c r="A11" s="47" t="s">
        <v>192</v>
      </c>
      <c r="B11" s="36">
        <v>7.2125377928240742E-4</v>
      </c>
      <c r="C11" s="36">
        <v>4.9403659612268518E-4</v>
      </c>
      <c r="D11" s="36">
        <v>4.2979969766203705E-4</v>
      </c>
      <c r="E11" s="36">
        <v>2.3430440077546299E-4</v>
      </c>
      <c r="F11" s="36">
        <v>3.2457168052083332E-4</v>
      </c>
      <c r="G11" s="36">
        <v>6.9105883093749994E-4</v>
      </c>
      <c r="H11" s="37">
        <f t="shared" si="0"/>
        <v>2.8950249853009259E-3</v>
      </c>
      <c r="I11" s="1"/>
      <c r="J11" s="47" t="s">
        <v>192</v>
      </c>
      <c r="K11" s="94">
        <f t="shared" si="3"/>
        <v>24.913559742816386</v>
      </c>
      <c r="L11" s="94">
        <f t="shared" si="1"/>
        <v>17.065020116616786</v>
      </c>
      <c r="M11" s="94">
        <f t="shared" si="1"/>
        <v>14.84614812805704</v>
      </c>
      <c r="N11" s="94">
        <f t="shared" si="1"/>
        <v>8.0933464120382368</v>
      </c>
      <c r="O11" s="94">
        <f t="shared" si="1"/>
        <v>11.21136025315151</v>
      </c>
      <c r="P11" s="94">
        <f t="shared" si="1"/>
        <v>23.870565347320042</v>
      </c>
      <c r="Q11" s="201">
        <f t="shared" si="2"/>
        <v>100</v>
      </c>
      <c r="R11" s="124"/>
      <c r="S11" s="125"/>
      <c r="T11" s="125"/>
      <c r="U11" s="125"/>
      <c r="V11" s="125"/>
      <c r="W11" s="125"/>
      <c r="X11" s="125"/>
    </row>
    <row r="12" spans="1:24" x14ac:dyDescent="0.3">
      <c r="A12" s="47" t="s">
        <v>193</v>
      </c>
      <c r="B12" s="36">
        <v>7.5060153690972224E-4</v>
      </c>
      <c r="C12" s="36">
        <v>4.5213739817129636E-4</v>
      </c>
      <c r="D12" s="36">
        <v>3.953766691898148E-4</v>
      </c>
      <c r="E12" s="36">
        <v>2.3377267572916664E-4</v>
      </c>
      <c r="F12" s="36">
        <v>3.0020654866898152E-4</v>
      </c>
      <c r="G12" s="36">
        <v>6.7625346435185182E-4</v>
      </c>
      <c r="H12" s="37">
        <f t="shared" si="0"/>
        <v>2.8083482930208329E-3</v>
      </c>
      <c r="I12" s="1"/>
      <c r="J12" s="47" t="s">
        <v>193</v>
      </c>
      <c r="K12" s="94">
        <f t="shared" si="3"/>
        <v>26.727508791380323</v>
      </c>
      <c r="L12" s="94">
        <f t="shared" si="1"/>
        <v>16.099762244409842</v>
      </c>
      <c r="M12" s="94">
        <f t="shared" si="1"/>
        <v>14.078619456581833</v>
      </c>
      <c r="N12" s="94">
        <f t="shared" si="1"/>
        <v>8.3242052387208112</v>
      </c>
      <c r="O12" s="94">
        <f t="shared" si="1"/>
        <v>10.689790486993363</v>
      </c>
      <c r="P12" s="94">
        <f t="shared" si="1"/>
        <v>24.080113781913845</v>
      </c>
      <c r="Q12" s="201">
        <f t="shared" si="2"/>
        <v>100</v>
      </c>
      <c r="R12" s="124"/>
      <c r="S12" s="125"/>
      <c r="T12" s="125"/>
      <c r="U12" s="125"/>
      <c r="V12" s="125"/>
      <c r="W12" s="125"/>
      <c r="X12" s="125"/>
    </row>
    <row r="13" spans="1:24" x14ac:dyDescent="0.3">
      <c r="A13" s="47" t="s">
        <v>194</v>
      </c>
      <c r="B13" s="36">
        <v>8.8383921681712966E-4</v>
      </c>
      <c r="C13" s="36">
        <v>5.0914158950231487E-4</v>
      </c>
      <c r="D13" s="36">
        <v>4.8580825616898143E-4</v>
      </c>
      <c r="E13" s="36">
        <v>2.4799382716435183E-4</v>
      </c>
      <c r="F13" s="36">
        <v>3.072060667476852E-4</v>
      </c>
      <c r="G13" s="36">
        <v>7.480864197569445E-4</v>
      </c>
      <c r="H13" s="37">
        <f t="shared" si="0"/>
        <v>3.1820753761574077E-3</v>
      </c>
      <c r="I13" s="1"/>
      <c r="J13" s="47" t="s">
        <v>194</v>
      </c>
      <c r="K13" s="94">
        <f t="shared" si="3"/>
        <v>27.775558789070271</v>
      </c>
      <c r="L13" s="94">
        <f t="shared" si="1"/>
        <v>16.000299468617278</v>
      </c>
      <c r="M13" s="94">
        <f t="shared" si="1"/>
        <v>15.26702540766432</v>
      </c>
      <c r="N13" s="94">
        <f t="shared" si="1"/>
        <v>7.7934617458315145</v>
      </c>
      <c r="O13" s="94">
        <f t="shared" si="1"/>
        <v>9.654267433433942</v>
      </c>
      <c r="P13" s="94">
        <f t="shared" si="1"/>
        <v>23.509387155382676</v>
      </c>
      <c r="Q13" s="201">
        <f t="shared" si="2"/>
        <v>100</v>
      </c>
      <c r="R13" s="124"/>
      <c r="S13" s="125"/>
      <c r="T13" s="125"/>
      <c r="U13" s="125"/>
      <c r="V13" s="125"/>
      <c r="W13" s="125"/>
      <c r="X13" s="125"/>
    </row>
    <row r="14" spans="1:24" s="3" customFormat="1" x14ac:dyDescent="0.3">
      <c r="A14" s="99" t="s">
        <v>204</v>
      </c>
      <c r="B14" s="37">
        <v>8.6873490711826605E-4</v>
      </c>
      <c r="C14" s="37">
        <v>6.1873460935606053E-4</v>
      </c>
      <c r="D14" s="37">
        <v>6.5146728469149832E-4</v>
      </c>
      <c r="E14" s="37">
        <v>2.397621610393518E-4</v>
      </c>
      <c r="F14" s="37">
        <v>3.2840547034343438E-4</v>
      </c>
      <c r="G14" s="37">
        <v>8.3911916208396467E-4</v>
      </c>
      <c r="H14" s="37">
        <v>3.5462235946325752E-3</v>
      </c>
      <c r="I14" s="1"/>
      <c r="J14" s="118" t="s">
        <v>204</v>
      </c>
      <c r="K14" s="57">
        <v>24.625643697119763</v>
      </c>
      <c r="L14" s="57">
        <v>17.429348863068618</v>
      </c>
      <c r="M14" s="57">
        <v>18.321039413442925</v>
      </c>
      <c r="N14" s="57">
        <v>6.8367865625709037</v>
      </c>
      <c r="O14" s="57">
        <v>9.3256284612480105</v>
      </c>
      <c r="P14" s="57">
        <v>23.461553002549792</v>
      </c>
      <c r="Q14" s="201"/>
      <c r="R14" s="124"/>
      <c r="S14" s="125"/>
      <c r="T14" s="125"/>
      <c r="U14" s="125"/>
      <c r="V14" s="125"/>
      <c r="W14" s="125"/>
      <c r="X14" s="125"/>
    </row>
    <row r="15" spans="1:24" s="3" customFormat="1" x14ac:dyDescent="0.3">
      <c r="A15" s="47" t="s">
        <v>205</v>
      </c>
      <c r="B15" s="36">
        <v>1.1199798437847223E-3</v>
      </c>
      <c r="C15" s="36">
        <v>9.8295120517361109E-4</v>
      </c>
      <c r="D15" s="36">
        <v>9.801125388425925E-4</v>
      </c>
      <c r="E15" s="36">
        <v>3.6810909548611113E-4</v>
      </c>
      <c r="F15" s="36">
        <v>5.6112370875000006E-4</v>
      </c>
      <c r="G15" s="36">
        <v>1.6431678844328703E-3</v>
      </c>
      <c r="H15" s="36">
        <v>5.1174897119328697E-3</v>
      </c>
      <c r="I15" s="1"/>
      <c r="J15" s="44" t="s">
        <v>205</v>
      </c>
      <c r="K15" s="68">
        <v>31.821270091361299</v>
      </c>
      <c r="L15" s="68">
        <v>21.110442366155567</v>
      </c>
      <c r="M15" s="68">
        <v>24.911998326492512</v>
      </c>
      <c r="N15" s="68">
        <v>10.215016682708034</v>
      </c>
      <c r="O15" s="68">
        <v>15.571166581404183</v>
      </c>
      <c r="P15" s="68">
        <v>32.108865418944788</v>
      </c>
      <c r="Q15" s="201"/>
      <c r="R15" s="124"/>
      <c r="S15" s="125"/>
      <c r="T15" s="125"/>
      <c r="U15" s="125"/>
      <c r="V15" s="125"/>
      <c r="W15" s="125"/>
      <c r="X15" s="125"/>
    </row>
    <row r="16" spans="1:24" s="3" customFormat="1" x14ac:dyDescent="0.3">
      <c r="A16" s="47" t="s">
        <v>206</v>
      </c>
      <c r="B16" s="36">
        <v>6.3199850928240741E-4</v>
      </c>
      <c r="C16" s="36">
        <v>3.361363063773148E-4</v>
      </c>
      <c r="D16" s="36">
        <v>3.953766691898148E-4</v>
      </c>
      <c r="E16" s="36">
        <v>1.7853363567129629E-4</v>
      </c>
      <c r="F16" s="36">
        <v>1.9596140925925924E-4</v>
      </c>
      <c r="G16" s="36">
        <v>5.4653433903935193E-4</v>
      </c>
      <c r="H16" s="36">
        <v>2.7568111195138889E-3</v>
      </c>
      <c r="I16" s="1"/>
      <c r="J16" s="44" t="s">
        <v>206</v>
      </c>
      <c r="K16" s="68">
        <v>18.232939108630088</v>
      </c>
      <c r="L16" s="68">
        <v>9.9642069343346815</v>
      </c>
      <c r="M16" s="68">
        <v>14.078619456581833</v>
      </c>
      <c r="N16" s="68">
        <v>4.5378764752036833</v>
      </c>
      <c r="O16" s="68">
        <v>5.6480073312511747</v>
      </c>
      <c r="P16" s="68">
        <v>16.281135090060044</v>
      </c>
      <c r="Q16" s="201"/>
      <c r="R16" s="124"/>
      <c r="S16" s="125"/>
      <c r="T16" s="125"/>
      <c r="U16" s="125"/>
      <c r="V16" s="125"/>
      <c r="W16" s="125"/>
      <c r="X16" s="125"/>
    </row>
    <row r="17" spans="1:24" s="3" customFormat="1" x14ac:dyDescent="0.3">
      <c r="A17" s="47" t="s">
        <v>207</v>
      </c>
      <c r="B17" s="94">
        <v>13.019328587324136</v>
      </c>
      <c r="C17" s="94">
        <v>19.309994931548584</v>
      </c>
      <c r="D17" s="94">
        <v>19.869766718976294</v>
      </c>
      <c r="E17" s="94">
        <v>15.327772233872548</v>
      </c>
      <c r="F17" s="94">
        <v>21.416776478686632</v>
      </c>
      <c r="G17" s="94">
        <v>23.149194144525197</v>
      </c>
      <c r="H17" s="94">
        <v>13.209239164089471</v>
      </c>
      <c r="I17" s="1"/>
      <c r="J17" s="44" t="s">
        <v>207</v>
      </c>
      <c r="K17" s="68">
        <v>10.519501248373423</v>
      </c>
      <c r="L17" s="68">
        <v>12.899932608770248</v>
      </c>
      <c r="M17" s="68">
        <v>13.240233576582142</v>
      </c>
      <c r="N17" s="68">
        <v>16.762042083836675</v>
      </c>
      <c r="O17" s="68">
        <v>20.83329245540429</v>
      </c>
      <c r="P17" s="68">
        <v>11.980034095606324</v>
      </c>
      <c r="Q17" s="201"/>
      <c r="R17" s="124"/>
      <c r="S17" s="125"/>
      <c r="T17" s="125"/>
      <c r="U17" s="125"/>
      <c r="V17" s="125"/>
      <c r="W17" s="125"/>
      <c r="X17" s="125"/>
    </row>
    <row r="18" spans="1:24" s="3" customFormat="1" x14ac:dyDescent="0.3">
      <c r="A18" s="99" t="s">
        <v>168</v>
      </c>
      <c r="B18" s="21">
        <v>8.6993477444947671E-4</v>
      </c>
      <c r="C18" s="21">
        <v>6.2362141080137868E-4</v>
      </c>
      <c r="D18" s="21">
        <v>6.6636012558172314E-4</v>
      </c>
      <c r="E18" s="21">
        <v>2.3998498596819638E-4</v>
      </c>
      <c r="F18" s="21">
        <v>3.36855775668277E-4</v>
      </c>
      <c r="G18" s="21">
        <v>8.4750797243860702E-4</v>
      </c>
      <c r="H18" s="21">
        <v>3.5842650449076584E-3</v>
      </c>
      <c r="I18" s="1"/>
      <c r="J18" s="99" t="s">
        <v>168</v>
      </c>
      <c r="K18" s="58">
        <v>24.403783321106378</v>
      </c>
      <c r="L18" s="58">
        <v>17.385718315661091</v>
      </c>
      <c r="M18" s="58">
        <v>18.570211227238346</v>
      </c>
      <c r="N18" s="58">
        <v>6.7712763966388918</v>
      </c>
      <c r="O18" s="58">
        <v>9.4622723299913112</v>
      </c>
      <c r="P18" s="58">
        <v>23.406738409363992</v>
      </c>
      <c r="Q18" s="201"/>
      <c r="R18" s="124"/>
      <c r="S18" s="125"/>
      <c r="T18" s="125"/>
      <c r="U18" s="125"/>
      <c r="V18" s="125"/>
      <c r="W18" s="125"/>
      <c r="X18" s="125"/>
    </row>
    <row r="19" spans="1:24" s="3" customFormat="1" x14ac:dyDescent="0.3">
      <c r="A19" s="34" t="s">
        <v>169</v>
      </c>
      <c r="B19" s="19">
        <v>1.1199798437847223E-3</v>
      </c>
      <c r="C19" s="19">
        <v>9.8295120517361109E-4</v>
      </c>
      <c r="D19" s="19">
        <v>9.8379629629629642E-4</v>
      </c>
      <c r="E19" s="19">
        <v>3.6810909548611113E-4</v>
      </c>
      <c r="F19" s="19">
        <v>5.6112370875000006E-4</v>
      </c>
      <c r="G19" s="19">
        <v>1.6431678844328703E-3</v>
      </c>
      <c r="H19" s="19">
        <v>5.1174897119328697E-3</v>
      </c>
      <c r="I19" s="1"/>
      <c r="J19" s="34" t="s">
        <v>169</v>
      </c>
      <c r="K19" s="59">
        <v>31.821270091361299</v>
      </c>
      <c r="L19" s="59">
        <v>21.110442366155567</v>
      </c>
      <c r="M19" s="59">
        <v>25.000000000000007</v>
      </c>
      <c r="N19" s="59">
        <v>10.215016682708034</v>
      </c>
      <c r="O19" s="59">
        <v>15.571166581404183</v>
      </c>
      <c r="P19" s="59">
        <v>32.108865418944788</v>
      </c>
      <c r="Q19" s="201"/>
      <c r="R19" s="124"/>
      <c r="S19" s="125"/>
      <c r="T19" s="125"/>
      <c r="U19" s="125"/>
      <c r="V19" s="125"/>
      <c r="W19" s="125"/>
      <c r="X19" s="125"/>
    </row>
    <row r="20" spans="1:24" s="3" customFormat="1" x14ac:dyDescent="0.3">
      <c r="A20" s="34" t="s">
        <v>174</v>
      </c>
      <c r="B20" s="19">
        <v>6.3199850928240741E-4</v>
      </c>
      <c r="C20" s="19">
        <v>3.361363063773148E-4</v>
      </c>
      <c r="D20" s="19">
        <v>4.7453703703703704E-4</v>
      </c>
      <c r="E20" s="19">
        <v>1.7361111111111112E-4</v>
      </c>
      <c r="F20" s="19">
        <v>1.9596140925925924E-4</v>
      </c>
      <c r="G20" s="19">
        <v>5.4653433903935193E-4</v>
      </c>
      <c r="H20" s="19">
        <v>2.7568111195138889E-3</v>
      </c>
      <c r="I20" s="1"/>
      <c r="J20" s="34" t="s">
        <v>174</v>
      </c>
      <c r="K20" s="59">
        <v>18.232939108630088</v>
      </c>
      <c r="L20" s="59">
        <v>9.9642069343346815</v>
      </c>
      <c r="M20" s="59">
        <v>14.613429360523902</v>
      </c>
      <c r="N20" s="59">
        <v>4.4117647058823533</v>
      </c>
      <c r="O20" s="59">
        <v>5.6480073312511747</v>
      </c>
      <c r="P20" s="59">
        <v>16.281135090060044</v>
      </c>
      <c r="Q20" s="201"/>
      <c r="R20" s="124"/>
      <c r="S20" s="125"/>
      <c r="T20" s="125"/>
      <c r="U20" s="125"/>
      <c r="V20" s="125"/>
      <c r="W20" s="125"/>
      <c r="X20" s="125"/>
    </row>
    <row r="21" spans="1:24" s="3" customFormat="1" x14ac:dyDescent="0.3">
      <c r="A21" s="34" t="s">
        <v>171</v>
      </c>
      <c r="B21" s="83">
        <v>13.696233761960585</v>
      </c>
      <c r="C21" s="83">
        <v>20.121396355316286</v>
      </c>
      <c r="D21" s="83">
        <v>19.270701731874112</v>
      </c>
      <c r="E21" s="83">
        <v>16.597703799556747</v>
      </c>
      <c r="F21" s="83">
        <v>21.693178861570299</v>
      </c>
      <c r="G21" s="83">
        <v>24.584394500570316</v>
      </c>
      <c r="H21" s="83">
        <v>13.546462932939848</v>
      </c>
      <c r="I21" s="1"/>
      <c r="J21" s="34" t="s">
        <v>171</v>
      </c>
      <c r="K21" s="59">
        <v>11.276267963270671</v>
      </c>
      <c r="L21" s="59">
        <v>13.912491340945454</v>
      </c>
      <c r="M21" s="59">
        <v>12.980810751029617</v>
      </c>
      <c r="N21" s="59">
        <v>17.797673796778486</v>
      </c>
      <c r="O21" s="59">
        <v>21.067533301903385</v>
      </c>
      <c r="P21" s="59">
        <v>13.029605576375127</v>
      </c>
      <c r="Q21" s="201"/>
      <c r="R21" s="124"/>
      <c r="S21" s="125"/>
      <c r="T21" s="125"/>
      <c r="U21" s="125"/>
      <c r="V21" s="125"/>
      <c r="W21" s="125"/>
      <c r="X21" s="125"/>
    </row>
    <row r="22" spans="1:24" x14ac:dyDescent="0.3">
      <c r="A22" s="100" t="s">
        <v>200</v>
      </c>
      <c r="B22" s="21">
        <v>8.8456096645551029E-4</v>
      </c>
      <c r="C22" s="21">
        <v>6.2938147444924328E-4</v>
      </c>
      <c r="D22" s="21">
        <v>6.8467188434733525E-4</v>
      </c>
      <c r="E22" s="21">
        <v>2.4299806013775973E-4</v>
      </c>
      <c r="F22" s="21">
        <v>3.3079256854561884E-4</v>
      </c>
      <c r="G22" s="21">
        <v>8.5177723737014477E-4</v>
      </c>
      <c r="H22" s="21">
        <v>3.6241821913056112E-3</v>
      </c>
      <c r="I22" s="1"/>
      <c r="J22" s="97" t="s">
        <v>200</v>
      </c>
      <c r="K22" s="82">
        <v>24.57248339566544</v>
      </c>
      <c r="L22" s="82">
        <v>17.346817483727158</v>
      </c>
      <c r="M22" s="82">
        <v>18.901642830142436</v>
      </c>
      <c r="N22" s="82">
        <v>6.7906603396780412</v>
      </c>
      <c r="O22" s="82">
        <v>9.1673456114966658</v>
      </c>
      <c r="P22" s="82">
        <v>23.221050339290262</v>
      </c>
      <c r="R22" s="126"/>
      <c r="S22" s="127"/>
      <c r="T22" s="127"/>
      <c r="U22" s="127"/>
      <c r="V22" s="127"/>
      <c r="W22" s="127"/>
      <c r="X22" s="127"/>
    </row>
    <row r="23" spans="1:24" x14ac:dyDescent="0.3">
      <c r="A23" s="56" t="s">
        <v>201</v>
      </c>
      <c r="B23" s="19">
        <v>1.1199798437847223E-3</v>
      </c>
      <c r="C23" s="19">
        <v>9.8295120517361109E-4</v>
      </c>
      <c r="D23" s="19">
        <v>9.8379629629629642E-4</v>
      </c>
      <c r="E23" s="19">
        <v>3.6810909548611113E-4</v>
      </c>
      <c r="F23" s="19">
        <v>5.6112370875000006E-4</v>
      </c>
      <c r="G23" s="19">
        <v>1.6431678844328703E-3</v>
      </c>
      <c r="H23" s="19">
        <v>5.1174897119328697E-3</v>
      </c>
      <c r="I23" s="1"/>
      <c r="J23" s="65" t="s">
        <v>201</v>
      </c>
      <c r="K23" s="83">
        <v>31.821270091361299</v>
      </c>
      <c r="L23" s="83">
        <v>21.110442366155567</v>
      </c>
      <c r="M23" s="83">
        <v>25.000000000000007</v>
      </c>
      <c r="N23" s="83">
        <v>10.215016682708034</v>
      </c>
      <c r="O23" s="83">
        <v>15.571166581404183</v>
      </c>
      <c r="P23" s="83">
        <v>32.108865418944788</v>
      </c>
      <c r="R23" s="126"/>
      <c r="S23" s="128"/>
      <c r="T23" s="128"/>
      <c r="U23" s="128"/>
      <c r="V23" s="128"/>
      <c r="W23" s="128"/>
      <c r="X23" s="128"/>
    </row>
    <row r="24" spans="1:24" x14ac:dyDescent="0.3">
      <c r="A24" s="56" t="s">
        <v>202</v>
      </c>
      <c r="B24" s="19">
        <v>6.3199850928240741E-4</v>
      </c>
      <c r="C24" s="19">
        <v>3.361363063773148E-4</v>
      </c>
      <c r="D24" s="19">
        <v>4.7453703703703704E-4</v>
      </c>
      <c r="E24" s="19">
        <v>1.7361111111111112E-4</v>
      </c>
      <c r="F24" s="19">
        <v>1.9596140925925924E-4</v>
      </c>
      <c r="G24" s="19">
        <v>5.4653433903935193E-4</v>
      </c>
      <c r="H24" s="19">
        <v>2.7568111195138889E-3</v>
      </c>
      <c r="I24" s="1"/>
      <c r="J24" s="65" t="s">
        <v>202</v>
      </c>
      <c r="K24" s="83">
        <v>18.232939108630088</v>
      </c>
      <c r="L24" s="83">
        <v>9.9642069343346815</v>
      </c>
      <c r="M24" s="83">
        <v>14.613429360523902</v>
      </c>
      <c r="N24" s="83">
        <v>4.4117647058823533</v>
      </c>
      <c r="O24" s="83">
        <v>5.6480073312511747</v>
      </c>
      <c r="P24" s="83">
        <v>16.281135090060044</v>
      </c>
      <c r="R24" s="126"/>
      <c r="S24" s="128"/>
      <c r="T24" s="128"/>
      <c r="U24" s="128"/>
      <c r="V24" s="128"/>
      <c r="W24" s="128"/>
      <c r="X24" s="128"/>
    </row>
    <row r="25" spans="1:24" x14ac:dyDescent="0.3">
      <c r="A25" s="56" t="s">
        <v>203</v>
      </c>
      <c r="B25" s="83">
        <v>13.181830106686174</v>
      </c>
      <c r="C25" s="83">
        <v>20.884705013264682</v>
      </c>
      <c r="D25" s="83">
        <v>18.072636316903953</v>
      </c>
      <c r="E25" s="83">
        <v>16.910578026265448</v>
      </c>
      <c r="F25" s="83">
        <v>22.61517562992104</v>
      </c>
      <c r="G25" s="83">
        <v>25.789634030490394</v>
      </c>
      <c r="H25" s="83">
        <v>13.724372372965313</v>
      </c>
      <c r="I25" s="1"/>
      <c r="J25" s="65" t="s">
        <v>203</v>
      </c>
      <c r="K25" s="83">
        <v>11.583144928726879</v>
      </c>
      <c r="L25" s="83">
        <v>14.696126858668304</v>
      </c>
      <c r="M25" s="83">
        <v>12.385439557173852</v>
      </c>
      <c r="N25" s="83">
        <v>18.786017681876103</v>
      </c>
      <c r="O25" s="83">
        <v>20.666414995541622</v>
      </c>
      <c r="P25" s="83">
        <v>13.6305899100792</v>
      </c>
      <c r="R25" s="126"/>
      <c r="S25" s="128"/>
      <c r="T25" s="128"/>
      <c r="U25" s="128"/>
      <c r="V25" s="128"/>
      <c r="W25" s="128"/>
      <c r="X25" s="128"/>
    </row>
    <row r="26" spans="1:24" s="3" customFormat="1" x14ac:dyDescent="0.3">
      <c r="A26" s="99" t="s">
        <v>196</v>
      </c>
      <c r="B26" s="37">
        <v>8.8343178849706414E-4</v>
      </c>
      <c r="C26" s="37">
        <v>6.2938147444924328E-4</v>
      </c>
      <c r="D26" s="37">
        <v>6.8495417883694676E-4</v>
      </c>
      <c r="E26" s="37">
        <v>2.4271576564814814E-4</v>
      </c>
      <c r="F26" s="37">
        <v>3.3220404099367661E-4</v>
      </c>
      <c r="G26" s="37">
        <v>8.5488247675587193E-4</v>
      </c>
      <c r="H26" s="37">
        <v>3.6275697251809498E-3</v>
      </c>
      <c r="I26" s="5"/>
      <c r="J26" s="99" t="s">
        <v>196</v>
      </c>
      <c r="K26" s="80">
        <v>24.510149634258212</v>
      </c>
      <c r="L26" s="80">
        <v>17.327678759542422</v>
      </c>
      <c r="M26" s="80">
        <v>18.894100312104353</v>
      </c>
      <c r="N26" s="80">
        <v>6.7738807290646861</v>
      </c>
      <c r="O26" s="80">
        <v>9.1990108964759241</v>
      </c>
      <c r="P26" s="80">
        <v>23.295179668554404</v>
      </c>
      <c r="Q26" s="64"/>
      <c r="R26" s="126"/>
      <c r="S26" s="60"/>
      <c r="T26" s="60"/>
      <c r="U26" s="60"/>
      <c r="V26" s="60"/>
      <c r="W26" s="60"/>
      <c r="X26" s="60"/>
    </row>
    <row r="27" spans="1:24" s="3" customFormat="1" x14ac:dyDescent="0.3">
      <c r="A27" s="47" t="s">
        <v>197</v>
      </c>
      <c r="B27" s="36">
        <v>1.1199798437847223E-3</v>
      </c>
      <c r="C27" s="36">
        <v>9.8295120517361109E-4</v>
      </c>
      <c r="D27" s="36">
        <v>9.8379629629629642E-4</v>
      </c>
      <c r="E27" s="36">
        <v>3.6810909548611113E-4</v>
      </c>
      <c r="F27" s="36">
        <v>5.6112370875000006E-4</v>
      </c>
      <c r="G27" s="36">
        <v>1.6431678844328703E-3</v>
      </c>
      <c r="H27" s="36">
        <v>5.1174897119328697E-3</v>
      </c>
      <c r="I27" s="5"/>
      <c r="J27" s="47" t="s">
        <v>197</v>
      </c>
      <c r="K27" s="94">
        <v>31.821270091361299</v>
      </c>
      <c r="L27" s="94">
        <v>21.110442366155567</v>
      </c>
      <c r="M27" s="94">
        <v>25.000000000000007</v>
      </c>
      <c r="N27" s="94">
        <v>10.215016682708034</v>
      </c>
      <c r="O27" s="94">
        <v>15.571166581404183</v>
      </c>
      <c r="P27" s="94">
        <v>32.108865418944788</v>
      </c>
      <c r="Q27" s="64"/>
      <c r="R27" s="126"/>
      <c r="S27" s="72"/>
      <c r="T27" s="72"/>
      <c r="U27" s="72"/>
      <c r="V27" s="72"/>
      <c r="W27" s="72"/>
      <c r="X27" s="72"/>
    </row>
    <row r="28" spans="1:24" s="3" customFormat="1" x14ac:dyDescent="0.3">
      <c r="A28" s="47" t="s">
        <v>198</v>
      </c>
      <c r="B28" s="36">
        <v>6.3199850928240741E-4</v>
      </c>
      <c r="C28" s="36">
        <v>3.361363063773148E-4</v>
      </c>
      <c r="D28" s="36">
        <v>4.8065318719907405E-4</v>
      </c>
      <c r="E28" s="36">
        <v>1.7361111111111112E-4</v>
      </c>
      <c r="F28" s="36">
        <v>1.9596140925925924E-4</v>
      </c>
      <c r="G28" s="36">
        <v>5.4653433903935193E-4</v>
      </c>
      <c r="H28" s="36">
        <v>2.7568111195138889E-3</v>
      </c>
      <c r="I28" s="5"/>
      <c r="J28" s="47" t="s">
        <v>198</v>
      </c>
      <c r="K28" s="94">
        <v>18.232939108630088</v>
      </c>
      <c r="L28" s="94">
        <v>9.9642069343346815</v>
      </c>
      <c r="M28" s="94">
        <v>14.613429360523902</v>
      </c>
      <c r="N28" s="94">
        <v>4.4117647058823533</v>
      </c>
      <c r="O28" s="94">
        <v>5.6480073312511747</v>
      </c>
      <c r="P28" s="94">
        <v>16.281135090060044</v>
      </c>
      <c r="Q28" s="64"/>
      <c r="R28" s="126"/>
      <c r="S28" s="72"/>
      <c r="T28" s="72"/>
      <c r="U28" s="72"/>
      <c r="V28" s="72"/>
      <c r="W28" s="72"/>
      <c r="X28" s="72"/>
    </row>
    <row r="29" spans="1:24" s="3" customFormat="1" x14ac:dyDescent="0.3">
      <c r="A29" s="47" t="s">
        <v>199</v>
      </c>
      <c r="B29" s="94">
        <v>13.332947960117602</v>
      </c>
      <c r="C29" s="94">
        <v>20.884705013264682</v>
      </c>
      <c r="D29" s="94">
        <v>17.995240426356862</v>
      </c>
      <c r="E29" s="94">
        <v>16.97996367913661</v>
      </c>
      <c r="F29" s="94">
        <v>22.844104536227523</v>
      </c>
      <c r="G29" s="94">
        <v>25.474753483713826</v>
      </c>
      <c r="H29" s="94">
        <v>13.617070666129989</v>
      </c>
      <c r="I29" s="5"/>
      <c r="J29" s="47" t="s">
        <v>199</v>
      </c>
      <c r="K29" s="94">
        <v>11.627135903152645</v>
      </c>
      <c r="L29" s="94">
        <v>14.695313020114739</v>
      </c>
      <c r="M29" s="94">
        <v>12.452813307349711</v>
      </c>
      <c r="N29" s="94">
        <v>18.748589716104327</v>
      </c>
      <c r="O29" s="94">
        <v>21.176335147107583</v>
      </c>
      <c r="P29" s="94">
        <v>13.563592755735613</v>
      </c>
      <c r="Q29" s="64"/>
      <c r="R29" s="126"/>
      <c r="S29" s="72"/>
      <c r="T29" s="72"/>
      <c r="U29" s="72"/>
      <c r="V29" s="72"/>
      <c r="W29" s="72"/>
      <c r="X29" s="72"/>
    </row>
    <row r="30" spans="1:24" s="3" customFormat="1" x14ac:dyDescent="0.3">
      <c r="A30" s="47"/>
      <c r="B30" s="94"/>
      <c r="C30" s="94"/>
      <c r="D30" s="94"/>
      <c r="E30" s="94"/>
      <c r="F30" s="94"/>
      <c r="G30" s="94"/>
      <c r="H30" s="94"/>
      <c r="I30" s="5"/>
      <c r="J30" s="47"/>
      <c r="K30" s="94"/>
      <c r="L30" s="94"/>
      <c r="M30" s="94"/>
      <c r="N30" s="94"/>
      <c r="O30" s="94"/>
      <c r="P30" s="94"/>
      <c r="Q30" s="64"/>
      <c r="R30" s="126"/>
      <c r="S30" s="72"/>
      <c r="T30" s="72"/>
      <c r="U30" s="72"/>
      <c r="V30" s="72"/>
      <c r="W30" s="72"/>
      <c r="X30" s="72"/>
    </row>
    <row r="31" spans="1:24" x14ac:dyDescent="0.3">
      <c r="A31" s="205" t="s">
        <v>471</v>
      </c>
      <c r="B31" s="1"/>
      <c r="C31" s="1"/>
      <c r="D31" s="1"/>
      <c r="E31" s="1"/>
      <c r="F31" s="1"/>
      <c r="G31" s="1"/>
      <c r="H31" s="1"/>
      <c r="I31" s="1"/>
      <c r="J31" s="203" t="s">
        <v>472</v>
      </c>
      <c r="K31" s="1"/>
      <c r="L31" s="1"/>
      <c r="M31" s="1"/>
      <c r="N31" s="1"/>
      <c r="O31" s="1"/>
      <c r="P31" s="1"/>
      <c r="R31" s="129"/>
      <c r="S31" s="128"/>
      <c r="T31" s="128"/>
      <c r="U31" s="128"/>
      <c r="V31" s="128"/>
      <c r="W31" s="128"/>
      <c r="X31" s="128"/>
    </row>
    <row r="32" spans="1:24" x14ac:dyDescent="0.3">
      <c r="A32" s="47" t="s">
        <v>183</v>
      </c>
      <c r="B32" s="116">
        <v>85.697844000000003</v>
      </c>
      <c r="C32" s="116">
        <v>52.331257272727306</v>
      </c>
      <c r="D32" s="116">
        <v>38.627368750000009</v>
      </c>
      <c r="E32" s="116">
        <v>84.881794117647061</v>
      </c>
      <c r="F32" s="116">
        <v>131.88970909090912</v>
      </c>
      <c r="G32" s="116">
        <v>27.17302424242423</v>
      </c>
      <c r="H32" s="1"/>
      <c r="I32" s="1"/>
      <c r="J32" s="47" t="s">
        <v>183</v>
      </c>
      <c r="K32" s="116">
        <v>26.329028344270355</v>
      </c>
      <c r="L32" s="116">
        <v>13.584744460249823</v>
      </c>
      <c r="M32" s="116">
        <v>9.4650359573667249</v>
      </c>
      <c r="N32" s="116">
        <v>24.581338963064006</v>
      </c>
      <c r="O32" s="116">
        <v>16.131969434807448</v>
      </c>
      <c r="P32" s="116">
        <v>11.051362958243093</v>
      </c>
      <c r="R32" s="124"/>
      <c r="S32" s="128"/>
      <c r="T32" s="128"/>
      <c r="U32" s="128"/>
      <c r="V32" s="128"/>
      <c r="W32" s="128"/>
      <c r="X32" s="128"/>
    </row>
    <row r="33" spans="1:24" x14ac:dyDescent="0.3">
      <c r="A33" s="47" t="s">
        <v>184</v>
      </c>
      <c r="B33" s="116">
        <v>96.898026000000016</v>
      </c>
      <c r="C33" s="116">
        <v>44.138635454545451</v>
      </c>
      <c r="D33" s="116">
        <v>44.10443750000001</v>
      </c>
      <c r="E33" s="116">
        <v>84.21050000000001</v>
      </c>
      <c r="F33" s="116">
        <v>170.39878787878789</v>
      </c>
      <c r="G33" s="116">
        <v>37.992048484848489</v>
      </c>
      <c r="H33" s="1"/>
      <c r="I33" s="1"/>
      <c r="J33" s="47" t="s">
        <v>184</v>
      </c>
      <c r="K33" s="116">
        <v>40.745941115800022</v>
      </c>
      <c r="L33" s="116">
        <v>17.814205895239734</v>
      </c>
      <c r="M33" s="116">
        <v>23.768317555096772</v>
      </c>
      <c r="N33" s="116">
        <v>28.219811907128197</v>
      </c>
      <c r="O33" s="116">
        <v>16.531237844169748</v>
      </c>
      <c r="P33" s="116">
        <v>15.434496199484984</v>
      </c>
      <c r="R33" s="124"/>
      <c r="S33" s="128"/>
      <c r="T33" s="128"/>
      <c r="U33" s="128"/>
      <c r="V33" s="128"/>
      <c r="W33" s="128"/>
      <c r="X33" s="128"/>
    </row>
    <row r="34" spans="1:24" x14ac:dyDescent="0.3">
      <c r="A34" s="47" t="s">
        <v>185</v>
      </c>
      <c r="B34" s="116">
        <v>93.450760000000031</v>
      </c>
      <c r="C34" s="116">
        <v>44.155611818181825</v>
      </c>
      <c r="D34" s="116">
        <v>42.298325000000006</v>
      </c>
      <c r="E34" s="116">
        <v>87.599141176470596</v>
      </c>
      <c r="F34" s="116">
        <v>179.57075757575754</v>
      </c>
      <c r="G34" s="116">
        <v>35.896742424242426</v>
      </c>
      <c r="H34" s="1"/>
      <c r="I34" s="1"/>
      <c r="J34" s="47" t="s">
        <v>185</v>
      </c>
      <c r="K34" s="116">
        <v>36.888492482087223</v>
      </c>
      <c r="L34" s="116">
        <v>15.158333730669987</v>
      </c>
      <c r="M34" s="116">
        <v>22.704576967868586</v>
      </c>
      <c r="N34" s="116">
        <v>28.42144692223269</v>
      </c>
      <c r="O34" s="116">
        <v>15.073641546600335</v>
      </c>
      <c r="P34" s="116">
        <v>16.396560519906124</v>
      </c>
      <c r="R34" s="124"/>
      <c r="S34" s="128"/>
      <c r="T34" s="128"/>
      <c r="U34" s="128"/>
      <c r="V34" s="128"/>
      <c r="W34" s="128"/>
      <c r="X34" s="128"/>
    </row>
    <row r="35" spans="1:24" x14ac:dyDescent="0.3">
      <c r="A35" s="47" t="s">
        <v>186</v>
      </c>
      <c r="B35" s="116">
        <v>97.791774000000018</v>
      </c>
      <c r="C35" s="116">
        <v>47.477866363636359</v>
      </c>
      <c r="D35" s="116">
        <v>44.118834374999992</v>
      </c>
      <c r="E35" s="116">
        <v>90.064899999999994</v>
      </c>
      <c r="F35" s="116">
        <v>178.64915151515152</v>
      </c>
      <c r="G35" s="116">
        <v>37.148930303030298</v>
      </c>
      <c r="H35" s="1"/>
      <c r="I35" s="1"/>
      <c r="J35" s="47" t="s">
        <v>186</v>
      </c>
      <c r="K35" s="116">
        <v>37.475831279706668</v>
      </c>
      <c r="L35" s="116">
        <v>18.302334877453632</v>
      </c>
      <c r="M35" s="116">
        <v>19.359915922221589</v>
      </c>
      <c r="N35" s="116">
        <v>28.077315751391453</v>
      </c>
      <c r="O35" s="116">
        <v>16.07074364235778</v>
      </c>
      <c r="P35" s="116">
        <v>15.022170591935739</v>
      </c>
      <c r="R35" s="124"/>
      <c r="S35" s="128"/>
      <c r="T35" s="128"/>
      <c r="U35" s="128"/>
      <c r="V35" s="128"/>
      <c r="W35" s="128"/>
      <c r="X35" s="128"/>
    </row>
    <row r="36" spans="1:24" x14ac:dyDescent="0.3">
      <c r="A36" s="47" t="s">
        <v>187</v>
      </c>
      <c r="B36" s="116">
        <v>85.079446000000004</v>
      </c>
      <c r="C36" s="116">
        <v>47.112991818181804</v>
      </c>
      <c r="D36" s="116">
        <v>35.606134374999996</v>
      </c>
      <c r="E36" s="116">
        <v>87.359529411764711</v>
      </c>
      <c r="F36" s="116">
        <v>166.84312121212122</v>
      </c>
      <c r="G36" s="116">
        <v>39.558924242424247</v>
      </c>
      <c r="H36" s="1"/>
      <c r="I36" s="1"/>
      <c r="J36" s="47" t="s">
        <v>187</v>
      </c>
      <c r="K36" s="116">
        <v>29.955557382090625</v>
      </c>
      <c r="L36" s="116">
        <v>9.5012641766370649</v>
      </c>
      <c r="M36" s="116">
        <v>10.837645168223023</v>
      </c>
      <c r="N36" s="116">
        <v>17.446017491263323</v>
      </c>
      <c r="O36" s="116">
        <v>10.248982316457479</v>
      </c>
      <c r="P36" s="116">
        <v>18.812573041981342</v>
      </c>
      <c r="R36" s="124"/>
      <c r="S36" s="128"/>
      <c r="T36" s="128"/>
      <c r="U36" s="128"/>
      <c r="V36" s="128"/>
      <c r="W36" s="128"/>
      <c r="X36" s="128"/>
    </row>
    <row r="37" spans="1:24" x14ac:dyDescent="0.3">
      <c r="A37" s="47" t="s">
        <v>188</v>
      </c>
      <c r="B37" s="116">
        <v>91.431204000000022</v>
      </c>
      <c r="C37" s="116">
        <v>42.150310909090898</v>
      </c>
      <c r="D37" s="116">
        <v>36.585640625000003</v>
      </c>
      <c r="E37" s="116">
        <v>84.260588235294122</v>
      </c>
      <c r="F37" s="116">
        <v>167.90706060606064</v>
      </c>
      <c r="G37" s="116">
        <v>38.884751515151514</v>
      </c>
      <c r="H37" s="1"/>
      <c r="I37" s="1"/>
      <c r="J37" s="47" t="s">
        <v>188</v>
      </c>
      <c r="K37" s="116">
        <v>30.235388341151559</v>
      </c>
      <c r="L37" s="116">
        <v>10.069816353820983</v>
      </c>
      <c r="M37" s="116">
        <v>15.706179797944896</v>
      </c>
      <c r="N37" s="116">
        <v>22.14345573045421</v>
      </c>
      <c r="O37" s="116">
        <v>10.636123367246421</v>
      </c>
      <c r="P37" s="116">
        <v>16.273861481053963</v>
      </c>
      <c r="R37" s="124"/>
      <c r="S37" s="128"/>
      <c r="T37" s="128"/>
      <c r="U37" s="128"/>
      <c r="V37" s="128"/>
      <c r="W37" s="128"/>
      <c r="X37" s="128"/>
    </row>
    <row r="38" spans="1:24" x14ac:dyDescent="0.3">
      <c r="A38" s="47" t="s">
        <v>189</v>
      </c>
      <c r="B38" s="116">
        <v>88.54558200000001</v>
      </c>
      <c r="C38" s="116">
        <v>43.446941818181806</v>
      </c>
      <c r="D38" s="116">
        <v>38.396215625000004</v>
      </c>
      <c r="E38" s="116">
        <v>87.991005882352937</v>
      </c>
      <c r="F38" s="116">
        <v>163.77030303030301</v>
      </c>
      <c r="G38" s="116">
        <v>36.854060606060628</v>
      </c>
      <c r="H38" s="1"/>
      <c r="I38" s="1"/>
      <c r="J38" s="47" t="s">
        <v>189</v>
      </c>
      <c r="K38" s="116">
        <v>27.944038848189372</v>
      </c>
      <c r="L38" s="116">
        <v>11.096414056648335</v>
      </c>
      <c r="M38" s="116">
        <v>13.454568607210399</v>
      </c>
      <c r="N38" s="116">
        <v>17.994908151412474</v>
      </c>
      <c r="O38" s="116">
        <v>8.8322607083839664</v>
      </c>
      <c r="P38" s="116">
        <v>16.805199749686935</v>
      </c>
      <c r="R38" s="124"/>
      <c r="S38" s="128"/>
      <c r="T38" s="128"/>
      <c r="U38" s="128"/>
      <c r="V38" s="128"/>
      <c r="W38" s="128"/>
      <c r="X38" s="128"/>
    </row>
    <row r="39" spans="1:24" x14ac:dyDescent="0.3">
      <c r="A39" s="47" t="s">
        <v>190</v>
      </c>
      <c r="B39" s="116">
        <v>88.091017999999991</v>
      </c>
      <c r="C39" s="116">
        <v>40.486303636363644</v>
      </c>
      <c r="D39" s="116">
        <v>35.079621875000008</v>
      </c>
      <c r="E39" s="116">
        <v>91.26222352941177</v>
      </c>
      <c r="F39" s="116">
        <v>163.90584848484855</v>
      </c>
      <c r="G39" s="116">
        <v>37.472624242424232</v>
      </c>
      <c r="H39" s="1"/>
      <c r="I39" s="1"/>
      <c r="J39" s="47" t="s">
        <v>190</v>
      </c>
      <c r="K39" s="116">
        <v>27.805017230370389</v>
      </c>
      <c r="L39" s="116">
        <v>10.880414233757808</v>
      </c>
      <c r="M39" s="116">
        <v>10.706048188613297</v>
      </c>
      <c r="N39" s="116">
        <v>18.28926799326344</v>
      </c>
      <c r="O39" s="116">
        <v>10.526528594891619</v>
      </c>
      <c r="P39" s="116">
        <v>16.636450981152485</v>
      </c>
      <c r="R39" s="124"/>
      <c r="S39" s="128"/>
      <c r="T39" s="128"/>
      <c r="U39" s="128"/>
      <c r="V39" s="128"/>
      <c r="W39" s="128"/>
      <c r="X39" s="128"/>
    </row>
    <row r="40" spans="1:24" x14ac:dyDescent="0.3">
      <c r="A40" s="47" t="s">
        <v>191</v>
      </c>
      <c r="B40" s="116">
        <v>90.047667999999987</v>
      </c>
      <c r="C40" s="116">
        <v>54.01645909090908</v>
      </c>
      <c r="D40" s="116">
        <v>50.996568750000002</v>
      </c>
      <c r="E40" s="116">
        <v>74.534335294117639</v>
      </c>
      <c r="F40" s="116">
        <v>93.354809090909086</v>
      </c>
      <c r="G40" s="116">
        <v>42.290615151515148</v>
      </c>
      <c r="H40" s="1"/>
      <c r="I40" s="1"/>
      <c r="J40" s="47" t="s">
        <v>191</v>
      </c>
      <c r="K40" s="116">
        <v>19.236986508058436</v>
      </c>
      <c r="L40" s="116">
        <v>16.662818176486692</v>
      </c>
      <c r="M40" s="116">
        <v>15.685529899509268</v>
      </c>
      <c r="N40" s="116">
        <v>28.344470929851219</v>
      </c>
      <c r="O40" s="116">
        <v>23.432697169136578</v>
      </c>
      <c r="P40" s="116">
        <v>14.593789864801535</v>
      </c>
      <c r="R40" s="124"/>
      <c r="S40" s="128"/>
      <c r="T40" s="128"/>
      <c r="U40" s="128"/>
      <c r="V40" s="128"/>
      <c r="W40" s="128"/>
      <c r="X40" s="128"/>
    </row>
    <row r="41" spans="1:24" x14ac:dyDescent="0.3">
      <c r="A41" s="47" t="s">
        <v>192</v>
      </c>
      <c r="B41" s="116">
        <v>102.02609200000001</v>
      </c>
      <c r="C41" s="116">
        <v>60.386561818181853</v>
      </c>
      <c r="D41" s="116">
        <v>59.853346875000007</v>
      </c>
      <c r="E41" s="116">
        <v>86.253441176470574</v>
      </c>
      <c r="F41" s="116">
        <v>126.94415757575761</v>
      </c>
      <c r="G41" s="116">
        <v>50.332636363636368</v>
      </c>
      <c r="H41" s="1"/>
      <c r="I41" s="1"/>
      <c r="J41" s="47" t="s">
        <v>192</v>
      </c>
      <c r="K41" s="116">
        <v>23.669991285975549</v>
      </c>
      <c r="L41" s="116">
        <v>16.53192987053632</v>
      </c>
      <c r="M41" s="116">
        <v>18.657472766364705</v>
      </c>
      <c r="N41" s="116">
        <v>22.634652526980588</v>
      </c>
      <c r="O41" s="116">
        <v>24.34192257418724</v>
      </c>
      <c r="P41" s="116">
        <v>21.638355530730145</v>
      </c>
      <c r="R41" s="124"/>
      <c r="S41" s="128"/>
      <c r="T41" s="128"/>
      <c r="U41" s="128"/>
      <c r="V41" s="128"/>
      <c r="W41" s="128"/>
      <c r="X41" s="128"/>
    </row>
    <row r="42" spans="1:24" x14ac:dyDescent="0.3">
      <c r="A42" s="47" t="s">
        <v>193</v>
      </c>
      <c r="B42" s="116">
        <v>95.457296000000028</v>
      </c>
      <c r="C42" s="116">
        <v>63.327200909090905</v>
      </c>
      <c r="D42" s="116">
        <v>64.953421874999989</v>
      </c>
      <c r="E42" s="116">
        <v>86.632705882352951</v>
      </c>
      <c r="F42" s="116">
        <v>128.77774848484844</v>
      </c>
      <c r="G42" s="116">
        <v>50.873554545454532</v>
      </c>
      <c r="H42" s="1"/>
      <c r="I42" s="1"/>
      <c r="J42" s="47" t="s">
        <v>193</v>
      </c>
      <c r="K42" s="116">
        <v>21.304539839332165</v>
      </c>
      <c r="L42" s="116">
        <v>20.157879561000119</v>
      </c>
      <c r="M42" s="116">
        <v>17.380951254642497</v>
      </c>
      <c r="N42" s="116">
        <v>23.786640096953157</v>
      </c>
      <c r="O42" s="116">
        <v>23.124835883034436</v>
      </c>
      <c r="P42" s="116">
        <v>22.632873794619407</v>
      </c>
      <c r="R42" s="124"/>
      <c r="S42" s="128"/>
      <c r="T42" s="128"/>
      <c r="U42" s="128"/>
      <c r="V42" s="128"/>
      <c r="W42" s="128"/>
      <c r="X42" s="128"/>
    </row>
    <row r="43" spans="1:24" x14ac:dyDescent="0.3">
      <c r="A43" s="47" t="s">
        <v>194</v>
      </c>
      <c r="B43" s="116">
        <v>81.86030199999999</v>
      </c>
      <c r="C43" s="116">
        <v>55.598789090909079</v>
      </c>
      <c r="D43" s="116">
        <v>52.518281250000001</v>
      </c>
      <c r="E43" s="116">
        <v>80.411147058823531</v>
      </c>
      <c r="F43" s="116">
        <v>128.53102121212117</v>
      </c>
      <c r="G43" s="116">
        <v>48.324072727272721</v>
      </c>
      <c r="H43" s="1"/>
      <c r="I43" s="1"/>
      <c r="J43" s="47" t="s">
        <v>194</v>
      </c>
      <c r="K43" s="116">
        <v>19.963914084307543</v>
      </c>
      <c r="L43" s="116">
        <v>18.429855384385558</v>
      </c>
      <c r="M43" s="116">
        <v>17.924654281009161</v>
      </c>
      <c r="N43" s="116">
        <v>24.313681476124192</v>
      </c>
      <c r="O43" s="116">
        <v>25.68275134041863</v>
      </c>
      <c r="P43" s="116">
        <v>16.836037234783248</v>
      </c>
      <c r="R43" s="124"/>
      <c r="S43" s="128"/>
      <c r="T43" s="128"/>
      <c r="U43" s="128"/>
      <c r="V43" s="128"/>
      <c r="W43" s="128"/>
      <c r="X43" s="128"/>
    </row>
    <row r="44" spans="1:24" s="3" customFormat="1" x14ac:dyDescent="0.3">
      <c r="A44" s="118" t="s">
        <v>204</v>
      </c>
      <c r="B44" s="61">
        <v>88.732852181818174</v>
      </c>
      <c r="C44" s="61">
        <v>47.730277719008264</v>
      </c>
      <c r="D44" s="61">
        <v>40.280697784090904</v>
      </c>
      <c r="E44" s="61">
        <v>94.038311443850262</v>
      </c>
      <c r="F44" s="61">
        <v>141.26901438016529</v>
      </c>
      <c r="G44" s="61">
        <v>39.49129162534436</v>
      </c>
      <c r="H44" s="37"/>
      <c r="I44" s="1"/>
      <c r="J44" s="118" t="s">
        <v>204</v>
      </c>
      <c r="K44" s="61">
        <v>28.17292756541779</v>
      </c>
      <c r="L44" s="61">
        <v>13.831137453358288</v>
      </c>
      <c r="M44" s="61">
        <v>17.035922656281524</v>
      </c>
      <c r="N44" s="61">
        <v>24.261810620281661</v>
      </c>
      <c r="O44" s="61">
        <v>19.849866928890886</v>
      </c>
      <c r="P44" s="61">
        <v>19.502705087660583</v>
      </c>
      <c r="Q44" s="64"/>
      <c r="R44" s="124"/>
      <c r="S44" s="128"/>
      <c r="T44" s="128"/>
      <c r="U44" s="128"/>
      <c r="V44" s="128"/>
      <c r="W44" s="128"/>
      <c r="X44" s="128"/>
    </row>
    <row r="45" spans="1:24" s="3" customFormat="1" x14ac:dyDescent="0.3">
      <c r="A45" s="44" t="s">
        <v>205</v>
      </c>
      <c r="B45" s="62">
        <v>132.03973200000001</v>
      </c>
      <c r="C45" s="62">
        <v>84.027909090909048</v>
      </c>
      <c r="D45" s="62">
        <v>64.953421874999989</v>
      </c>
      <c r="E45" s="62">
        <v>134.00686470588235</v>
      </c>
      <c r="F45" s="62">
        <v>229.63015151515145</v>
      </c>
      <c r="G45" s="62">
        <v>62.105357575757587</v>
      </c>
      <c r="H45" s="37"/>
      <c r="I45" s="1"/>
      <c r="J45" s="44" t="s">
        <v>205</v>
      </c>
      <c r="K45" s="62">
        <v>46.806443258046407</v>
      </c>
      <c r="L45" s="62">
        <v>27.327176160716039</v>
      </c>
      <c r="M45" s="62">
        <v>36.404649974133626</v>
      </c>
      <c r="N45" s="62">
        <v>46.686543991920246</v>
      </c>
      <c r="O45" s="62">
        <v>33.882298357438081</v>
      </c>
      <c r="P45" s="62">
        <v>34.826087081015153</v>
      </c>
      <c r="Q45" s="64"/>
      <c r="R45" s="124"/>
      <c r="S45" s="128"/>
      <c r="T45" s="128"/>
      <c r="U45" s="128"/>
      <c r="V45" s="128"/>
      <c r="W45" s="128"/>
      <c r="X45" s="128"/>
    </row>
    <row r="46" spans="1:24" s="3" customFormat="1" x14ac:dyDescent="0.3">
      <c r="A46" s="44" t="s">
        <v>206</v>
      </c>
      <c r="B46" s="62">
        <v>57.086928000000015</v>
      </c>
      <c r="C46" s="62">
        <v>29.696469999999994</v>
      </c>
      <c r="D46" s="62">
        <v>25.297978124999993</v>
      </c>
      <c r="E46" s="62">
        <v>62.294323529411777</v>
      </c>
      <c r="F46" s="62">
        <v>64.973315151515152</v>
      </c>
      <c r="G46" s="62">
        <v>18.607960606060605</v>
      </c>
      <c r="H46" s="37"/>
      <c r="I46" s="1"/>
      <c r="J46" s="44" t="s">
        <v>206</v>
      </c>
      <c r="K46" s="62">
        <v>17.552837276062188</v>
      </c>
      <c r="L46" s="62">
        <v>7.6649121941421994</v>
      </c>
      <c r="M46" s="62">
        <v>9.4650359573667249</v>
      </c>
      <c r="N46" s="62">
        <v>13.155981755802662</v>
      </c>
      <c r="O46" s="62">
        <v>8.8322607083839664</v>
      </c>
      <c r="P46" s="62">
        <v>11.051362958243093</v>
      </c>
      <c r="Q46" s="64"/>
      <c r="R46" s="124"/>
      <c r="S46" s="128"/>
      <c r="T46" s="128"/>
      <c r="U46" s="128"/>
      <c r="V46" s="128"/>
      <c r="W46" s="128"/>
      <c r="X46" s="128"/>
    </row>
    <row r="47" spans="1:24" s="3" customFormat="1" x14ac:dyDescent="0.3">
      <c r="A47" s="44" t="s">
        <v>207</v>
      </c>
      <c r="B47" s="62">
        <v>14.32942319518545</v>
      </c>
      <c r="C47" s="62">
        <v>22.065709919308482</v>
      </c>
      <c r="D47" s="62">
        <v>21.583513665275468</v>
      </c>
      <c r="E47" s="62">
        <v>16.442003426239783</v>
      </c>
      <c r="F47" s="62">
        <v>22.724725790011764</v>
      </c>
      <c r="G47" s="62">
        <v>22.146846715472829</v>
      </c>
      <c r="H47" s="37"/>
      <c r="I47" s="1"/>
      <c r="J47" s="44" t="s">
        <v>207</v>
      </c>
      <c r="K47" s="62">
        <v>24.08734387670447</v>
      </c>
      <c r="L47" s="62">
        <v>27.237624855876952</v>
      </c>
      <c r="M47" s="62">
        <v>27.382812807621832</v>
      </c>
      <c r="N47" s="62">
        <v>30.716329961681087</v>
      </c>
      <c r="O47" s="62">
        <v>30.27423607520592</v>
      </c>
      <c r="P47" s="62">
        <v>29.094338110748147</v>
      </c>
      <c r="Q47" s="64"/>
      <c r="R47" s="124"/>
      <c r="S47" s="128"/>
      <c r="T47" s="128"/>
      <c r="U47" s="128"/>
      <c r="V47" s="128"/>
      <c r="W47" s="128"/>
      <c r="X47" s="128"/>
    </row>
    <row r="48" spans="1:24" s="3" customFormat="1" x14ac:dyDescent="0.3">
      <c r="A48" s="118" t="s">
        <v>168</v>
      </c>
      <c r="B48" s="61">
        <v>87.929452521739137</v>
      </c>
      <c r="C48" s="61">
        <v>47.478196798418978</v>
      </c>
      <c r="D48" s="61">
        <v>39.076744633152174</v>
      </c>
      <c r="E48" s="61">
        <v>95.509162531969295</v>
      </c>
      <c r="F48" s="61">
        <v>138.29002075098816</v>
      </c>
      <c r="G48" s="61">
        <v>39.092209090909094</v>
      </c>
      <c r="H48" s="1"/>
      <c r="I48" s="1"/>
      <c r="J48" s="118" t="s">
        <v>168</v>
      </c>
      <c r="K48" s="61">
        <v>27.901692643283869</v>
      </c>
      <c r="L48" s="61">
        <v>13.527638608069422</v>
      </c>
      <c r="M48" s="61">
        <v>16.898110016402438</v>
      </c>
      <c r="N48" s="61">
        <v>24.359095729555456</v>
      </c>
      <c r="O48" s="61">
        <v>20.454839904080622</v>
      </c>
      <c r="P48" s="61">
        <v>19.890712472564761</v>
      </c>
      <c r="Q48" s="64"/>
      <c r="R48" s="124"/>
      <c r="S48" s="128"/>
      <c r="T48" s="128"/>
      <c r="U48" s="128"/>
      <c r="V48" s="128"/>
      <c r="W48" s="128"/>
      <c r="X48" s="128"/>
    </row>
    <row r="49" spans="1:24" s="3" customFormat="1" x14ac:dyDescent="0.3">
      <c r="A49" s="44" t="s">
        <v>169</v>
      </c>
      <c r="B49" s="62">
        <v>132.03973200000001</v>
      </c>
      <c r="C49" s="62">
        <v>84.027909090909048</v>
      </c>
      <c r="D49" s="62">
        <v>52.572415624999977</v>
      </c>
      <c r="E49" s="62">
        <v>134.00686470588235</v>
      </c>
      <c r="F49" s="62">
        <v>229.63015151515145</v>
      </c>
      <c r="G49" s="62">
        <v>62.105357575757587</v>
      </c>
      <c r="H49" s="1"/>
      <c r="I49" s="1"/>
      <c r="J49" s="44" t="s">
        <v>169</v>
      </c>
      <c r="K49" s="62">
        <v>46.806443258046407</v>
      </c>
      <c r="L49" s="62">
        <v>27.327176160716039</v>
      </c>
      <c r="M49" s="62">
        <v>36.404649974133626</v>
      </c>
      <c r="N49" s="62">
        <v>46.686543991920246</v>
      </c>
      <c r="O49" s="62">
        <v>33.882298357438081</v>
      </c>
      <c r="P49" s="62">
        <v>34.826087081015153</v>
      </c>
      <c r="Q49" s="64"/>
      <c r="R49" s="124"/>
      <c r="S49" s="128"/>
      <c r="T49" s="128"/>
      <c r="U49" s="128"/>
      <c r="V49" s="128"/>
      <c r="W49" s="128"/>
      <c r="X49" s="128"/>
    </row>
    <row r="50" spans="1:24" s="3" customFormat="1" x14ac:dyDescent="0.3">
      <c r="A50" s="44" t="s">
        <v>174</v>
      </c>
      <c r="B50" s="62">
        <v>57.086928000000015</v>
      </c>
      <c r="C50" s="62">
        <v>29.696469999999994</v>
      </c>
      <c r="D50" s="62">
        <v>25.297978124999993</v>
      </c>
      <c r="E50" s="62">
        <v>62.294323529411777</v>
      </c>
      <c r="F50" s="62">
        <v>64.973315151515152</v>
      </c>
      <c r="G50" s="62">
        <v>18.607960606060605</v>
      </c>
      <c r="H50" s="1"/>
      <c r="I50" s="1"/>
      <c r="J50" s="44" t="s">
        <v>174</v>
      </c>
      <c r="K50" s="62">
        <v>17.552837276062188</v>
      </c>
      <c r="L50" s="62">
        <v>7.6649121941421994</v>
      </c>
      <c r="M50" s="62">
        <v>9.4650359573667249</v>
      </c>
      <c r="N50" s="62">
        <v>13.155981755802662</v>
      </c>
      <c r="O50" s="62">
        <v>10.248982316457479</v>
      </c>
      <c r="P50" s="62">
        <v>11.051362958243093</v>
      </c>
      <c r="Q50" s="64"/>
      <c r="R50" s="124"/>
      <c r="S50" s="128"/>
      <c r="T50" s="128"/>
      <c r="U50" s="128"/>
      <c r="V50" s="128"/>
      <c r="W50" s="128"/>
      <c r="X50" s="128"/>
    </row>
    <row r="51" spans="1:24" s="3" customFormat="1" x14ac:dyDescent="0.3">
      <c r="A51" s="44" t="s">
        <v>171</v>
      </c>
      <c r="B51" s="62">
        <v>15.401156134051725</v>
      </c>
      <c r="C51" s="62">
        <v>23.059534648416506</v>
      </c>
      <c r="D51" s="62">
        <v>20.170570969910184</v>
      </c>
      <c r="E51" s="62">
        <v>17.250408687481837</v>
      </c>
      <c r="F51" s="62">
        <v>23.929670828530988</v>
      </c>
      <c r="G51" s="62">
        <v>23.402057117624796</v>
      </c>
      <c r="H51" s="1"/>
      <c r="I51" s="1"/>
      <c r="J51" s="44" t="s">
        <v>171</v>
      </c>
      <c r="K51" s="62">
        <v>24.033490174798406</v>
      </c>
      <c r="L51" s="62">
        <v>27.565429329386255</v>
      </c>
      <c r="M51" s="62">
        <v>28.355964816573277</v>
      </c>
      <c r="N51" s="62">
        <v>32.777709436744686</v>
      </c>
      <c r="O51" s="62">
        <v>28.478673792883846</v>
      </c>
      <c r="P51" s="62">
        <v>30.332105448487074</v>
      </c>
      <c r="Q51" s="64"/>
      <c r="R51" s="124"/>
      <c r="S51" s="128"/>
      <c r="T51" s="128"/>
      <c r="U51" s="128"/>
      <c r="V51" s="128"/>
      <c r="W51" s="128"/>
      <c r="X51" s="128"/>
    </row>
    <row r="52" spans="1:24" x14ac:dyDescent="0.3">
      <c r="A52" s="100" t="s">
        <v>200</v>
      </c>
      <c r="B52" s="120">
        <v>87.35203473170732</v>
      </c>
      <c r="C52" s="120">
        <v>47.25522254988914</v>
      </c>
      <c r="D52" s="120">
        <v>37.877908155487802</v>
      </c>
      <c r="E52" s="120">
        <v>93.987831563845049</v>
      </c>
      <c r="F52" s="120">
        <v>141.56888950480413</v>
      </c>
      <c r="G52" s="120">
        <v>39.066789726533628</v>
      </c>
      <c r="H52" s="1"/>
      <c r="I52" s="1"/>
      <c r="J52" s="97" t="s">
        <v>200</v>
      </c>
      <c r="K52" s="120">
        <v>27.26324635609625</v>
      </c>
      <c r="L52" s="120">
        <v>13.452762280246247</v>
      </c>
      <c r="M52" s="120">
        <v>16.689740447745564</v>
      </c>
      <c r="N52" s="120">
        <v>24.76802343577852</v>
      </c>
      <c r="O52" s="120">
        <v>19.617318798647709</v>
      </c>
      <c r="P52" s="120">
        <v>20.090843097071676</v>
      </c>
      <c r="R52" s="126"/>
      <c r="S52" s="127"/>
      <c r="T52" s="127"/>
      <c r="U52" s="127"/>
      <c r="V52" s="127"/>
      <c r="W52" s="127"/>
      <c r="X52" s="127"/>
    </row>
    <row r="53" spans="1:24" x14ac:dyDescent="0.3">
      <c r="A53" s="56" t="s">
        <v>201</v>
      </c>
      <c r="B53" s="88">
        <v>132.03973200000001</v>
      </c>
      <c r="C53" s="88">
        <v>84.027909090909048</v>
      </c>
      <c r="D53" s="88">
        <v>52.572415624999977</v>
      </c>
      <c r="E53" s="88">
        <v>134.00686470588235</v>
      </c>
      <c r="F53" s="88">
        <v>229.63015151515145</v>
      </c>
      <c r="G53" s="88">
        <v>62.105357575757587</v>
      </c>
      <c r="H53" s="1"/>
      <c r="I53" s="1"/>
      <c r="J53" s="65" t="s">
        <v>201</v>
      </c>
      <c r="K53" s="88">
        <v>46.806443258046407</v>
      </c>
      <c r="L53" s="88">
        <v>27.327176160716039</v>
      </c>
      <c r="M53" s="88">
        <v>36.404649974133626</v>
      </c>
      <c r="N53" s="88">
        <v>46.686543991920246</v>
      </c>
      <c r="O53" s="88">
        <v>31.072324108682032</v>
      </c>
      <c r="P53" s="88">
        <v>34.826087081015153</v>
      </c>
      <c r="R53" s="126"/>
      <c r="S53" s="128"/>
      <c r="T53" s="128"/>
      <c r="U53" s="128"/>
      <c r="V53" s="128"/>
      <c r="W53" s="128"/>
      <c r="X53" s="128"/>
    </row>
    <row r="54" spans="1:24" x14ac:dyDescent="0.3">
      <c r="A54" s="56" t="s">
        <v>202</v>
      </c>
      <c r="B54" s="88">
        <v>57.086928000000015</v>
      </c>
      <c r="C54" s="88">
        <v>29.696469999999994</v>
      </c>
      <c r="D54" s="88">
        <v>25.297978124999993</v>
      </c>
      <c r="E54" s="88">
        <v>62.294323529411777</v>
      </c>
      <c r="F54" s="88">
        <v>64.973315151515152</v>
      </c>
      <c r="G54" s="88">
        <v>18.607960606060605</v>
      </c>
      <c r="H54" s="1"/>
      <c r="I54" s="1"/>
      <c r="J54" s="65" t="s">
        <v>202</v>
      </c>
      <c r="K54" s="88">
        <v>17.552837276062188</v>
      </c>
      <c r="L54" s="88">
        <v>7.6649121941421994</v>
      </c>
      <c r="M54" s="88">
        <v>9.4650359573667249</v>
      </c>
      <c r="N54" s="88">
        <v>13.155981755802662</v>
      </c>
      <c r="O54" s="88">
        <v>10.248982316457479</v>
      </c>
      <c r="P54" s="88">
        <v>11.051362958243093</v>
      </c>
      <c r="R54" s="126"/>
      <c r="S54" s="128"/>
      <c r="T54" s="128"/>
      <c r="U54" s="128"/>
      <c r="V54" s="128"/>
      <c r="W54" s="128"/>
      <c r="X54" s="128"/>
    </row>
    <row r="55" spans="1:24" x14ac:dyDescent="0.3">
      <c r="A55" s="56" t="s">
        <v>203</v>
      </c>
      <c r="B55" s="88">
        <v>16.167836528030001</v>
      </c>
      <c r="C55" s="88">
        <v>24.425198748632067</v>
      </c>
      <c r="D55" s="88">
        <v>19.658946193278084</v>
      </c>
      <c r="E55" s="88">
        <v>17.843935929589449</v>
      </c>
      <c r="F55" s="88">
        <v>23.723726042172348</v>
      </c>
      <c r="G55" s="88">
        <v>24.650777391601551</v>
      </c>
      <c r="H55" s="1"/>
      <c r="I55" s="1"/>
      <c r="J55" s="65" t="s">
        <v>203</v>
      </c>
      <c r="K55" s="88">
        <v>24.911822548291827</v>
      </c>
      <c r="L55" s="88">
        <v>29.149708792278677</v>
      </c>
      <c r="M55" s="88">
        <v>30.031259905072339</v>
      </c>
      <c r="N55" s="88">
        <v>33.760715886510354</v>
      </c>
      <c r="O55" s="88">
        <v>27.809899755409916</v>
      </c>
      <c r="P55" s="88">
        <v>31.534931301356949</v>
      </c>
      <c r="R55" s="126"/>
      <c r="S55" s="128"/>
      <c r="T55" s="128"/>
      <c r="U55" s="128"/>
      <c r="V55" s="128"/>
      <c r="W55" s="128"/>
      <c r="X55" s="128"/>
    </row>
    <row r="56" spans="1:24" x14ac:dyDescent="0.3">
      <c r="A56" s="99" t="s">
        <v>196</v>
      </c>
      <c r="B56" s="120">
        <v>87.572676341463421</v>
      </c>
      <c r="C56" s="120">
        <v>47.262965476718399</v>
      </c>
      <c r="D56" s="120">
        <v>37.845918292682924</v>
      </c>
      <c r="E56" s="120">
        <v>94.145943041606898</v>
      </c>
      <c r="F56" s="120">
        <v>141.5142106430155</v>
      </c>
      <c r="G56" s="120">
        <v>38.986747745750186</v>
      </c>
      <c r="H56" s="1"/>
      <c r="I56" s="1"/>
      <c r="J56" s="99" t="s">
        <v>196</v>
      </c>
      <c r="K56" s="120">
        <v>27.406410052825429</v>
      </c>
      <c r="L56" s="120">
        <v>13.431073452039531</v>
      </c>
      <c r="M56" s="120">
        <v>16.741927998370649</v>
      </c>
      <c r="N56" s="120">
        <v>24.797660825353926</v>
      </c>
      <c r="O56" s="120">
        <v>19.761523539975084</v>
      </c>
      <c r="P56" s="120">
        <v>20.061229389938873</v>
      </c>
      <c r="R56" s="126"/>
      <c r="S56" s="6"/>
      <c r="T56" s="6"/>
      <c r="U56" s="6"/>
      <c r="V56" s="6"/>
      <c r="W56" s="6"/>
      <c r="X56" s="6"/>
    </row>
    <row r="57" spans="1:24" x14ac:dyDescent="0.3">
      <c r="A57" s="47" t="s">
        <v>197</v>
      </c>
      <c r="B57" s="88">
        <v>132.03973200000001</v>
      </c>
      <c r="C57" s="88">
        <v>84.027909090909048</v>
      </c>
      <c r="D57" s="88">
        <v>51.799362499999987</v>
      </c>
      <c r="E57" s="88">
        <v>134.00686470588235</v>
      </c>
      <c r="F57" s="88">
        <v>229.63015151515145</v>
      </c>
      <c r="G57" s="88">
        <v>62.105357575757587</v>
      </c>
      <c r="H57" s="1"/>
      <c r="I57" s="1"/>
      <c r="J57" s="47" t="s">
        <v>197</v>
      </c>
      <c r="K57" s="88">
        <v>46.806443258046407</v>
      </c>
      <c r="L57" s="88">
        <v>27.327176160716039</v>
      </c>
      <c r="M57" s="88">
        <v>36.404649974133626</v>
      </c>
      <c r="N57" s="88">
        <v>46.686543991920246</v>
      </c>
      <c r="O57" s="88">
        <v>31.072324108682032</v>
      </c>
      <c r="P57" s="88">
        <v>34.826087081015153</v>
      </c>
      <c r="R57" s="126"/>
      <c r="S57" s="6"/>
      <c r="T57" s="6"/>
      <c r="U57" s="6"/>
      <c r="V57" s="6"/>
      <c r="W57" s="6"/>
      <c r="X57" s="6"/>
    </row>
    <row r="58" spans="1:24" x14ac:dyDescent="0.3">
      <c r="A58" s="47" t="s">
        <v>198</v>
      </c>
      <c r="B58" s="88">
        <v>57.086928000000015</v>
      </c>
      <c r="C58" s="88">
        <v>29.696469999999994</v>
      </c>
      <c r="D58" s="88">
        <v>25.297978124999993</v>
      </c>
      <c r="E58" s="88">
        <v>62.294323529411777</v>
      </c>
      <c r="F58" s="88">
        <v>64.973315151515152</v>
      </c>
      <c r="G58" s="88">
        <v>18.607960606060605</v>
      </c>
      <c r="H58" s="1"/>
      <c r="I58" s="1"/>
      <c r="J58" s="47" t="s">
        <v>198</v>
      </c>
      <c r="K58" s="88">
        <v>17.552837276062188</v>
      </c>
      <c r="L58" s="88">
        <v>7.6649121941421994</v>
      </c>
      <c r="M58" s="88">
        <v>9.4650359573667249</v>
      </c>
      <c r="N58" s="88">
        <v>13.155981755802662</v>
      </c>
      <c r="O58" s="88">
        <v>10.248982316457479</v>
      </c>
      <c r="P58" s="88">
        <v>11.051362958243093</v>
      </c>
      <c r="R58" s="126"/>
      <c r="S58" s="6"/>
      <c r="T58" s="6"/>
      <c r="U58" s="6"/>
      <c r="V58" s="6"/>
      <c r="W58" s="6"/>
      <c r="X58" s="6"/>
    </row>
    <row r="59" spans="1:24" x14ac:dyDescent="0.3">
      <c r="A59" s="47" t="s">
        <v>199</v>
      </c>
      <c r="B59" s="88">
        <v>16.123253998997328</v>
      </c>
      <c r="C59" s="88">
        <v>24.424895629238495</v>
      </c>
      <c r="D59" s="88">
        <v>19.511349680264338</v>
      </c>
      <c r="E59" s="88">
        <v>17.869716740346529</v>
      </c>
      <c r="F59" s="88">
        <v>23.771943007710473</v>
      </c>
      <c r="G59" s="88">
        <v>24.635013104950961</v>
      </c>
      <c r="H59" s="1"/>
      <c r="I59" s="1"/>
      <c r="J59" s="47" t="s">
        <v>199</v>
      </c>
      <c r="K59" s="88">
        <v>24.926918672146716</v>
      </c>
      <c r="L59" s="88">
        <v>29.19655369491624</v>
      </c>
      <c r="M59" s="88">
        <v>29.926931513825199</v>
      </c>
      <c r="N59" s="88">
        <v>33.651901088790666</v>
      </c>
      <c r="O59" s="88">
        <v>28.320937823154736</v>
      </c>
      <c r="P59" s="88">
        <v>31.617443697779692</v>
      </c>
      <c r="R59" s="126"/>
      <c r="S59" s="6"/>
      <c r="T59" s="6"/>
      <c r="U59" s="6"/>
      <c r="V59" s="6"/>
      <c r="W59" s="6"/>
      <c r="X59" s="6"/>
    </row>
    <row r="60" spans="1:24" x14ac:dyDescent="0.3">
      <c r="B60" s="38"/>
      <c r="C60" s="38"/>
      <c r="D60" s="38"/>
      <c r="E60" s="38"/>
      <c r="F60" s="38"/>
      <c r="G60" s="38"/>
    </row>
    <row r="61" spans="1:24" x14ac:dyDescent="0.3">
      <c r="B61" s="38"/>
      <c r="C61" s="38"/>
      <c r="D61" s="38"/>
      <c r="E61" s="38"/>
      <c r="F61" s="38"/>
      <c r="G61" s="38"/>
    </row>
    <row r="62" spans="1:24" x14ac:dyDescent="0.3">
      <c r="B62" s="38"/>
      <c r="C62" s="38"/>
      <c r="D62" s="38"/>
      <c r="E62" s="38"/>
      <c r="F62" s="38"/>
      <c r="G62" s="38"/>
    </row>
    <row r="63" spans="1:24" x14ac:dyDescent="0.3">
      <c r="B63" s="38"/>
      <c r="C63" s="38"/>
      <c r="D63" s="38"/>
      <c r="E63" s="38"/>
      <c r="F63" s="38"/>
      <c r="G63" s="38"/>
    </row>
    <row r="64" spans="1:24" x14ac:dyDescent="0.3">
      <c r="B64" s="38"/>
      <c r="C64" s="38"/>
      <c r="D64" s="38"/>
      <c r="E64" s="38"/>
      <c r="F64" s="38"/>
      <c r="G64" s="38"/>
    </row>
    <row r="65" spans="1:26" x14ac:dyDescent="0.3">
      <c r="B65" s="38"/>
      <c r="C65" s="38"/>
      <c r="D65" s="38"/>
      <c r="E65" s="38"/>
      <c r="F65" s="38"/>
      <c r="G65" s="38"/>
      <c r="R65" s="43"/>
      <c r="Y65" s="62"/>
      <c r="Z65" s="62"/>
    </row>
    <row r="66" spans="1:26" x14ac:dyDescent="0.3">
      <c r="B66" s="38"/>
      <c r="C66" s="38"/>
      <c r="D66" s="38"/>
      <c r="E66" s="38"/>
      <c r="F66" s="38"/>
      <c r="G66" s="38"/>
      <c r="R66" s="44"/>
      <c r="Y66" s="62"/>
      <c r="Z66" s="62"/>
    </row>
    <row r="67" spans="1:26" x14ac:dyDescent="0.3">
      <c r="B67" s="38"/>
      <c r="C67" s="38"/>
      <c r="D67" s="38"/>
      <c r="E67" s="38"/>
      <c r="F67" s="38"/>
      <c r="G67" s="38"/>
      <c r="R67" s="44"/>
      <c r="Y67" s="62"/>
      <c r="Z67" s="62"/>
    </row>
    <row r="68" spans="1:26" x14ac:dyDescent="0.3">
      <c r="A68" s="130"/>
      <c r="B68" s="123"/>
      <c r="C68" s="123"/>
      <c r="D68" s="123"/>
      <c r="E68" s="123"/>
      <c r="F68" s="123"/>
      <c r="G68" s="123"/>
      <c r="H68" s="123"/>
      <c r="I68" s="78"/>
      <c r="Y68" s="62"/>
      <c r="Z68" s="62"/>
    </row>
    <row r="69" spans="1:26" x14ac:dyDescent="0.3">
      <c r="A69" s="124"/>
      <c r="B69" s="131"/>
      <c r="C69" s="131"/>
      <c r="D69" s="131"/>
      <c r="E69" s="131"/>
      <c r="F69" s="131"/>
      <c r="G69" s="131"/>
      <c r="H69" s="132"/>
      <c r="I69" s="78"/>
    </row>
    <row r="70" spans="1:26" x14ac:dyDescent="0.3">
      <c r="A70" s="124"/>
      <c r="B70" s="131"/>
      <c r="C70" s="131"/>
      <c r="D70" s="131"/>
      <c r="E70" s="131"/>
      <c r="F70" s="131"/>
      <c r="G70" s="131"/>
      <c r="H70" s="132"/>
      <c r="I70" s="78"/>
    </row>
    <row r="71" spans="1:26" x14ac:dyDescent="0.3">
      <c r="A71" s="124"/>
      <c r="B71" s="131"/>
      <c r="C71" s="131"/>
      <c r="D71" s="131"/>
      <c r="E71" s="131"/>
      <c r="F71" s="131"/>
      <c r="G71" s="131"/>
      <c r="H71" s="132"/>
      <c r="I71" s="78"/>
    </row>
    <row r="72" spans="1:26" x14ac:dyDescent="0.3">
      <c r="A72" s="124"/>
      <c r="B72" s="131"/>
      <c r="C72" s="131"/>
      <c r="D72" s="131"/>
      <c r="E72" s="131"/>
      <c r="F72" s="131"/>
      <c r="G72" s="131"/>
      <c r="H72" s="132"/>
      <c r="I72" s="78"/>
    </row>
    <row r="73" spans="1:26" x14ac:dyDescent="0.3">
      <c r="A73" s="124"/>
      <c r="B73" s="131"/>
      <c r="C73" s="131"/>
      <c r="D73" s="131"/>
      <c r="E73" s="131"/>
      <c r="F73" s="131"/>
      <c r="G73" s="131"/>
      <c r="H73" s="132"/>
      <c r="I73" s="78"/>
    </row>
    <row r="74" spans="1:26" x14ac:dyDescent="0.3">
      <c r="A74" s="124"/>
      <c r="B74" s="131"/>
      <c r="C74" s="131"/>
      <c r="D74" s="131"/>
      <c r="E74" s="131"/>
      <c r="F74" s="131"/>
      <c r="G74" s="131"/>
      <c r="H74" s="132"/>
      <c r="I74" s="78"/>
    </row>
    <row r="75" spans="1:26" x14ac:dyDescent="0.3">
      <c r="A75" s="124"/>
      <c r="B75" s="131"/>
      <c r="C75" s="131"/>
      <c r="D75" s="131"/>
      <c r="E75" s="131"/>
      <c r="F75" s="131"/>
      <c r="G75" s="131"/>
      <c r="H75" s="132"/>
      <c r="I75" s="78"/>
    </row>
    <row r="76" spans="1:26" x14ac:dyDescent="0.3">
      <c r="A76" s="124"/>
      <c r="B76" s="131"/>
      <c r="C76" s="131"/>
      <c r="D76" s="131"/>
      <c r="E76" s="131"/>
      <c r="F76" s="131"/>
      <c r="G76" s="131"/>
      <c r="H76" s="132"/>
      <c r="I76" s="78"/>
    </row>
    <row r="77" spans="1:26" x14ac:dyDescent="0.3">
      <c r="A77" s="124"/>
      <c r="B77" s="131"/>
      <c r="C77" s="131"/>
      <c r="D77" s="131"/>
      <c r="E77" s="131"/>
      <c r="F77" s="131"/>
      <c r="G77" s="131"/>
      <c r="H77" s="132"/>
      <c r="I77" s="78"/>
    </row>
    <row r="78" spans="1:26" x14ac:dyDescent="0.3">
      <c r="A78" s="124"/>
      <c r="B78" s="131"/>
      <c r="C78" s="131"/>
      <c r="D78" s="131"/>
      <c r="E78" s="131"/>
      <c r="F78" s="131"/>
      <c r="G78" s="131"/>
      <c r="H78" s="132"/>
      <c r="I78" s="78"/>
    </row>
    <row r="79" spans="1:26" x14ac:dyDescent="0.3">
      <c r="A79" s="124"/>
      <c r="B79" s="131"/>
      <c r="C79" s="131"/>
      <c r="D79" s="131"/>
      <c r="E79" s="131"/>
      <c r="F79" s="131"/>
      <c r="G79" s="131"/>
      <c r="H79" s="132"/>
      <c r="I79" s="78"/>
    </row>
    <row r="80" spans="1:26" x14ac:dyDescent="0.3">
      <c r="A80" s="124"/>
      <c r="B80" s="131"/>
      <c r="C80" s="131"/>
      <c r="D80" s="131"/>
      <c r="E80" s="131"/>
      <c r="F80" s="131"/>
      <c r="G80" s="131"/>
      <c r="H80" s="132"/>
      <c r="I80" s="78"/>
    </row>
    <row r="81" spans="1:9" x14ac:dyDescent="0.3">
      <c r="A81" s="126"/>
      <c r="B81" s="133"/>
      <c r="C81" s="133"/>
      <c r="D81" s="133"/>
      <c r="E81" s="133"/>
      <c r="F81" s="133"/>
      <c r="G81" s="133"/>
      <c r="H81" s="133"/>
      <c r="I81" s="78"/>
    </row>
    <row r="82" spans="1:9" x14ac:dyDescent="0.3">
      <c r="A82" s="126"/>
      <c r="B82" s="134"/>
      <c r="C82" s="134"/>
      <c r="D82" s="134"/>
      <c r="E82" s="134"/>
      <c r="F82" s="134"/>
      <c r="G82" s="134"/>
      <c r="H82" s="133"/>
      <c r="I82" s="78"/>
    </row>
    <row r="83" spans="1:9" x14ac:dyDescent="0.3">
      <c r="A83" s="126"/>
      <c r="B83" s="134"/>
      <c r="C83" s="134"/>
      <c r="D83" s="134"/>
      <c r="E83" s="134"/>
      <c r="F83" s="134"/>
      <c r="G83" s="134"/>
      <c r="H83" s="133"/>
      <c r="I83" s="78"/>
    </row>
    <row r="84" spans="1:9" x14ac:dyDescent="0.3">
      <c r="A84" s="126"/>
      <c r="B84" s="128"/>
      <c r="C84" s="128"/>
      <c r="D84" s="128"/>
      <c r="E84" s="128"/>
      <c r="F84" s="128"/>
      <c r="G84" s="128"/>
      <c r="H84" s="128"/>
      <c r="I84" s="78"/>
    </row>
    <row r="85" spans="1:9" x14ac:dyDescent="0.3">
      <c r="A85" s="126"/>
      <c r="B85" s="101"/>
      <c r="C85" s="101"/>
      <c r="D85" s="101"/>
      <c r="E85" s="101"/>
      <c r="F85" s="101"/>
      <c r="G85" s="101"/>
      <c r="H85" s="101"/>
      <c r="I85" s="78"/>
    </row>
    <row r="86" spans="1:9" x14ac:dyDescent="0.3">
      <c r="A86" s="126"/>
      <c r="B86" s="102"/>
      <c r="C86" s="102"/>
      <c r="D86" s="102"/>
      <c r="E86" s="102"/>
      <c r="F86" s="102"/>
      <c r="G86" s="102"/>
      <c r="H86" s="102"/>
      <c r="I86" s="78"/>
    </row>
    <row r="87" spans="1:9" x14ac:dyDescent="0.3">
      <c r="A87" s="126"/>
      <c r="B87" s="102"/>
      <c r="C87" s="102"/>
      <c r="D87" s="102"/>
      <c r="E87" s="102"/>
      <c r="F87" s="102"/>
      <c r="G87" s="102"/>
      <c r="H87" s="102"/>
      <c r="I87" s="78"/>
    </row>
    <row r="88" spans="1:9" x14ac:dyDescent="0.3">
      <c r="A88" s="126"/>
      <c r="B88" s="70"/>
      <c r="C88" s="70"/>
      <c r="D88" s="70"/>
      <c r="E88" s="70"/>
      <c r="F88" s="70"/>
      <c r="G88" s="70"/>
      <c r="H88" s="70"/>
      <c r="I88" s="78"/>
    </row>
    <row r="89" spans="1:9" x14ac:dyDescent="0.3">
      <c r="A89" s="126"/>
      <c r="B89" s="128"/>
      <c r="C89" s="128"/>
      <c r="D89" s="128"/>
      <c r="E89" s="128"/>
      <c r="F89" s="128"/>
      <c r="G89" s="128"/>
      <c r="H89" s="128"/>
      <c r="I89" s="78"/>
    </row>
    <row r="90" spans="1:9" x14ac:dyDescent="0.3">
      <c r="A90" s="126"/>
      <c r="B90" s="128"/>
      <c r="C90" s="128"/>
      <c r="D90" s="128"/>
      <c r="E90" s="128"/>
      <c r="F90" s="128"/>
      <c r="G90" s="128"/>
      <c r="H90" s="128"/>
      <c r="I90" s="78"/>
    </row>
    <row r="91" spans="1:9" x14ac:dyDescent="0.3">
      <c r="A91" s="122"/>
      <c r="B91" s="128"/>
      <c r="C91" s="128"/>
      <c r="D91" s="128"/>
      <c r="E91" s="128"/>
      <c r="F91" s="128"/>
      <c r="G91" s="128"/>
      <c r="H91" s="128"/>
      <c r="I91" s="79"/>
    </row>
    <row r="92" spans="1:9" x14ac:dyDescent="0.3">
      <c r="A92" s="124"/>
      <c r="B92" s="128"/>
      <c r="C92" s="128"/>
      <c r="D92" s="128"/>
      <c r="E92" s="128"/>
      <c r="F92" s="128"/>
      <c r="G92" s="128"/>
      <c r="H92" s="128"/>
      <c r="I92" s="79"/>
    </row>
    <row r="93" spans="1:9" x14ac:dyDescent="0.3">
      <c r="A93" s="124"/>
      <c r="B93" s="128"/>
      <c r="C93" s="128"/>
      <c r="D93" s="128"/>
      <c r="E93" s="128"/>
      <c r="F93" s="128"/>
      <c r="G93" s="128"/>
      <c r="H93" s="128"/>
      <c r="I93" s="79"/>
    </row>
    <row r="94" spans="1:9" x14ac:dyDescent="0.3">
      <c r="A94" s="124"/>
      <c r="B94" s="128"/>
      <c r="C94" s="128"/>
      <c r="D94" s="128"/>
      <c r="E94" s="128"/>
      <c r="F94" s="128"/>
      <c r="G94" s="128"/>
      <c r="H94" s="128"/>
      <c r="I94" s="79"/>
    </row>
    <row r="95" spans="1:9" x14ac:dyDescent="0.3">
      <c r="A95" s="124"/>
      <c r="B95" s="128"/>
      <c r="C95" s="128"/>
      <c r="D95" s="128"/>
      <c r="E95" s="128"/>
      <c r="F95" s="128"/>
      <c r="G95" s="128"/>
      <c r="H95" s="128"/>
      <c r="I95" s="79"/>
    </row>
    <row r="96" spans="1:9" x14ac:dyDescent="0.3">
      <c r="A96" s="124"/>
      <c r="B96" s="128"/>
      <c r="C96" s="128"/>
      <c r="D96" s="128"/>
      <c r="E96" s="128"/>
      <c r="F96" s="128"/>
      <c r="G96" s="128"/>
      <c r="H96" s="128"/>
      <c r="I96" s="79"/>
    </row>
    <row r="97" spans="1:9" x14ac:dyDescent="0.3">
      <c r="A97" s="124"/>
      <c r="B97" s="128"/>
      <c r="C97" s="128"/>
      <c r="D97" s="128"/>
      <c r="E97" s="128"/>
      <c r="F97" s="128"/>
      <c r="G97" s="128"/>
      <c r="H97" s="128"/>
      <c r="I97" s="79"/>
    </row>
    <row r="98" spans="1:9" x14ac:dyDescent="0.3">
      <c r="A98" s="124"/>
      <c r="B98" s="128"/>
      <c r="C98" s="128"/>
      <c r="D98" s="128"/>
      <c r="E98" s="128"/>
      <c r="F98" s="128"/>
      <c r="G98" s="128"/>
      <c r="H98" s="128"/>
      <c r="I98" s="79"/>
    </row>
    <row r="99" spans="1:9" x14ac:dyDescent="0.3">
      <c r="A99" s="124"/>
      <c r="B99" s="128"/>
      <c r="C99" s="128"/>
      <c r="D99" s="128"/>
      <c r="E99" s="128"/>
      <c r="F99" s="128"/>
      <c r="G99" s="128"/>
      <c r="H99" s="128"/>
      <c r="I99" s="79"/>
    </row>
    <row r="100" spans="1:9" x14ac:dyDescent="0.3">
      <c r="A100" s="124"/>
      <c r="B100" s="128"/>
      <c r="C100" s="128"/>
      <c r="D100" s="128"/>
      <c r="E100" s="128"/>
      <c r="F100" s="128"/>
      <c r="G100" s="128"/>
      <c r="H100" s="128"/>
      <c r="I100" s="79"/>
    </row>
    <row r="101" spans="1:9" x14ac:dyDescent="0.3">
      <c r="A101" s="124"/>
      <c r="B101" s="128"/>
      <c r="C101" s="128"/>
      <c r="D101" s="128"/>
      <c r="E101" s="128"/>
      <c r="F101" s="128"/>
      <c r="G101" s="128"/>
      <c r="H101" s="128"/>
      <c r="I101" s="79"/>
    </row>
    <row r="102" spans="1:9" x14ac:dyDescent="0.3">
      <c r="A102" s="124"/>
      <c r="B102" s="128"/>
      <c r="C102" s="128"/>
      <c r="D102" s="128"/>
      <c r="E102" s="128"/>
      <c r="F102" s="128"/>
      <c r="G102" s="128"/>
      <c r="H102" s="128"/>
      <c r="I102" s="79"/>
    </row>
    <row r="103" spans="1:9" x14ac:dyDescent="0.3">
      <c r="A103" s="124"/>
      <c r="B103" s="128"/>
      <c r="C103" s="128"/>
      <c r="D103" s="128"/>
      <c r="E103" s="128"/>
      <c r="F103" s="128"/>
      <c r="G103" s="128"/>
      <c r="H103" s="128"/>
      <c r="I103" s="79"/>
    </row>
    <row r="104" spans="1:9" x14ac:dyDescent="0.3">
      <c r="A104" s="126"/>
      <c r="B104" s="127"/>
      <c r="C104" s="127"/>
      <c r="D104" s="127"/>
      <c r="E104" s="127"/>
      <c r="F104" s="127"/>
      <c r="G104" s="127"/>
      <c r="H104" s="127"/>
      <c r="I104" s="77"/>
    </row>
    <row r="105" spans="1:9" x14ac:dyDescent="0.3">
      <c r="A105" s="126"/>
      <c r="B105" s="128"/>
      <c r="C105" s="128"/>
      <c r="D105" s="128"/>
      <c r="E105" s="128"/>
      <c r="F105" s="128"/>
      <c r="G105" s="128"/>
      <c r="H105" s="128"/>
      <c r="I105" s="79"/>
    </row>
    <row r="106" spans="1:9" x14ac:dyDescent="0.3">
      <c r="A106" s="126"/>
      <c r="B106" s="128"/>
      <c r="C106" s="128"/>
      <c r="D106" s="128"/>
      <c r="E106" s="128"/>
      <c r="F106" s="128"/>
      <c r="G106" s="128"/>
      <c r="H106" s="128"/>
      <c r="I106" s="79"/>
    </row>
    <row r="107" spans="1:9" x14ac:dyDescent="0.3">
      <c r="A107" s="126"/>
      <c r="B107" s="128"/>
      <c r="C107" s="128"/>
      <c r="D107" s="128"/>
      <c r="E107" s="128"/>
      <c r="F107" s="128"/>
      <c r="G107" s="128"/>
      <c r="H107" s="128"/>
      <c r="I107" s="79"/>
    </row>
    <row r="108" spans="1:9" x14ac:dyDescent="0.3">
      <c r="A108" s="126"/>
      <c r="B108" s="6"/>
      <c r="C108" s="6"/>
      <c r="D108" s="6"/>
      <c r="E108" s="6"/>
      <c r="F108" s="6"/>
      <c r="G108" s="6"/>
      <c r="H108" s="6"/>
    </row>
    <row r="109" spans="1:9" x14ac:dyDescent="0.3">
      <c r="A109" s="126"/>
      <c r="B109" s="6"/>
      <c r="C109" s="6"/>
      <c r="D109" s="6"/>
      <c r="E109" s="6"/>
      <c r="F109" s="6"/>
      <c r="G109" s="6"/>
      <c r="H109" s="6"/>
    </row>
    <row r="110" spans="1:9" x14ac:dyDescent="0.3">
      <c r="A110" s="126"/>
      <c r="B110" s="6"/>
      <c r="C110" s="6"/>
      <c r="D110" s="6"/>
      <c r="E110" s="6"/>
      <c r="F110" s="6"/>
      <c r="G110" s="6"/>
      <c r="H110" s="6"/>
    </row>
    <row r="111" spans="1:9" x14ac:dyDescent="0.3">
      <c r="A111" s="126"/>
      <c r="B111" s="35"/>
      <c r="C111" s="35"/>
      <c r="D111" s="35"/>
      <c r="E111" s="35"/>
      <c r="F111" s="35"/>
      <c r="G111" s="35"/>
      <c r="H111" s="6"/>
    </row>
  </sheetData>
  <conditionalFormatting sqref="B69:B83">
    <cfRule type="colorScale" priority="61">
      <colorScale>
        <cfvo type="min"/>
        <cfvo type="max"/>
        <color rgb="FFFCFCFF"/>
        <color rgb="FFF8696B"/>
      </colorScale>
    </cfRule>
  </conditionalFormatting>
  <conditionalFormatting sqref="C69:C82">
    <cfRule type="colorScale" priority="60">
      <colorScale>
        <cfvo type="min"/>
        <cfvo type="max"/>
        <color rgb="FFFCFCFF"/>
        <color rgb="FFF8696B"/>
      </colorScale>
    </cfRule>
  </conditionalFormatting>
  <conditionalFormatting sqref="C69:C83">
    <cfRule type="colorScale" priority="59">
      <colorScale>
        <cfvo type="min"/>
        <cfvo type="max"/>
        <color rgb="FFFCFCFF"/>
        <color rgb="FFF8696B"/>
      </colorScale>
    </cfRule>
  </conditionalFormatting>
  <conditionalFormatting sqref="D69:D82">
    <cfRule type="colorScale" priority="58">
      <colorScale>
        <cfvo type="min"/>
        <cfvo type="max"/>
        <color rgb="FFFCFCFF"/>
        <color rgb="FFF8696B"/>
      </colorScale>
    </cfRule>
  </conditionalFormatting>
  <conditionalFormatting sqref="E69:E83">
    <cfRule type="colorScale" priority="57">
      <colorScale>
        <cfvo type="min"/>
        <cfvo type="max"/>
        <color rgb="FFFCFCFF"/>
        <color rgb="FFF8696B"/>
      </colorScale>
    </cfRule>
  </conditionalFormatting>
  <conditionalFormatting sqref="F69:F83">
    <cfRule type="colorScale" priority="56">
      <colorScale>
        <cfvo type="min"/>
        <cfvo type="max"/>
        <color rgb="FFFCFCFF"/>
        <color rgb="FFF8696B"/>
      </colorScale>
    </cfRule>
  </conditionalFormatting>
  <conditionalFormatting sqref="G69:G83">
    <cfRule type="colorScale" priority="55">
      <colorScale>
        <cfvo type="min"/>
        <cfvo type="max"/>
        <color rgb="FFFCFCFF"/>
        <color rgb="FFF8696B"/>
      </colorScale>
    </cfRule>
  </conditionalFormatting>
  <conditionalFormatting sqref="H69:H83">
    <cfRule type="colorScale" priority="54">
      <colorScale>
        <cfvo type="min"/>
        <cfvo type="max"/>
        <color rgb="FFFCFCFF"/>
        <color rgb="FFF8696B"/>
      </colorScale>
    </cfRule>
  </conditionalFormatting>
  <conditionalFormatting sqref="S2:S24">
    <cfRule type="colorScale" priority="53">
      <colorScale>
        <cfvo type="min"/>
        <cfvo type="max"/>
        <color rgb="FFFCFCFF"/>
        <color rgb="FFF8696B"/>
      </colorScale>
    </cfRule>
  </conditionalFormatting>
  <conditionalFormatting sqref="T2:T24">
    <cfRule type="colorScale" priority="52">
      <colorScale>
        <cfvo type="min"/>
        <cfvo type="max"/>
        <color rgb="FFFCFCFF"/>
        <color rgb="FFF8696B"/>
      </colorScale>
    </cfRule>
  </conditionalFormatting>
  <conditionalFormatting sqref="U2:U24">
    <cfRule type="colorScale" priority="51">
      <colorScale>
        <cfvo type="min"/>
        <cfvo type="max"/>
        <color rgb="FFFCFCFF"/>
        <color rgb="FFF8696B"/>
      </colorScale>
    </cfRule>
  </conditionalFormatting>
  <conditionalFormatting sqref="V2:V24">
    <cfRule type="colorScale" priority="50">
      <colorScale>
        <cfvo type="min"/>
        <cfvo type="max"/>
        <color rgb="FFFCFCFF"/>
        <color rgb="FFF8696B"/>
      </colorScale>
    </cfRule>
  </conditionalFormatting>
  <conditionalFormatting sqref="W2:W24">
    <cfRule type="colorScale" priority="49">
      <colorScale>
        <cfvo type="min"/>
        <cfvo type="max"/>
        <color rgb="FFFCFCFF"/>
        <color rgb="FFF8696B"/>
      </colorScale>
    </cfRule>
  </conditionalFormatting>
  <conditionalFormatting sqref="X2:X24">
    <cfRule type="colorScale" priority="48">
      <colorScale>
        <cfvo type="min"/>
        <cfvo type="max"/>
        <color rgb="FFFCFCFF"/>
        <color rgb="FFF8696B"/>
      </colorScale>
    </cfRule>
  </conditionalFormatting>
  <conditionalFormatting sqref="B92:B106">
    <cfRule type="colorScale" priority="47">
      <colorScale>
        <cfvo type="min"/>
        <cfvo type="max"/>
        <color rgb="FFFCFCFF"/>
        <color rgb="FFF8696B"/>
      </colorScale>
    </cfRule>
  </conditionalFormatting>
  <conditionalFormatting sqref="C92:C106">
    <cfRule type="colorScale" priority="46">
      <colorScale>
        <cfvo type="min"/>
        <cfvo type="max"/>
        <color rgb="FFFCFCFF"/>
        <color rgb="FFF8696B"/>
      </colorScale>
    </cfRule>
  </conditionalFormatting>
  <conditionalFormatting sqref="D92:D106">
    <cfRule type="colorScale" priority="45">
      <colorScale>
        <cfvo type="min"/>
        <cfvo type="max"/>
        <color rgb="FFFCFCFF"/>
        <color rgb="FFF8696B"/>
      </colorScale>
    </cfRule>
  </conditionalFormatting>
  <conditionalFormatting sqref="E92:E106">
    <cfRule type="colorScale" priority="44">
      <colorScale>
        <cfvo type="min"/>
        <cfvo type="max"/>
        <color rgb="FFFCFCFF"/>
        <color rgb="FFF8696B"/>
      </colorScale>
    </cfRule>
  </conditionalFormatting>
  <conditionalFormatting sqref="F92:F106">
    <cfRule type="colorScale" priority="43">
      <colorScale>
        <cfvo type="min"/>
        <cfvo type="max"/>
        <color rgb="FFFCFCFF"/>
        <color rgb="FFF8696B"/>
      </colorScale>
    </cfRule>
  </conditionalFormatting>
  <conditionalFormatting sqref="G92:G106">
    <cfRule type="colorScale" priority="42">
      <colorScale>
        <cfvo type="min"/>
        <cfvo type="max"/>
        <color rgb="FFFCFCFF"/>
        <color rgb="FFF8696B"/>
      </colorScale>
    </cfRule>
  </conditionalFormatting>
  <conditionalFormatting sqref="S32:S54">
    <cfRule type="colorScale" priority="41">
      <colorScale>
        <cfvo type="min"/>
        <cfvo type="max"/>
        <color rgb="FFFCFCFF"/>
        <color rgb="FFF8696B"/>
      </colorScale>
    </cfRule>
  </conditionalFormatting>
  <conditionalFormatting sqref="T32:T54">
    <cfRule type="colorScale" priority="40">
      <colorScale>
        <cfvo type="min"/>
        <cfvo type="max"/>
        <color rgb="FFFCFCFF"/>
        <color rgb="FFF8696B"/>
      </colorScale>
    </cfRule>
  </conditionalFormatting>
  <conditionalFormatting sqref="U32:U54">
    <cfRule type="colorScale" priority="39">
      <colorScale>
        <cfvo type="min"/>
        <cfvo type="max"/>
        <color rgb="FFFCFCFF"/>
        <color rgb="FFF8696B"/>
      </colorScale>
    </cfRule>
  </conditionalFormatting>
  <conditionalFormatting sqref="V32:V54">
    <cfRule type="colorScale" priority="38">
      <colorScale>
        <cfvo type="min"/>
        <cfvo type="max"/>
        <color rgb="FFFCFCFF"/>
        <color rgb="FFF8696B"/>
      </colorScale>
    </cfRule>
  </conditionalFormatting>
  <conditionalFormatting sqref="W32:W54">
    <cfRule type="colorScale" priority="37">
      <colorScale>
        <cfvo type="min"/>
        <cfvo type="max"/>
        <color rgb="FFFCFCFF"/>
        <color rgb="FFF8696B"/>
      </colorScale>
    </cfRule>
  </conditionalFormatting>
  <conditionalFormatting sqref="X32:X54">
    <cfRule type="colorScale" priority="36">
      <colorScale>
        <cfvo type="min"/>
        <cfvo type="max"/>
        <color rgb="FFFCFCFF"/>
        <color rgb="FFF8696B"/>
      </colorScale>
    </cfRule>
  </conditionalFormatting>
  <conditionalFormatting sqref="B2:B13">
    <cfRule type="colorScale" priority="27">
      <colorScale>
        <cfvo type="min"/>
        <cfvo type="max"/>
        <color rgb="FFFCFCFF"/>
        <color rgb="FFF8696B"/>
      </colorScale>
    </cfRule>
  </conditionalFormatting>
  <conditionalFormatting sqref="C2:C13">
    <cfRule type="colorScale" priority="26">
      <colorScale>
        <cfvo type="min"/>
        <cfvo type="max"/>
        <color rgb="FFFCFCFF"/>
        <color rgb="FFF8696B"/>
      </colorScale>
    </cfRule>
  </conditionalFormatting>
  <conditionalFormatting sqref="D2:D13">
    <cfRule type="colorScale" priority="25">
      <colorScale>
        <cfvo type="min"/>
        <cfvo type="max"/>
        <color rgb="FFFCFCFF"/>
        <color rgb="FFF8696B"/>
      </colorScale>
    </cfRule>
  </conditionalFormatting>
  <conditionalFormatting sqref="E2:E13">
    <cfRule type="colorScale" priority="24">
      <colorScale>
        <cfvo type="min"/>
        <cfvo type="max"/>
        <color rgb="FFFCFCFF"/>
        <color rgb="FFF8696B"/>
      </colorScale>
    </cfRule>
  </conditionalFormatting>
  <conditionalFormatting sqref="F2:F13">
    <cfRule type="colorScale" priority="23">
      <colorScale>
        <cfvo type="min"/>
        <cfvo type="max"/>
        <color rgb="FFFCFCFF"/>
        <color rgb="FFF8696B"/>
      </colorScale>
    </cfRule>
  </conditionalFormatting>
  <conditionalFormatting sqref="G2:G13">
    <cfRule type="colorScale" priority="22">
      <colorScale>
        <cfvo type="min"/>
        <cfvo type="max"/>
        <color rgb="FFFCFCFF"/>
        <color rgb="FFF8696B"/>
      </colorScale>
    </cfRule>
  </conditionalFormatting>
  <conditionalFormatting sqref="H2:H13">
    <cfRule type="colorScale" priority="21">
      <colorScale>
        <cfvo type="min"/>
        <cfvo type="max"/>
        <color rgb="FFFCFCFF"/>
        <color rgb="FFF8696B"/>
      </colorScale>
    </cfRule>
  </conditionalFormatting>
  <conditionalFormatting sqref="K2:K13">
    <cfRule type="colorScale" priority="20">
      <colorScale>
        <cfvo type="min"/>
        <cfvo type="max"/>
        <color rgb="FFFCFCFF"/>
        <color rgb="FFF8696B"/>
      </colorScale>
    </cfRule>
  </conditionalFormatting>
  <conditionalFormatting sqref="L2:L1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2:M13">
    <cfRule type="colorScale" priority="18">
      <colorScale>
        <cfvo type="min"/>
        <cfvo type="max"/>
        <color rgb="FFFCFCFF"/>
        <color rgb="FFF8696B"/>
      </colorScale>
    </cfRule>
  </conditionalFormatting>
  <conditionalFormatting sqref="N2:N13">
    <cfRule type="colorScale" priority="17">
      <colorScale>
        <cfvo type="min"/>
        <cfvo type="max"/>
        <color rgb="FFFCFCFF"/>
        <color rgb="FFF8696B"/>
      </colorScale>
    </cfRule>
  </conditionalFormatting>
  <conditionalFormatting sqref="O2:O13">
    <cfRule type="colorScale" priority="16">
      <colorScale>
        <cfvo type="min"/>
        <cfvo type="max"/>
        <color rgb="FFFCFCFF"/>
        <color rgb="FFF8696B"/>
      </colorScale>
    </cfRule>
  </conditionalFormatting>
  <conditionalFormatting sqref="P2:P13">
    <cfRule type="colorScale" priority="15">
      <colorScale>
        <cfvo type="min"/>
        <cfvo type="max"/>
        <color rgb="FFFCFCFF"/>
        <color rgb="FFF8696B"/>
      </colorScale>
    </cfRule>
  </conditionalFormatting>
  <conditionalFormatting sqref="B32:B43">
    <cfRule type="colorScale" priority="12">
      <colorScale>
        <cfvo type="min"/>
        <cfvo type="max"/>
        <color rgb="FFFCFCFF"/>
        <color rgb="FFF8696B"/>
      </colorScale>
    </cfRule>
  </conditionalFormatting>
  <conditionalFormatting sqref="C32:C43">
    <cfRule type="colorScale" priority="13">
      <colorScale>
        <cfvo type="min"/>
        <cfvo type="max"/>
        <color rgb="FFFCFCFF"/>
        <color rgb="FFF8696B"/>
      </colorScale>
    </cfRule>
  </conditionalFormatting>
  <conditionalFormatting sqref="D32:D43">
    <cfRule type="colorScale" priority="11">
      <colorScale>
        <cfvo type="min"/>
        <cfvo type="max"/>
        <color rgb="FFFCFCFF"/>
        <color rgb="FFF8696B"/>
      </colorScale>
    </cfRule>
  </conditionalFormatting>
  <conditionalFormatting sqref="E32:E43">
    <cfRule type="colorScale" priority="10">
      <colorScale>
        <cfvo type="min"/>
        <cfvo type="max"/>
        <color rgb="FFFCFCFF"/>
        <color rgb="FFF8696B"/>
      </colorScale>
    </cfRule>
  </conditionalFormatting>
  <conditionalFormatting sqref="F32:F43">
    <cfRule type="colorScale" priority="9">
      <colorScale>
        <cfvo type="min"/>
        <cfvo type="max"/>
        <color rgb="FFFCFCFF"/>
        <color rgb="FFF8696B"/>
      </colorScale>
    </cfRule>
  </conditionalFormatting>
  <conditionalFormatting sqref="G32:G43">
    <cfRule type="colorScale" priority="8">
      <colorScale>
        <cfvo type="min"/>
        <cfvo type="max"/>
        <color rgb="FFFCFCFF"/>
        <color rgb="FFF8696B"/>
      </colorScale>
    </cfRule>
  </conditionalFormatting>
  <conditionalFormatting sqref="K32:K43">
    <cfRule type="colorScale" priority="7">
      <colorScale>
        <cfvo type="min"/>
        <cfvo type="max"/>
        <color rgb="FFFCFCFF"/>
        <color rgb="FFF8696B"/>
      </colorScale>
    </cfRule>
  </conditionalFormatting>
  <conditionalFormatting sqref="L32:L43">
    <cfRule type="colorScale" priority="6">
      <colorScale>
        <cfvo type="min"/>
        <cfvo type="max"/>
        <color rgb="FFFCFCFF"/>
        <color rgb="FFF8696B"/>
      </colorScale>
    </cfRule>
  </conditionalFormatting>
  <conditionalFormatting sqref="M32:M43">
    <cfRule type="colorScale" priority="5">
      <colorScale>
        <cfvo type="min"/>
        <cfvo type="max"/>
        <color rgb="FFFCFCFF"/>
        <color rgb="FFF8696B"/>
      </colorScale>
    </cfRule>
  </conditionalFormatting>
  <conditionalFormatting sqref="N32:N43">
    <cfRule type="colorScale" priority="4">
      <colorScale>
        <cfvo type="min"/>
        <cfvo type="max"/>
        <color rgb="FFFCFCFF"/>
        <color rgb="FFF8696B"/>
      </colorScale>
    </cfRule>
  </conditionalFormatting>
  <conditionalFormatting sqref="O32:O43">
    <cfRule type="colorScale" priority="3">
      <colorScale>
        <cfvo type="min"/>
        <cfvo type="max"/>
        <color rgb="FFFCFCFF"/>
        <color rgb="FFF8696B"/>
      </colorScale>
    </cfRule>
  </conditionalFormatting>
  <conditionalFormatting sqref="P32:P43">
    <cfRule type="colorScale" priority="2">
      <colorScale>
        <cfvo type="min"/>
        <cfvo type="max"/>
        <color rgb="FFFCFCFF"/>
        <color rgb="FFF8696B"/>
      </colorScale>
    </cfRule>
  </conditionalFormatting>
  <conditionalFormatting sqref="H44:H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4" id="{4A75B602-40BB-47BC-858D-22E7159F47EA}">
            <xm:f>#REF!&lt;&gt;#REF!</xm:f>
            <x14:dxf>
              <fill>
                <patternFill>
                  <bgColor theme="2" tint="-0.24994659260841701"/>
                </patternFill>
              </fill>
            </x14:dxf>
          </x14:cfRule>
          <xm:sqref>S26:X30</xm:sqref>
        </x14:conditionalFormatting>
        <x14:conditionalFormatting xmlns:xm="http://schemas.microsoft.com/office/excel/2006/main">
          <x14:cfRule type="expression" priority="28" id="{6C815C41-75AE-41D6-98F0-799BABBFE9CA}">
            <xm:f>#REF!&lt;&gt;#REF!</xm:f>
            <x14:dxf>
              <fill>
                <patternFill>
                  <bgColor theme="2" tint="-0.24994659260841701"/>
                </patternFill>
              </fill>
            </x14:dxf>
          </x14:cfRule>
          <xm:sqref>J56:J59</xm:sqref>
        </x14:conditionalFormatting>
        <x14:conditionalFormatting xmlns:xm="http://schemas.microsoft.com/office/excel/2006/main">
          <x14:cfRule type="expression" priority="133" id="{4A75B602-40BB-47BC-858D-22E7159F47EA}">
            <xm:f>#REF!&lt;&gt;#REF!</xm:f>
            <x14:dxf>
              <fill>
                <patternFill>
                  <bgColor theme="2" tint="-0.24994659260841701"/>
                </patternFill>
              </fill>
            </x14:dxf>
          </x14:cfRule>
          <xm:sqref>B85:H88</xm:sqref>
        </x14:conditionalFormatting>
        <x14:conditionalFormatting xmlns:xm="http://schemas.microsoft.com/office/excel/2006/main">
          <x14:cfRule type="expression" priority="189" id="{6C815C41-75AE-41D6-98F0-799BABBFE9CA}">
            <xm:f>#REF!&lt;&gt;#REF!</xm:f>
            <x14:dxf>
              <fill>
                <patternFill>
                  <bgColor theme="2" tint="-0.24994659260841701"/>
                </patternFill>
              </fill>
            </x14:dxf>
          </x14:cfRule>
          <xm:sqref>I23:I25 B26:P30</xm:sqref>
        </x14:conditionalFormatting>
        <x14:conditionalFormatting xmlns:xm="http://schemas.microsoft.com/office/excel/2006/main">
          <x14:cfRule type="expression" priority="201" id="{6C815C41-75AE-41D6-98F0-799BABBFE9CA}">
            <xm:f>#REF!&lt;&gt;#REF!</xm:f>
            <x14:dxf>
              <fill>
                <patternFill>
                  <bgColor theme="2" tint="-0.24994659260841701"/>
                </patternFill>
              </fill>
            </x14:dxf>
          </x14:cfRule>
          <xm:sqref>A56:A59</xm:sqref>
        </x14:conditionalFormatting>
        <x14:conditionalFormatting xmlns:xm="http://schemas.microsoft.com/office/excel/2006/main">
          <x14:cfRule type="expression" priority="206" id="{6C815C41-75AE-41D6-98F0-799BABBFE9CA}">
            <xm:f>#REF!&lt;&gt;#REF!</xm:f>
            <x14:dxf>
              <fill>
                <patternFill>
                  <bgColor theme="2" tint="-0.24994659260841701"/>
                </patternFill>
              </fill>
            </x14:dxf>
          </x14:cfRule>
          <xm:sqref>A26:A30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I97"/>
  <sheetViews>
    <sheetView zoomScale="55" zoomScaleNormal="55" zoomScalePageLayoutView="85" workbookViewId="0">
      <pane xSplit="95316" topLeftCell="B1"/>
      <selection pane="topRight" activeCell="AC8" sqref="AC8"/>
    </sheetView>
  </sheetViews>
  <sheetFormatPr baseColWidth="10" defaultColWidth="10.88671875" defaultRowHeight="14.4" x14ac:dyDescent="0.3"/>
  <cols>
    <col min="1" max="1" width="50.77734375" style="59" bestFit="1" customWidth="1"/>
    <col min="2" max="2" width="18.6640625" style="68" bestFit="1" customWidth="1"/>
    <col min="3" max="3" width="17.33203125" style="68" bestFit="1" customWidth="1"/>
    <col min="4" max="4" width="21.33203125" style="59" bestFit="1" customWidth="1"/>
    <col min="5" max="5" width="13.6640625" style="59" bestFit="1" customWidth="1"/>
    <col min="6" max="6" width="21.33203125" style="59" bestFit="1" customWidth="1"/>
    <col min="7" max="7" width="22.77734375" style="59" bestFit="1" customWidth="1"/>
    <col min="8" max="8" width="22.77734375" style="68" bestFit="1" customWidth="1"/>
    <col min="9" max="9" width="15.6640625" style="68" bestFit="1" customWidth="1"/>
    <col min="10" max="10" width="16.109375" style="59" bestFit="1" customWidth="1"/>
    <col min="11" max="11" width="14" style="68" bestFit="1" customWidth="1"/>
    <col min="12" max="12" width="15.6640625" style="68" bestFit="1" customWidth="1"/>
    <col min="13" max="13" width="21.33203125" style="68" bestFit="1" customWidth="1"/>
    <col min="14" max="14" width="21.33203125" style="59" bestFit="1" customWidth="1"/>
    <col min="15" max="15" width="14.21875" style="59" bestFit="1" customWidth="1"/>
    <col min="16" max="16" width="13.6640625" style="59" bestFit="1" customWidth="1"/>
    <col min="17" max="17" width="16.6640625" style="59" bestFit="1" customWidth="1"/>
    <col min="18" max="18" width="15.109375" style="59" bestFit="1" customWidth="1"/>
    <col min="19" max="19" width="24.5546875" style="59" bestFit="1" customWidth="1"/>
    <col min="20" max="20" width="14.21875" style="59" bestFit="1" customWidth="1"/>
    <col min="21" max="22" width="17.109375" style="59" bestFit="1" customWidth="1"/>
    <col min="23" max="23" width="14.44140625" style="59" bestFit="1" customWidth="1"/>
    <col min="24" max="24" width="19.33203125" style="59" bestFit="1" customWidth="1"/>
    <col min="25" max="25" width="19.109375" style="59" bestFit="1" customWidth="1"/>
    <col min="26" max="26" width="16.88671875" style="59" bestFit="1" customWidth="1"/>
    <col min="27" max="27" width="17.33203125" style="59" bestFit="1" customWidth="1"/>
    <col min="28" max="28" width="21.109375" style="59" bestFit="1" customWidth="1"/>
    <col min="29" max="29" width="14" style="59" bestFit="1" customWidth="1"/>
    <col min="30" max="30" width="21.5546875" style="59" bestFit="1" customWidth="1"/>
    <col min="31" max="31" width="25.33203125" style="59" bestFit="1" customWidth="1"/>
    <col min="32" max="32" width="19.5546875" style="59" bestFit="1" customWidth="1"/>
    <col min="33" max="33" width="14.6640625" style="59" bestFit="1" customWidth="1"/>
    <col min="34" max="34" width="13.44140625" style="59" bestFit="1" customWidth="1"/>
    <col min="35" max="35" width="11" style="59" bestFit="1" customWidth="1"/>
    <col min="36" max="36" width="16.21875" style="59" bestFit="1" customWidth="1"/>
    <col min="37" max="37" width="19.88671875" style="59" bestFit="1" customWidth="1"/>
    <col min="38" max="38" width="17.44140625" style="59" bestFit="1" customWidth="1"/>
    <col min="39" max="39" width="22.109375" style="59" bestFit="1" customWidth="1"/>
    <col min="40" max="40" width="15.88671875" style="59" bestFit="1" customWidth="1"/>
    <col min="41" max="41" width="13.44140625" style="59" bestFit="1" customWidth="1"/>
    <col min="42" max="42" width="14" style="59" bestFit="1" customWidth="1"/>
    <col min="43" max="43" width="15.109375" style="59" bestFit="1" customWidth="1"/>
    <col min="44" max="44" width="15.88671875" style="59" bestFit="1" customWidth="1"/>
    <col min="45" max="45" width="18.109375" style="59" bestFit="1" customWidth="1"/>
    <col min="46" max="48" width="19.5546875" style="59" bestFit="1" customWidth="1"/>
    <col min="49" max="49" width="14.88671875" style="59" bestFit="1" customWidth="1"/>
    <col min="50" max="52" width="16.21875" style="59" bestFit="1" customWidth="1"/>
    <col min="53" max="53" width="11" style="59" bestFit="1" customWidth="1"/>
    <col min="54" max="56" width="12.44140625" style="59" bestFit="1" customWidth="1"/>
    <col min="57" max="57" width="5.109375" style="59" bestFit="1" customWidth="1"/>
    <col min="58" max="58" width="10.88671875" style="59"/>
    <col min="59" max="59" width="14.21875" style="68" bestFit="1" customWidth="1"/>
    <col min="60" max="60" width="13.5546875" style="68" bestFit="1" customWidth="1"/>
    <col min="61" max="61" width="16.77734375" style="68" bestFit="1" customWidth="1"/>
    <col min="62" max="62" width="11.109375" style="68" bestFit="1" customWidth="1"/>
    <col min="63" max="63" width="16.77734375" style="68" bestFit="1" customWidth="1"/>
    <col min="64" max="64" width="17.88671875" style="68" bestFit="1" customWidth="1"/>
    <col min="65" max="65" width="18" style="68" bestFit="1" customWidth="1"/>
    <col min="66" max="66" width="11.33203125" style="68" bestFit="1" customWidth="1"/>
    <col min="67" max="67" width="12" style="68" bestFit="1" customWidth="1"/>
    <col min="68" max="68" width="10.77734375" style="68" bestFit="1" customWidth="1"/>
    <col min="69" max="69" width="12.33203125" style="68" bestFit="1" customWidth="1"/>
    <col min="70" max="71" width="16.77734375" style="68" bestFit="1" customWidth="1"/>
    <col min="72" max="72" width="11.109375" style="68" bestFit="1" customWidth="1"/>
    <col min="73" max="73" width="10.5546875" style="68" bestFit="1" customWidth="1"/>
    <col min="74" max="74" width="13.5546875" style="68" bestFit="1" customWidth="1"/>
    <col min="75" max="75" width="12" style="68" bestFit="1" customWidth="1"/>
    <col min="76" max="76" width="19" style="68" bestFit="1" customWidth="1"/>
    <col min="77" max="77" width="10.88671875" style="68" bestFit="1" customWidth="1"/>
    <col min="78" max="78" width="13.88671875" style="68" bestFit="1" customWidth="1"/>
    <col min="79" max="79" width="13.109375" style="68" bestFit="1" customWidth="1"/>
    <col min="80" max="80" width="11.21875" style="68" bestFit="1" customWidth="1"/>
    <col min="81" max="81" width="15.21875" style="68" bestFit="1" customWidth="1"/>
    <col min="82" max="82" width="14.21875" style="68" bestFit="1" customWidth="1"/>
    <col min="83" max="83" width="13.44140625" style="68" bestFit="1" customWidth="1"/>
    <col min="84" max="84" width="13.5546875" style="68" bestFit="1" customWidth="1"/>
    <col min="85" max="85" width="16.6640625" style="68" bestFit="1" customWidth="1"/>
    <col min="86" max="86" width="11.6640625" style="68" bestFit="1" customWidth="1"/>
    <col min="87" max="87" width="17.44140625" style="68" bestFit="1" customWidth="1"/>
    <col min="88" max="88" width="19.44140625" style="68" bestFit="1" customWidth="1"/>
    <col min="89" max="89" width="15.5546875" style="68" bestFit="1" customWidth="1"/>
    <col min="90" max="90" width="11.21875" style="68" bestFit="1" customWidth="1"/>
    <col min="91" max="91" width="10.44140625" style="68" bestFit="1" customWidth="1"/>
    <col min="92" max="92" width="8.6640625" style="68" bestFit="1" customWidth="1"/>
    <col min="93" max="93" width="12.44140625" style="68" bestFit="1" customWidth="1"/>
    <col min="94" max="94" width="15" style="68" bestFit="1" customWidth="1"/>
    <col min="95" max="95" width="13.77734375" style="68" bestFit="1" customWidth="1"/>
    <col min="96" max="96" width="15.77734375" style="68" bestFit="1" customWidth="1"/>
    <col min="97" max="97" width="11.6640625" style="68" bestFit="1" customWidth="1"/>
    <col min="98" max="98" width="10.21875" style="68" bestFit="1" customWidth="1"/>
    <col min="99" max="99" width="10.88671875" style="68" bestFit="1" customWidth="1"/>
    <col min="100" max="100" width="11.33203125" style="68" bestFit="1" customWidth="1"/>
    <col min="101" max="101" width="12.33203125" style="68" bestFit="1" customWidth="1"/>
    <col min="102" max="102" width="13.5546875" style="68" bestFit="1" customWidth="1"/>
    <col min="103" max="103" width="14.6640625" style="68" bestFit="1" customWidth="1"/>
    <col min="104" max="104" width="14.44140625" style="68" bestFit="1" customWidth="1"/>
    <col min="105" max="105" width="36" style="68" bestFit="1" customWidth="1"/>
    <col min="106" max="106" width="12" style="68" bestFit="1" customWidth="1"/>
    <col min="107" max="107" width="13.109375" style="68" bestFit="1" customWidth="1"/>
    <col min="108" max="108" width="12.77734375" style="68" bestFit="1" customWidth="1"/>
    <col min="109" max="109" width="13.109375" style="68" bestFit="1" customWidth="1"/>
    <col min="110" max="110" width="8.5546875" style="68" bestFit="1" customWidth="1"/>
    <col min="111" max="111" width="9.6640625" style="68" bestFit="1" customWidth="1"/>
    <col min="112" max="112" width="9.33203125" style="68" bestFit="1" customWidth="1"/>
    <col min="113" max="113" width="9.6640625" style="68" bestFit="1" customWidth="1"/>
    <col min="114" max="114" width="10.88671875" style="68"/>
    <col min="115" max="115" width="14.21875" style="68" bestFit="1" customWidth="1"/>
    <col min="116" max="116" width="13.5546875" style="68" bestFit="1" customWidth="1"/>
    <col min="117" max="117" width="16.77734375" style="68" bestFit="1" customWidth="1"/>
    <col min="118" max="118" width="11.109375" style="68" bestFit="1" customWidth="1"/>
    <col min="119" max="119" width="16.77734375" style="68" bestFit="1" customWidth="1"/>
    <col min="120" max="120" width="17.88671875" style="68" bestFit="1" customWidth="1"/>
    <col min="121" max="121" width="18" style="68" bestFit="1" customWidth="1"/>
    <col min="122" max="122" width="11.33203125" style="68" bestFit="1" customWidth="1"/>
    <col min="123" max="123" width="12" style="68" bestFit="1" customWidth="1"/>
    <col min="124" max="124" width="10.77734375" style="68" bestFit="1" customWidth="1"/>
    <col min="125" max="125" width="12.33203125" style="68" bestFit="1" customWidth="1"/>
    <col min="126" max="127" width="16.77734375" style="68" bestFit="1" customWidth="1"/>
    <col min="128" max="128" width="11.109375" style="68" bestFit="1" customWidth="1"/>
    <col min="129" max="129" width="10.5546875" style="68" bestFit="1" customWidth="1"/>
    <col min="130" max="130" width="13.5546875" style="68" bestFit="1" customWidth="1"/>
    <col min="131" max="131" width="12" style="68" bestFit="1" customWidth="1"/>
    <col min="132" max="132" width="19" style="68" bestFit="1" customWidth="1"/>
    <col min="133" max="133" width="10.88671875" style="68" bestFit="1" customWidth="1"/>
    <col min="134" max="134" width="13.88671875" style="68" bestFit="1" customWidth="1"/>
    <col min="135" max="135" width="13.109375" style="68" bestFit="1" customWidth="1"/>
    <col min="136" max="136" width="11.21875" style="68" bestFit="1" customWidth="1"/>
    <col min="137" max="137" width="15.21875" style="68" bestFit="1" customWidth="1"/>
    <col min="138" max="138" width="14.21875" style="68" bestFit="1" customWidth="1"/>
    <col min="139" max="139" width="13.44140625" style="68" bestFit="1" customWidth="1"/>
    <col min="140" max="140" width="13.5546875" style="68" bestFit="1" customWidth="1"/>
    <col min="141" max="141" width="16.6640625" style="68" bestFit="1" customWidth="1"/>
    <col min="142" max="142" width="11.6640625" style="68" bestFit="1" customWidth="1"/>
    <col min="143" max="143" width="17.44140625" style="68" bestFit="1" customWidth="1"/>
    <col min="144" max="144" width="19.44140625" style="68" bestFit="1" customWidth="1"/>
    <col min="145" max="145" width="15.5546875" style="68" bestFit="1" customWidth="1"/>
    <col min="146" max="146" width="11.21875" style="68" bestFit="1" customWidth="1"/>
    <col min="147" max="147" width="10.44140625" style="68" bestFit="1" customWidth="1"/>
    <col min="148" max="148" width="8.6640625" style="68" bestFit="1" customWidth="1"/>
    <col min="149" max="149" width="12.44140625" style="68" bestFit="1" customWidth="1"/>
    <col min="150" max="150" width="15" style="68" bestFit="1" customWidth="1"/>
    <col min="151" max="151" width="13.77734375" style="68" bestFit="1" customWidth="1"/>
    <col min="152" max="152" width="15.77734375" style="68" bestFit="1" customWidth="1"/>
    <col min="153" max="153" width="11.6640625" style="68" bestFit="1" customWidth="1"/>
    <col min="154" max="154" width="10.21875" style="68" bestFit="1" customWidth="1"/>
    <col min="155" max="155" width="10.88671875" style="68" bestFit="1" customWidth="1"/>
    <col min="156" max="156" width="11.33203125" style="68" bestFit="1" customWidth="1"/>
    <col min="157" max="157" width="12.33203125" style="68" bestFit="1" customWidth="1"/>
    <col min="158" max="158" width="13.5546875" style="68" bestFit="1" customWidth="1"/>
    <col min="159" max="159" width="14.6640625" style="68" bestFit="1" customWidth="1"/>
    <col min="160" max="160" width="14.44140625" style="68" bestFit="1" customWidth="1"/>
    <col min="161" max="161" width="36" style="68" bestFit="1" customWidth="1"/>
    <col min="162" max="162" width="12" style="68" bestFit="1" customWidth="1"/>
    <col min="163" max="163" width="13.109375" style="68" bestFit="1" customWidth="1"/>
    <col min="164" max="164" width="12.77734375" style="68" bestFit="1" customWidth="1"/>
    <col min="165" max="165" width="13.109375" style="68" bestFit="1" customWidth="1"/>
    <col min="166" max="166" width="8.5546875" style="68" bestFit="1" customWidth="1"/>
    <col min="167" max="167" width="9.6640625" style="68" bestFit="1" customWidth="1"/>
    <col min="168" max="168" width="9.33203125" style="68" bestFit="1" customWidth="1"/>
    <col min="169" max="169" width="9.6640625" style="68" bestFit="1" customWidth="1"/>
    <col min="170" max="170" width="10.88671875" style="68"/>
    <col min="171" max="171" width="14.21875" style="68" bestFit="1" customWidth="1"/>
    <col min="172" max="172" width="13.5546875" style="68" bestFit="1" customWidth="1"/>
    <col min="173" max="173" width="16.77734375" style="68" bestFit="1" customWidth="1"/>
    <col min="174" max="174" width="11.109375" style="68" bestFit="1" customWidth="1"/>
    <col min="175" max="175" width="16.77734375" style="68" bestFit="1" customWidth="1"/>
    <col min="176" max="176" width="17.88671875" style="68" bestFit="1" customWidth="1"/>
    <col min="177" max="177" width="18" style="68" bestFit="1" customWidth="1"/>
    <col min="178" max="178" width="11.33203125" style="68" bestFit="1" customWidth="1"/>
    <col min="179" max="179" width="12" style="68" bestFit="1" customWidth="1"/>
    <col min="180" max="180" width="10.77734375" style="68" bestFit="1" customWidth="1"/>
    <col min="181" max="181" width="12.33203125" style="68" bestFit="1" customWidth="1"/>
    <col min="182" max="183" width="16.77734375" style="68" bestFit="1" customWidth="1"/>
    <col min="184" max="184" width="11.109375" style="68" bestFit="1" customWidth="1"/>
    <col min="185" max="185" width="10.5546875" style="68" bestFit="1" customWidth="1"/>
    <col min="186" max="186" width="13.5546875" style="68" bestFit="1" customWidth="1"/>
    <col min="187" max="187" width="12" style="68" bestFit="1" customWidth="1"/>
    <col min="188" max="188" width="19" style="68" bestFit="1" customWidth="1"/>
    <col min="189" max="189" width="10.88671875" style="68" bestFit="1" customWidth="1"/>
    <col min="190" max="190" width="13.88671875" style="68" bestFit="1" customWidth="1"/>
    <col min="191" max="191" width="13.109375" style="68" bestFit="1" customWidth="1"/>
    <col min="192" max="192" width="11.21875" style="68" bestFit="1" customWidth="1"/>
    <col min="193" max="193" width="15.21875" style="68" bestFit="1" customWidth="1"/>
    <col min="194" max="194" width="14.21875" style="68" bestFit="1" customWidth="1"/>
    <col min="195" max="195" width="13.44140625" style="68" bestFit="1" customWidth="1"/>
    <col min="196" max="196" width="13.5546875" style="68" bestFit="1" customWidth="1"/>
    <col min="197" max="197" width="16.6640625" style="68" bestFit="1" customWidth="1"/>
    <col min="198" max="198" width="11.6640625" style="68" bestFit="1" customWidth="1"/>
    <col min="199" max="199" width="17.44140625" style="68" bestFit="1" customWidth="1"/>
    <col min="200" max="200" width="19.44140625" style="68" bestFit="1" customWidth="1"/>
    <col min="201" max="201" width="15.5546875" style="68" bestFit="1" customWidth="1"/>
    <col min="202" max="202" width="11.21875" style="68" bestFit="1" customWidth="1"/>
    <col min="203" max="203" width="10.44140625" style="68" bestFit="1" customWidth="1"/>
    <col min="204" max="204" width="8.6640625" style="68" bestFit="1" customWidth="1"/>
    <col min="205" max="205" width="12.44140625" style="68" bestFit="1" customWidth="1"/>
    <col min="206" max="206" width="15" style="68" bestFit="1" customWidth="1"/>
    <col min="207" max="207" width="13.77734375" style="68" bestFit="1" customWidth="1"/>
    <col min="208" max="208" width="15.77734375" style="68" bestFit="1" customWidth="1"/>
    <col min="209" max="209" width="11.6640625" style="68" bestFit="1" customWidth="1"/>
    <col min="210" max="210" width="10.21875" style="68" bestFit="1" customWidth="1"/>
    <col min="211" max="211" width="10.88671875" style="68" bestFit="1" customWidth="1"/>
    <col min="212" max="212" width="11.33203125" style="68" bestFit="1" customWidth="1"/>
    <col min="213" max="213" width="12.33203125" style="68" bestFit="1" customWidth="1"/>
    <col min="214" max="214" width="13.5546875" style="68" bestFit="1" customWidth="1"/>
    <col min="215" max="215" width="14.6640625" style="68" bestFit="1" customWidth="1"/>
    <col min="216" max="216" width="14.44140625" style="68" bestFit="1" customWidth="1"/>
    <col min="217" max="217" width="14.6640625" style="68" bestFit="1" customWidth="1"/>
    <col min="218" max="218" width="12" style="68" bestFit="1" customWidth="1"/>
    <col min="219" max="219" width="13.109375" style="68" bestFit="1" customWidth="1"/>
    <col min="220" max="220" width="12.77734375" style="68" bestFit="1" customWidth="1"/>
    <col min="221" max="221" width="13.109375" style="68" bestFit="1" customWidth="1"/>
    <col min="222" max="222" width="8.5546875" style="68" bestFit="1" customWidth="1"/>
    <col min="223" max="223" width="9.6640625" style="68" bestFit="1" customWidth="1"/>
    <col min="224" max="224" width="9.33203125" style="68" bestFit="1" customWidth="1"/>
    <col min="225" max="225" width="9.6640625" style="68" bestFit="1" customWidth="1"/>
    <col min="226" max="243" width="10.88671875" style="68"/>
    <col min="244" max="16384" width="10.88671875" style="59"/>
  </cols>
  <sheetData>
    <row r="1" spans="1:225" x14ac:dyDescent="0.3">
      <c r="A1" s="58" t="s">
        <v>121</v>
      </c>
      <c r="B1" s="57" t="s">
        <v>122</v>
      </c>
      <c r="C1" s="57" t="s">
        <v>123</v>
      </c>
      <c r="D1" s="58" t="s">
        <v>124</v>
      </c>
      <c r="E1" s="58" t="s">
        <v>119</v>
      </c>
      <c r="F1" s="58" t="s">
        <v>125</v>
      </c>
      <c r="G1" s="58" t="s">
        <v>153</v>
      </c>
      <c r="H1" s="57" t="s">
        <v>154</v>
      </c>
      <c r="I1" s="57" t="s">
        <v>120</v>
      </c>
      <c r="J1" s="58" t="s">
        <v>182</v>
      </c>
      <c r="K1" s="57" t="s">
        <v>126</v>
      </c>
      <c r="L1" s="57" t="s">
        <v>127</v>
      </c>
      <c r="M1" s="57" t="s">
        <v>181</v>
      </c>
      <c r="N1" s="58" t="s">
        <v>128</v>
      </c>
      <c r="O1" s="58" t="s">
        <v>129</v>
      </c>
      <c r="P1" s="58" t="s">
        <v>130</v>
      </c>
      <c r="Q1" s="58" t="s">
        <v>131</v>
      </c>
      <c r="R1" s="58" t="s">
        <v>132</v>
      </c>
      <c r="S1" s="58" t="s">
        <v>133</v>
      </c>
      <c r="T1" s="58" t="s">
        <v>134</v>
      </c>
      <c r="U1" s="58" t="s">
        <v>135</v>
      </c>
      <c r="V1" s="58" t="s">
        <v>136</v>
      </c>
      <c r="W1" s="58" t="s">
        <v>137</v>
      </c>
      <c r="X1" s="58" t="s">
        <v>138</v>
      </c>
      <c r="Y1" s="58" t="s">
        <v>139</v>
      </c>
      <c r="Z1" s="58" t="s">
        <v>140</v>
      </c>
      <c r="AA1" s="58" t="s">
        <v>141</v>
      </c>
      <c r="AB1" s="58" t="s">
        <v>142</v>
      </c>
      <c r="AC1" s="58" t="s">
        <v>143</v>
      </c>
      <c r="AD1" s="58" t="s">
        <v>144</v>
      </c>
      <c r="AE1" s="58" t="s">
        <v>145</v>
      </c>
      <c r="AF1" s="58" t="s">
        <v>146</v>
      </c>
      <c r="AG1" s="58" t="s">
        <v>147</v>
      </c>
      <c r="AH1" s="58" t="s">
        <v>148</v>
      </c>
      <c r="AI1" s="58" t="s">
        <v>149</v>
      </c>
      <c r="AJ1" s="58" t="s">
        <v>150</v>
      </c>
      <c r="AK1" s="58" t="s">
        <v>151</v>
      </c>
      <c r="AL1" s="58" t="s">
        <v>152</v>
      </c>
      <c r="AM1" s="58" t="s">
        <v>156</v>
      </c>
      <c r="AN1" s="58" t="s">
        <v>157</v>
      </c>
      <c r="AO1" s="58" t="s">
        <v>158</v>
      </c>
      <c r="AP1" s="58" t="s">
        <v>159</v>
      </c>
      <c r="AQ1" s="58" t="s">
        <v>160</v>
      </c>
      <c r="AR1" s="58" t="s">
        <v>161</v>
      </c>
      <c r="AS1" s="58" t="s">
        <v>162</v>
      </c>
      <c r="AT1" s="58" t="s">
        <v>184</v>
      </c>
      <c r="AU1" s="84" t="s">
        <v>185</v>
      </c>
      <c r="AV1" s="58" t="s">
        <v>186</v>
      </c>
      <c r="AW1" s="58" t="s">
        <v>163</v>
      </c>
      <c r="AX1" s="58" t="s">
        <v>188</v>
      </c>
      <c r="AY1" s="58" t="s">
        <v>189</v>
      </c>
      <c r="AZ1" s="58" t="s">
        <v>190</v>
      </c>
      <c r="BA1" s="58" t="s">
        <v>164</v>
      </c>
      <c r="BB1" s="58" t="s">
        <v>192</v>
      </c>
      <c r="BC1" s="58" t="s">
        <v>193</v>
      </c>
      <c r="BD1" s="58" t="s">
        <v>194</v>
      </c>
      <c r="BF1" s="58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206"/>
      <c r="DA1" s="57"/>
      <c r="DB1" s="57"/>
      <c r="DC1" s="57"/>
      <c r="DD1" s="57"/>
      <c r="DE1" s="57"/>
      <c r="DF1" s="57"/>
      <c r="DG1" s="57"/>
      <c r="DH1" s="57"/>
      <c r="DI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206"/>
      <c r="FE1" s="57"/>
      <c r="FF1" s="57"/>
      <c r="FG1" s="57"/>
      <c r="FH1" s="57"/>
      <c r="FI1" s="57"/>
      <c r="FJ1" s="57"/>
      <c r="FK1" s="57"/>
      <c r="FL1" s="57"/>
      <c r="FM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206"/>
      <c r="HI1" s="57"/>
      <c r="HJ1" s="57"/>
      <c r="HK1" s="57"/>
      <c r="HL1" s="57"/>
      <c r="HM1" s="57"/>
      <c r="HN1" s="57"/>
      <c r="HO1" s="57"/>
      <c r="HP1" s="57"/>
      <c r="HQ1" s="57"/>
    </row>
    <row r="2" spans="1:225" x14ac:dyDescent="0.3">
      <c r="A2" s="63" t="s">
        <v>155</v>
      </c>
      <c r="B2" s="68">
        <v>85.870199999999997</v>
      </c>
      <c r="C2" s="59">
        <v>113.504</v>
      </c>
      <c r="D2" s="59">
        <v>108.23</v>
      </c>
      <c r="E2" s="68">
        <v>64.751400000000004</v>
      </c>
      <c r="F2" s="59">
        <v>114.723</v>
      </c>
      <c r="G2" s="59">
        <v>102.574</v>
      </c>
      <c r="H2" s="68">
        <v>106.556</v>
      </c>
      <c r="I2" s="68">
        <v>114.684</v>
      </c>
      <c r="J2" s="59">
        <v>97.721299999999999</v>
      </c>
      <c r="K2" s="68">
        <v>113.077</v>
      </c>
      <c r="L2" s="68">
        <v>108.407</v>
      </c>
      <c r="M2" s="86">
        <v>107.88</v>
      </c>
      <c r="N2" s="59">
        <v>107.29900000000001</v>
      </c>
      <c r="O2" s="59">
        <v>122.172</v>
      </c>
      <c r="P2" s="59">
        <v>102.336</v>
      </c>
      <c r="Q2" s="59">
        <v>134.62200000000001</v>
      </c>
      <c r="R2" s="59">
        <v>175.95400000000001</v>
      </c>
      <c r="S2" s="59">
        <v>98.657700000000006</v>
      </c>
      <c r="T2" s="59">
        <v>120.426</v>
      </c>
      <c r="U2" s="59">
        <v>144.828</v>
      </c>
      <c r="V2" s="59">
        <v>93.399199999999993</v>
      </c>
      <c r="W2" s="59">
        <v>94.230800000000002</v>
      </c>
      <c r="X2" s="59">
        <v>64.923000000000002</v>
      </c>
      <c r="Y2" s="59">
        <v>95.873000000000005</v>
      </c>
      <c r="Z2" s="59">
        <v>133.66300000000001</v>
      </c>
      <c r="AA2" s="59">
        <v>100.71599999999999</v>
      </c>
      <c r="AB2" s="59">
        <v>106.556</v>
      </c>
      <c r="AC2" s="59">
        <v>92.744500000000002</v>
      </c>
      <c r="AD2" s="59">
        <v>162.39099999999999</v>
      </c>
      <c r="AE2" s="59">
        <v>89.597700000000003</v>
      </c>
      <c r="AF2" s="59">
        <v>105.578</v>
      </c>
      <c r="AG2" s="59">
        <v>89.090900000000005</v>
      </c>
      <c r="AH2" s="59">
        <v>98.342399999999998</v>
      </c>
      <c r="AI2" s="59">
        <v>93.963099999999997</v>
      </c>
      <c r="AJ2" s="59">
        <v>80.892700000000005</v>
      </c>
      <c r="AK2" s="59">
        <v>90.245599999999996</v>
      </c>
      <c r="AL2" s="59">
        <v>112.452</v>
      </c>
      <c r="AM2" s="59">
        <v>95.265500000000003</v>
      </c>
      <c r="AN2" s="59">
        <v>134.00899999999999</v>
      </c>
      <c r="AO2" s="59">
        <v>108.252</v>
      </c>
      <c r="AP2" s="59">
        <v>119.16200000000001</v>
      </c>
      <c r="AQ2" s="59">
        <v>112.34699999999999</v>
      </c>
      <c r="AR2" s="59">
        <v>87.476900000000001</v>
      </c>
      <c r="AS2" s="59">
        <v>102.255</v>
      </c>
      <c r="AT2" s="59">
        <v>110.526</v>
      </c>
      <c r="AU2" s="59">
        <v>84.639499999999998</v>
      </c>
      <c r="AV2" s="59">
        <v>74.364800000000002</v>
      </c>
      <c r="AW2" s="59">
        <v>92.559600000000003</v>
      </c>
      <c r="AX2" s="59">
        <v>102.67400000000001</v>
      </c>
      <c r="AY2" s="59">
        <v>107.386</v>
      </c>
      <c r="AZ2" s="59">
        <v>96.4114</v>
      </c>
      <c r="BA2" s="59">
        <v>98.684200000000004</v>
      </c>
      <c r="BB2" s="59">
        <v>101.746</v>
      </c>
      <c r="BC2" s="59">
        <v>107.93</v>
      </c>
      <c r="BD2" s="59">
        <v>85.066199999999995</v>
      </c>
      <c r="BE2" s="63" t="s">
        <v>155</v>
      </c>
    </row>
    <row r="3" spans="1:225" s="68" customFormat="1" x14ac:dyDescent="0.3">
      <c r="A3" s="59" t="s">
        <v>10</v>
      </c>
      <c r="B3" s="68">
        <v>108.181</v>
      </c>
      <c r="C3" s="59">
        <v>98</v>
      </c>
      <c r="D3" s="68">
        <v>89.6828</v>
      </c>
      <c r="E3" s="68">
        <v>59.268900000000002</v>
      </c>
      <c r="F3" s="59">
        <v>132.792</v>
      </c>
      <c r="G3" s="68">
        <v>86.470600000000005</v>
      </c>
      <c r="H3" s="68">
        <v>126.108</v>
      </c>
      <c r="I3" s="68">
        <v>78.488399999999999</v>
      </c>
      <c r="J3" s="59">
        <v>80.423100000000005</v>
      </c>
      <c r="K3" s="68">
        <v>107.29900000000001</v>
      </c>
      <c r="L3" s="68">
        <v>119.55500000000001</v>
      </c>
      <c r="M3" s="86">
        <v>109.14</v>
      </c>
      <c r="N3" s="59">
        <v>110.65600000000001</v>
      </c>
      <c r="O3" s="68">
        <v>66.174800000000005</v>
      </c>
      <c r="P3" s="59">
        <v>87.396000000000001</v>
      </c>
      <c r="Q3" s="59">
        <v>105.28400000000001</v>
      </c>
      <c r="R3" s="68">
        <v>93.484999999999999</v>
      </c>
      <c r="S3" s="59">
        <v>91.661799999999999</v>
      </c>
      <c r="T3" s="59">
        <v>75.260300000000001</v>
      </c>
      <c r="U3" s="68">
        <v>94.331599999999995</v>
      </c>
      <c r="V3" s="59">
        <v>78.605000000000004</v>
      </c>
      <c r="W3" s="68">
        <v>92.637299999999996</v>
      </c>
      <c r="X3" s="59">
        <v>50.199199999999998</v>
      </c>
      <c r="Y3" s="68">
        <v>72.4178</v>
      </c>
      <c r="Z3" s="59">
        <v>77.518000000000001</v>
      </c>
      <c r="AA3" s="68">
        <v>89.025000000000006</v>
      </c>
      <c r="AB3" s="68">
        <v>97.051100000000005</v>
      </c>
      <c r="AC3" s="68">
        <v>84.517799999999994</v>
      </c>
      <c r="AD3" s="68">
        <v>65.701599999999999</v>
      </c>
      <c r="AE3" s="68">
        <v>68.759399999999999</v>
      </c>
      <c r="AF3" s="68">
        <v>105.578</v>
      </c>
      <c r="AG3" s="68">
        <v>86.982200000000006</v>
      </c>
      <c r="AH3" s="68">
        <v>95.824399999999997</v>
      </c>
      <c r="AI3" s="68">
        <v>85.069400000000002</v>
      </c>
      <c r="AJ3" s="68">
        <v>74.566699999999997</v>
      </c>
      <c r="AK3" s="68">
        <v>84.423500000000004</v>
      </c>
      <c r="AL3" s="68">
        <v>101.539</v>
      </c>
      <c r="AM3" s="68">
        <v>125.28400000000001</v>
      </c>
      <c r="AN3" s="68">
        <v>125.38500000000001</v>
      </c>
      <c r="AO3" s="68">
        <v>120.88800000000001</v>
      </c>
      <c r="AP3" s="68">
        <v>90.962199999999996</v>
      </c>
      <c r="AQ3" s="59">
        <v>120.47</v>
      </c>
      <c r="AR3" s="68">
        <v>97.365300000000005</v>
      </c>
      <c r="AS3" s="68">
        <v>105.645</v>
      </c>
      <c r="AT3" s="59">
        <v>70.503600000000006</v>
      </c>
      <c r="AU3" s="59">
        <v>67.936700000000002</v>
      </c>
      <c r="AV3" s="68">
        <v>89.075800000000001</v>
      </c>
      <c r="AW3" s="68">
        <v>55.874699999999997</v>
      </c>
      <c r="AX3" s="59">
        <v>65.975200000000001</v>
      </c>
      <c r="AY3" s="59">
        <v>65.501499999999993</v>
      </c>
      <c r="AZ3" s="68">
        <v>61.622700000000002</v>
      </c>
      <c r="BA3" s="68">
        <v>87.209299999999999</v>
      </c>
      <c r="BB3" s="59">
        <v>119.018</v>
      </c>
      <c r="BC3" s="59">
        <v>99.391499999999994</v>
      </c>
      <c r="BD3" s="68">
        <v>77.342399999999998</v>
      </c>
      <c r="BE3" s="59" t="s">
        <v>10</v>
      </c>
    </row>
    <row r="4" spans="1:225" s="68" customFormat="1" x14ac:dyDescent="0.3">
      <c r="A4" s="59" t="s">
        <v>11</v>
      </c>
      <c r="B4" s="68">
        <v>108.17700000000001</v>
      </c>
      <c r="C4" s="59">
        <v>98</v>
      </c>
      <c r="D4" s="68">
        <v>89.6828</v>
      </c>
      <c r="E4" s="59">
        <v>59.268900000000002</v>
      </c>
      <c r="F4" s="59">
        <v>132.792</v>
      </c>
      <c r="G4" s="68">
        <v>86.470600000000005</v>
      </c>
      <c r="H4" s="68">
        <v>126.108</v>
      </c>
      <c r="I4" s="68">
        <v>78.488399999999999</v>
      </c>
      <c r="J4" s="59">
        <v>80.420599999999993</v>
      </c>
      <c r="K4" s="68">
        <v>107.29900000000001</v>
      </c>
      <c r="L4" s="68">
        <v>119.55500000000001</v>
      </c>
      <c r="M4" s="86">
        <v>109.14</v>
      </c>
      <c r="N4" s="59">
        <v>110.65600000000001</v>
      </c>
      <c r="O4" s="68">
        <v>66.173199999999994</v>
      </c>
      <c r="P4" s="59">
        <v>87.396000000000001</v>
      </c>
      <c r="Q4" s="59">
        <v>105.28</v>
      </c>
      <c r="R4" s="68">
        <v>93.484999999999999</v>
      </c>
      <c r="S4" s="59">
        <v>91.658600000000007</v>
      </c>
      <c r="T4" s="59">
        <v>75.260300000000001</v>
      </c>
      <c r="U4" s="68">
        <v>94.331599999999995</v>
      </c>
      <c r="V4" s="59">
        <v>78.605000000000004</v>
      </c>
      <c r="W4" s="68">
        <v>92.634100000000004</v>
      </c>
      <c r="X4" s="59">
        <v>50.199199999999998</v>
      </c>
      <c r="Y4" s="68">
        <v>72.4178</v>
      </c>
      <c r="Z4" s="59">
        <v>77.518000000000001</v>
      </c>
      <c r="AA4" s="68">
        <v>89.025000000000006</v>
      </c>
      <c r="AB4" s="68">
        <v>97.051100000000005</v>
      </c>
      <c r="AC4" s="68">
        <v>84.517799999999994</v>
      </c>
      <c r="AD4" s="68">
        <v>65.701599999999999</v>
      </c>
      <c r="AE4" s="68">
        <v>68.759399999999999</v>
      </c>
      <c r="AF4" s="68">
        <v>121.33199999999999</v>
      </c>
      <c r="AG4" s="68">
        <v>86.982200000000006</v>
      </c>
      <c r="AH4" s="68">
        <v>95.824399999999997</v>
      </c>
      <c r="AI4" s="68">
        <v>85.069400000000002</v>
      </c>
      <c r="AJ4" s="68">
        <v>74.566699999999997</v>
      </c>
      <c r="AK4" s="68">
        <v>84.4208</v>
      </c>
      <c r="AL4" s="68">
        <v>101.539</v>
      </c>
      <c r="AM4" s="68">
        <v>125.27800000000001</v>
      </c>
      <c r="AN4" s="68">
        <v>125.379</v>
      </c>
      <c r="AO4" s="68">
        <v>120.883</v>
      </c>
      <c r="AP4" s="68">
        <v>90.959100000000007</v>
      </c>
      <c r="AQ4" s="59">
        <v>120.47</v>
      </c>
      <c r="AR4" s="68">
        <v>97.365300000000005</v>
      </c>
      <c r="AS4" s="68">
        <v>105.642</v>
      </c>
      <c r="AT4" s="59">
        <v>70.503600000000006</v>
      </c>
      <c r="AU4" s="59">
        <v>67.936700000000002</v>
      </c>
      <c r="AV4" s="68">
        <v>89.073099999999997</v>
      </c>
      <c r="AW4" s="68">
        <v>55.8735</v>
      </c>
      <c r="AX4" s="59">
        <v>65.973500000000001</v>
      </c>
      <c r="AY4" s="59">
        <v>65.501499999999993</v>
      </c>
      <c r="AZ4" s="68">
        <v>61.621400000000001</v>
      </c>
      <c r="BA4" s="68">
        <v>87.209299999999999</v>
      </c>
      <c r="BB4" s="59">
        <v>119.018</v>
      </c>
      <c r="BC4" s="59">
        <v>99.391499999999994</v>
      </c>
      <c r="BD4" s="68">
        <v>77.340400000000002</v>
      </c>
      <c r="BE4" s="59" t="s">
        <v>11</v>
      </c>
    </row>
    <row r="5" spans="1:225" x14ac:dyDescent="0.3">
      <c r="A5" s="59" t="s">
        <v>12</v>
      </c>
      <c r="B5" s="68">
        <v>86.538499999999999</v>
      </c>
      <c r="C5" s="59">
        <v>98.203699999999998</v>
      </c>
      <c r="D5" s="59">
        <v>74.898099999999999</v>
      </c>
      <c r="E5" s="59">
        <v>46.226399999999998</v>
      </c>
      <c r="F5" s="59">
        <v>87.182900000000004</v>
      </c>
      <c r="G5" s="59">
        <v>76.236000000000004</v>
      </c>
      <c r="H5" s="68">
        <v>71.988200000000006</v>
      </c>
      <c r="I5" s="68">
        <v>94.123500000000007</v>
      </c>
      <c r="J5" s="59">
        <v>71.707300000000004</v>
      </c>
      <c r="K5" s="68">
        <v>58.868000000000002</v>
      </c>
      <c r="L5" s="68">
        <v>96.372399999999999</v>
      </c>
      <c r="M5" s="68">
        <v>78.900300000000001</v>
      </c>
      <c r="N5" s="59">
        <v>85.597800000000007</v>
      </c>
      <c r="O5" s="59">
        <v>121.857</v>
      </c>
      <c r="P5" s="59">
        <v>86.982200000000006</v>
      </c>
      <c r="Q5" s="59">
        <v>81.215500000000006</v>
      </c>
      <c r="R5" s="59">
        <v>87.810699999999997</v>
      </c>
      <c r="S5" s="59">
        <v>82.816900000000004</v>
      </c>
      <c r="T5" s="59">
        <v>93.8797</v>
      </c>
      <c r="U5" s="59">
        <v>114.545</v>
      </c>
      <c r="V5" s="59">
        <v>47.8827</v>
      </c>
      <c r="W5" s="59">
        <v>79.459500000000006</v>
      </c>
      <c r="X5" s="59">
        <v>53.978000000000002</v>
      </c>
      <c r="Y5" s="59">
        <v>65.654300000000006</v>
      </c>
      <c r="Z5" s="59">
        <v>75.444800000000001</v>
      </c>
      <c r="AA5" s="59">
        <v>69.463399999999993</v>
      </c>
      <c r="AB5" s="59">
        <v>67.555099999999996</v>
      </c>
      <c r="AC5" s="59">
        <v>63.703800000000001</v>
      </c>
      <c r="AD5" s="59">
        <v>50.949300000000001</v>
      </c>
      <c r="AE5" s="59">
        <v>57.439300000000003</v>
      </c>
      <c r="AF5" s="59">
        <v>86.617800000000003</v>
      </c>
      <c r="AG5" s="59">
        <v>78.191500000000005</v>
      </c>
      <c r="AH5" s="59">
        <v>80.484200000000001</v>
      </c>
      <c r="AI5" s="59">
        <v>81.385300000000001</v>
      </c>
      <c r="AJ5" s="59">
        <v>64.370199999999997</v>
      </c>
      <c r="AK5" s="59">
        <v>85.839399999999998</v>
      </c>
      <c r="AL5" s="59">
        <v>88.589799999999997</v>
      </c>
      <c r="AM5" s="59">
        <v>75.170500000000004</v>
      </c>
      <c r="AN5" s="59">
        <v>123.622</v>
      </c>
      <c r="AO5" s="59">
        <v>106.676</v>
      </c>
      <c r="AP5" s="59">
        <v>80.123500000000007</v>
      </c>
      <c r="AQ5" s="59">
        <v>87.223100000000002</v>
      </c>
      <c r="AR5" s="59">
        <v>65.698300000000003</v>
      </c>
      <c r="AS5" s="59">
        <v>72.267399999999995</v>
      </c>
      <c r="AT5" s="59">
        <v>57.534199999999998</v>
      </c>
      <c r="AU5" s="59">
        <v>55.471699999999998</v>
      </c>
      <c r="AV5" s="59">
        <v>62.544800000000002</v>
      </c>
      <c r="AW5" s="59">
        <v>74.242400000000004</v>
      </c>
      <c r="AX5" s="59">
        <v>73.477500000000006</v>
      </c>
      <c r="AY5" s="59">
        <v>81.215500000000006</v>
      </c>
      <c r="AZ5" s="59">
        <v>84.351100000000002</v>
      </c>
      <c r="BA5" s="59">
        <v>77.989599999999996</v>
      </c>
      <c r="BB5" s="59">
        <v>89.731399999999994</v>
      </c>
      <c r="BC5" s="59">
        <v>122.477</v>
      </c>
      <c r="BD5" s="59">
        <v>90.014099999999999</v>
      </c>
      <c r="BE5" s="59" t="s">
        <v>12</v>
      </c>
    </row>
    <row r="6" spans="1:225" x14ac:dyDescent="0.3">
      <c r="A6" s="59" t="s">
        <v>13</v>
      </c>
      <c r="B6" s="68">
        <v>80.071200000000005</v>
      </c>
      <c r="C6" s="59">
        <v>85.597800000000007</v>
      </c>
      <c r="D6" s="59">
        <v>80.435299999999998</v>
      </c>
      <c r="E6" s="59">
        <v>60.7104</v>
      </c>
      <c r="F6" s="59">
        <v>91.168099999999995</v>
      </c>
      <c r="G6" s="59">
        <v>88.726399999999998</v>
      </c>
      <c r="H6" s="68">
        <v>74.957499999999996</v>
      </c>
      <c r="I6" s="68">
        <v>89.537099999999995</v>
      </c>
      <c r="J6" s="59">
        <v>80.3279</v>
      </c>
      <c r="K6" s="68">
        <v>53.4848</v>
      </c>
      <c r="L6" s="68">
        <v>102.471</v>
      </c>
      <c r="M6" s="68">
        <v>76.673400000000001</v>
      </c>
      <c r="N6" s="59">
        <v>78.367500000000007</v>
      </c>
      <c r="O6" s="59">
        <v>159.523</v>
      </c>
      <c r="P6" s="59">
        <v>97.840599999999995</v>
      </c>
      <c r="Q6" s="59">
        <v>95.765500000000003</v>
      </c>
      <c r="R6" s="59">
        <v>87.729200000000006</v>
      </c>
      <c r="S6" s="59">
        <v>83.641499999999994</v>
      </c>
      <c r="T6" s="59">
        <v>69.124099999999999</v>
      </c>
      <c r="U6" s="59">
        <v>153.125</v>
      </c>
      <c r="V6" s="59">
        <v>53.372599999999998</v>
      </c>
      <c r="W6" s="59">
        <v>91.443200000000004</v>
      </c>
      <c r="X6" s="59">
        <v>53.549700000000001</v>
      </c>
      <c r="Y6" s="59">
        <v>76.780199999999994</v>
      </c>
      <c r="Z6" s="59">
        <v>60.211599999999997</v>
      </c>
      <c r="AA6" s="59">
        <v>62.642000000000003</v>
      </c>
      <c r="AB6" s="59">
        <v>82.031300000000002</v>
      </c>
      <c r="AC6" s="59">
        <v>70.037099999999995</v>
      </c>
      <c r="AD6" s="59">
        <v>50.003799999999998</v>
      </c>
      <c r="AE6" s="59">
        <v>67.975099999999998</v>
      </c>
      <c r="AF6" s="59">
        <v>98.203699999999998</v>
      </c>
      <c r="AG6" s="59">
        <v>72.932699999999997</v>
      </c>
      <c r="AH6" s="59">
        <v>78.451099999999997</v>
      </c>
      <c r="AI6" s="59">
        <v>71.482600000000005</v>
      </c>
      <c r="AJ6" s="59">
        <v>68.255700000000004</v>
      </c>
      <c r="AK6" s="59">
        <v>70.219200000000001</v>
      </c>
      <c r="AL6" s="59">
        <v>80.547899999999998</v>
      </c>
      <c r="AM6" s="59">
        <v>65.834000000000003</v>
      </c>
      <c r="AN6" s="59">
        <v>102.447</v>
      </c>
      <c r="AO6" s="59">
        <v>114.21899999999999</v>
      </c>
      <c r="AP6" s="59">
        <v>74.75</v>
      </c>
      <c r="AQ6" s="59">
        <v>88.791899999999998</v>
      </c>
      <c r="AR6" s="59">
        <v>83.7607</v>
      </c>
      <c r="AS6" s="59">
        <v>96.089699999999993</v>
      </c>
      <c r="AT6" s="59">
        <v>66.515799999999999</v>
      </c>
      <c r="AU6" s="59">
        <v>69.419700000000006</v>
      </c>
      <c r="AV6" s="59">
        <v>66.964299999999994</v>
      </c>
      <c r="AW6" s="59">
        <v>72.413799999999995</v>
      </c>
      <c r="AX6" s="59">
        <v>82.468400000000003</v>
      </c>
      <c r="AY6" s="59">
        <v>81.440399999999997</v>
      </c>
      <c r="AZ6" s="59">
        <v>81.818200000000004</v>
      </c>
      <c r="BA6" s="59">
        <v>85.2273</v>
      </c>
      <c r="BB6" s="59">
        <v>102.13500000000001</v>
      </c>
      <c r="BC6" s="59">
        <v>95.592500000000001</v>
      </c>
      <c r="BD6" s="59">
        <v>82.2059</v>
      </c>
      <c r="BE6" s="59" t="s">
        <v>13</v>
      </c>
    </row>
    <row r="7" spans="1:225" x14ac:dyDescent="0.3">
      <c r="A7" s="59" t="s">
        <v>14</v>
      </c>
      <c r="B7" s="68">
        <v>87.548599999999993</v>
      </c>
      <c r="C7" s="59">
        <v>72.455399999999997</v>
      </c>
      <c r="D7" s="59">
        <v>73.557199999999995</v>
      </c>
      <c r="E7" s="59">
        <v>43.405500000000004</v>
      </c>
      <c r="F7" s="59">
        <v>87.167100000000005</v>
      </c>
      <c r="G7" s="59">
        <v>82.115300000000005</v>
      </c>
      <c r="H7" s="68">
        <v>78.6096</v>
      </c>
      <c r="I7" s="68">
        <v>93.963099999999997</v>
      </c>
      <c r="J7" s="59">
        <v>74.809200000000004</v>
      </c>
      <c r="K7" s="68">
        <v>61.136800000000001</v>
      </c>
      <c r="L7" s="68">
        <v>100.958</v>
      </c>
      <c r="M7" s="59">
        <v>71.707300000000004</v>
      </c>
      <c r="N7" s="59">
        <v>67.886200000000002</v>
      </c>
      <c r="O7" s="59">
        <v>74.771100000000004</v>
      </c>
      <c r="P7" s="59">
        <v>90.597800000000007</v>
      </c>
      <c r="Q7" s="59">
        <v>76.862700000000004</v>
      </c>
      <c r="R7" s="59">
        <v>82.951899999999995</v>
      </c>
      <c r="S7" s="59">
        <v>66.067400000000006</v>
      </c>
      <c r="T7" s="59">
        <v>49.662199999999999</v>
      </c>
      <c r="U7" s="59">
        <v>92.162999999999997</v>
      </c>
      <c r="V7" s="59">
        <v>48.8977</v>
      </c>
      <c r="W7" s="59">
        <v>88.2971</v>
      </c>
      <c r="X7" s="59">
        <v>50.174500000000002</v>
      </c>
      <c r="Y7" s="59">
        <v>70.7941</v>
      </c>
      <c r="Z7" s="59">
        <v>59.974200000000003</v>
      </c>
      <c r="AA7" s="59">
        <v>46.875</v>
      </c>
      <c r="AB7" s="59">
        <v>60.978999999999999</v>
      </c>
      <c r="AC7" s="59">
        <v>43.080399999999997</v>
      </c>
      <c r="AD7" s="59">
        <v>48.434899999999999</v>
      </c>
      <c r="AE7" s="59">
        <v>69.587599999999995</v>
      </c>
      <c r="AF7" s="59">
        <v>90.073499999999996</v>
      </c>
      <c r="AG7" s="59">
        <v>69.368700000000004</v>
      </c>
      <c r="AH7" s="59">
        <v>77.713800000000006</v>
      </c>
      <c r="AI7" s="59">
        <v>60.245899999999999</v>
      </c>
      <c r="AJ7" s="59">
        <v>71.282300000000006</v>
      </c>
      <c r="AK7" s="59">
        <v>67.999600000000001</v>
      </c>
      <c r="AL7" s="59">
        <v>87.726299999999995</v>
      </c>
      <c r="AM7" s="59">
        <v>61.255699999999997</v>
      </c>
      <c r="AN7" s="59">
        <v>67.444900000000004</v>
      </c>
      <c r="AO7" s="59">
        <v>104.255</v>
      </c>
      <c r="AP7" s="59">
        <v>51.766599999999997</v>
      </c>
      <c r="AQ7" s="59">
        <v>90.024500000000003</v>
      </c>
      <c r="AR7" s="59">
        <v>65.848699999999994</v>
      </c>
      <c r="AS7" s="59">
        <v>95.541399999999996</v>
      </c>
      <c r="AT7" s="59">
        <v>53.747700000000002</v>
      </c>
      <c r="AU7" s="59">
        <v>53.693199999999997</v>
      </c>
      <c r="AV7" s="59">
        <v>57.347700000000003</v>
      </c>
      <c r="AW7" s="59">
        <v>63.0901</v>
      </c>
      <c r="AX7" s="59">
        <v>70.673100000000005</v>
      </c>
      <c r="AY7" s="59">
        <v>66.365700000000004</v>
      </c>
      <c r="AZ7" s="59">
        <v>67.650099999999995</v>
      </c>
      <c r="BA7" s="59">
        <v>82.187100000000001</v>
      </c>
      <c r="BB7" s="59">
        <v>89.9358</v>
      </c>
      <c r="BC7" s="59">
        <v>76.421000000000006</v>
      </c>
      <c r="BD7" s="59">
        <v>63.5593</v>
      </c>
      <c r="BE7" s="59" t="s">
        <v>14</v>
      </c>
    </row>
    <row r="8" spans="1:225" x14ac:dyDescent="0.3">
      <c r="A8" s="59" t="s">
        <v>15</v>
      </c>
      <c r="B8" s="68">
        <v>91.5565</v>
      </c>
      <c r="C8" s="59">
        <v>72.066699999999997</v>
      </c>
      <c r="D8" s="59">
        <v>70.503600000000006</v>
      </c>
      <c r="E8" s="59">
        <v>60.5991</v>
      </c>
      <c r="F8" s="59">
        <v>91.836699999999993</v>
      </c>
      <c r="G8" s="59">
        <v>79.1434</v>
      </c>
      <c r="H8" s="68">
        <v>82.122900000000001</v>
      </c>
      <c r="I8" s="68">
        <v>50.413400000000003</v>
      </c>
      <c r="J8" s="59">
        <v>76.769099999999995</v>
      </c>
      <c r="K8" s="68">
        <v>89.4161</v>
      </c>
      <c r="L8" s="68">
        <v>83.225899999999996</v>
      </c>
      <c r="M8" s="59">
        <v>107.495</v>
      </c>
      <c r="N8" s="59">
        <v>92.7607</v>
      </c>
      <c r="O8" s="59">
        <v>62.887700000000002</v>
      </c>
      <c r="P8" s="59">
        <v>79.077100000000002</v>
      </c>
      <c r="Q8" s="59">
        <v>79.598100000000002</v>
      </c>
      <c r="R8" s="59">
        <v>101.58199999999999</v>
      </c>
      <c r="S8" s="59">
        <v>79.138599999999997</v>
      </c>
      <c r="T8" s="59">
        <v>55.015000000000001</v>
      </c>
      <c r="U8" s="59">
        <v>158.26300000000001</v>
      </c>
      <c r="V8" s="59">
        <v>55.630299999999998</v>
      </c>
      <c r="W8" s="59">
        <v>89.150899999999993</v>
      </c>
      <c r="X8" s="59">
        <v>35.7181</v>
      </c>
      <c r="Y8" s="59">
        <v>72.532899999999998</v>
      </c>
      <c r="Z8" s="59">
        <v>86.945099999999996</v>
      </c>
      <c r="AA8" s="59">
        <v>80.641199999999998</v>
      </c>
      <c r="AB8" s="59">
        <v>62.8324</v>
      </c>
      <c r="AC8" s="59">
        <v>67.8322</v>
      </c>
      <c r="AD8" s="59">
        <v>54.883699999999997</v>
      </c>
      <c r="AE8" s="59">
        <v>75.773200000000003</v>
      </c>
      <c r="AF8" s="59">
        <v>104.292</v>
      </c>
      <c r="AG8" s="59">
        <v>76.847099999999998</v>
      </c>
      <c r="AH8" s="59">
        <v>81.993099999999998</v>
      </c>
      <c r="AI8" s="59">
        <v>58.545000000000002</v>
      </c>
      <c r="AJ8" s="59">
        <v>74.259100000000004</v>
      </c>
      <c r="AK8" s="59">
        <v>66.369</v>
      </c>
      <c r="AL8" s="59">
        <v>82.051599999999993</v>
      </c>
      <c r="AM8" s="59">
        <v>68.902699999999996</v>
      </c>
      <c r="AN8" s="59">
        <v>87.407499999999999</v>
      </c>
      <c r="AO8" s="59">
        <v>117.36499999999999</v>
      </c>
      <c r="AP8" s="59">
        <v>63.301400000000001</v>
      </c>
      <c r="AQ8" s="59">
        <v>79.297499999999999</v>
      </c>
      <c r="AR8" s="59">
        <v>57.421900000000001</v>
      </c>
      <c r="AS8" s="59">
        <v>98.9011</v>
      </c>
      <c r="AT8" s="59">
        <v>71.559899999999999</v>
      </c>
      <c r="AU8" s="59">
        <v>72.064700000000002</v>
      </c>
      <c r="AV8" s="59">
        <v>79.012299999999996</v>
      </c>
      <c r="AW8" s="59">
        <v>53.454500000000003</v>
      </c>
      <c r="AX8" s="59">
        <v>74.359300000000005</v>
      </c>
      <c r="AY8" s="59">
        <v>73.341099999999997</v>
      </c>
      <c r="AZ8" s="59">
        <v>74.238299999999995</v>
      </c>
      <c r="BA8" s="59">
        <v>89.599599999999995</v>
      </c>
      <c r="BB8" s="59">
        <v>108.97</v>
      </c>
      <c r="BC8" s="59">
        <v>111.289</v>
      </c>
      <c r="BD8" s="59">
        <v>75.757599999999996</v>
      </c>
      <c r="BE8" s="59" t="s">
        <v>15</v>
      </c>
    </row>
    <row r="9" spans="1:225" x14ac:dyDescent="0.3">
      <c r="A9" s="59" t="s">
        <v>16</v>
      </c>
      <c r="B9" s="68">
        <v>91.5565</v>
      </c>
      <c r="C9" s="59">
        <v>72.064700000000002</v>
      </c>
      <c r="D9" s="59">
        <v>70.503600000000006</v>
      </c>
      <c r="E9" s="59">
        <v>60.5991</v>
      </c>
      <c r="F9" s="59">
        <v>91.836699999999993</v>
      </c>
      <c r="G9" s="59">
        <v>79.141000000000005</v>
      </c>
      <c r="H9" s="68">
        <v>82.122900000000001</v>
      </c>
      <c r="I9" s="68">
        <v>68.460499999999996</v>
      </c>
      <c r="J9" s="59">
        <v>76.769099999999995</v>
      </c>
      <c r="K9" s="68">
        <v>89.4161</v>
      </c>
      <c r="L9" s="68">
        <v>83.225899999999996</v>
      </c>
      <c r="M9" s="59">
        <v>107.495</v>
      </c>
      <c r="N9" s="59">
        <v>92.757499999999993</v>
      </c>
      <c r="O9" s="59">
        <v>62.887700000000002</v>
      </c>
      <c r="P9" s="59">
        <v>79.077100000000002</v>
      </c>
      <c r="Q9" s="59">
        <v>79.595699999999994</v>
      </c>
      <c r="R9" s="59">
        <v>101.58199999999999</v>
      </c>
      <c r="S9" s="59">
        <v>79.138599999999997</v>
      </c>
      <c r="T9" s="59">
        <v>55.015000000000001</v>
      </c>
      <c r="U9" s="59">
        <v>158.26300000000001</v>
      </c>
      <c r="V9" s="59">
        <v>55.629100000000001</v>
      </c>
      <c r="W9" s="59">
        <v>89.147900000000007</v>
      </c>
      <c r="X9" s="59">
        <v>35.7181</v>
      </c>
      <c r="Y9" s="59">
        <v>72.532899999999998</v>
      </c>
      <c r="Z9" s="59">
        <v>86.945099999999996</v>
      </c>
      <c r="AA9" s="59">
        <v>80.638800000000003</v>
      </c>
      <c r="AB9" s="59">
        <v>63.216700000000003</v>
      </c>
      <c r="AC9" s="59">
        <v>67.8322</v>
      </c>
      <c r="AD9" s="59">
        <v>54.883699999999997</v>
      </c>
      <c r="AE9" s="59">
        <v>75.773200000000003</v>
      </c>
      <c r="AF9" s="59">
        <v>104.292</v>
      </c>
      <c r="AG9" s="59">
        <v>76.847099999999998</v>
      </c>
      <c r="AH9" s="59">
        <v>81.990600000000001</v>
      </c>
      <c r="AI9" s="59">
        <v>58.545000000000002</v>
      </c>
      <c r="AJ9" s="59">
        <v>74.259100000000004</v>
      </c>
      <c r="AK9" s="59">
        <v>66.367400000000004</v>
      </c>
      <c r="AL9" s="59">
        <v>82.051599999999993</v>
      </c>
      <c r="AM9" s="59">
        <v>68.902699999999996</v>
      </c>
      <c r="AN9" s="59">
        <v>87.407499999999999</v>
      </c>
      <c r="AO9" s="59">
        <v>117.36499999999999</v>
      </c>
      <c r="AP9" s="59">
        <v>63.301400000000001</v>
      </c>
      <c r="AQ9" s="59">
        <v>79.297499999999999</v>
      </c>
      <c r="AR9" s="59">
        <v>57.421900000000001</v>
      </c>
      <c r="AS9" s="59">
        <v>98.9011</v>
      </c>
      <c r="AT9" s="59">
        <v>71.559899999999999</v>
      </c>
      <c r="AU9" s="59">
        <v>72.064700000000002</v>
      </c>
      <c r="AV9" s="59">
        <v>79.012299999999996</v>
      </c>
      <c r="AW9" s="59">
        <v>53.454500000000003</v>
      </c>
      <c r="AX9" s="59">
        <v>74.359300000000005</v>
      </c>
      <c r="AY9" s="59">
        <v>73.341099999999997</v>
      </c>
      <c r="AZ9" s="59">
        <v>74.238299999999995</v>
      </c>
      <c r="BA9" s="59">
        <v>88.678100000000001</v>
      </c>
      <c r="BB9" s="59">
        <v>108.97</v>
      </c>
      <c r="BC9" s="59">
        <v>111.289</v>
      </c>
      <c r="BD9" s="59">
        <v>75.757599999999996</v>
      </c>
      <c r="BE9" s="59" t="s">
        <v>16</v>
      </c>
    </row>
    <row r="10" spans="1:225" x14ac:dyDescent="0.3">
      <c r="A10" s="59" t="s">
        <v>17</v>
      </c>
      <c r="B10" s="68">
        <v>117.49299999999999</v>
      </c>
      <c r="C10" s="59">
        <v>123.78400000000001</v>
      </c>
      <c r="D10" s="59">
        <v>106.137</v>
      </c>
      <c r="E10" s="59">
        <v>42.284599999999998</v>
      </c>
      <c r="F10" s="59">
        <v>133.929</v>
      </c>
      <c r="G10" s="59">
        <v>112.73</v>
      </c>
      <c r="H10" s="68">
        <v>117.246</v>
      </c>
      <c r="I10" s="68">
        <v>91.468500000000006</v>
      </c>
      <c r="J10" s="59">
        <v>105</v>
      </c>
      <c r="K10" s="68">
        <v>88.314800000000005</v>
      </c>
      <c r="L10" s="68">
        <v>111.247</v>
      </c>
      <c r="M10" s="59">
        <v>133.636</v>
      </c>
      <c r="N10" s="59">
        <v>134.84899999999999</v>
      </c>
      <c r="O10" s="59">
        <v>99.7286</v>
      </c>
      <c r="P10" s="59">
        <v>102.336</v>
      </c>
      <c r="Q10" s="59">
        <v>102.845</v>
      </c>
      <c r="R10" s="59">
        <v>81.153199999999998</v>
      </c>
      <c r="S10" s="59">
        <v>94.838700000000003</v>
      </c>
      <c r="T10" s="59">
        <v>109.62</v>
      </c>
      <c r="U10" s="59">
        <v>159.01400000000001</v>
      </c>
      <c r="V10" s="59">
        <v>67.247799999999998</v>
      </c>
      <c r="W10" s="59">
        <v>91.128299999999996</v>
      </c>
      <c r="X10" s="59">
        <v>52.801699999999997</v>
      </c>
      <c r="Y10" s="59">
        <v>75.999499999999998</v>
      </c>
      <c r="Z10" s="59">
        <v>75.449100000000001</v>
      </c>
      <c r="AA10" s="59">
        <v>100.444</v>
      </c>
      <c r="AB10" s="59">
        <v>95.703100000000006</v>
      </c>
      <c r="AC10" s="59">
        <v>98.908500000000004</v>
      </c>
      <c r="AD10" s="59">
        <v>64.101900000000001</v>
      </c>
      <c r="AE10" s="59">
        <v>90.184100000000001</v>
      </c>
      <c r="AF10" s="59">
        <v>71.882599999999996</v>
      </c>
      <c r="AG10" s="59">
        <v>92.079599999999999</v>
      </c>
      <c r="AH10" s="59">
        <v>91.021699999999996</v>
      </c>
      <c r="AI10" s="59">
        <v>84.547499999999999</v>
      </c>
      <c r="AJ10" s="59">
        <v>73.869299999999996</v>
      </c>
      <c r="AK10" s="59">
        <v>82.013499999999993</v>
      </c>
      <c r="AL10" s="59">
        <v>106.453</v>
      </c>
      <c r="AM10" s="59">
        <v>79.354600000000005</v>
      </c>
      <c r="AN10" s="59">
        <v>69.955600000000004</v>
      </c>
      <c r="AO10" s="59">
        <v>122.5</v>
      </c>
      <c r="AP10" s="59">
        <v>80.201300000000003</v>
      </c>
      <c r="AQ10" s="59">
        <v>97.840599999999995</v>
      </c>
      <c r="AR10" s="59">
        <v>69.136700000000005</v>
      </c>
      <c r="AS10" s="59">
        <v>76.750900000000001</v>
      </c>
      <c r="AT10" s="59">
        <v>100.923</v>
      </c>
      <c r="AU10" s="59">
        <v>69.176500000000004</v>
      </c>
      <c r="AV10" s="59">
        <v>86.486500000000007</v>
      </c>
      <c r="AW10" s="59">
        <v>77.287099999999995</v>
      </c>
      <c r="AX10" s="59">
        <v>93.856399999999994</v>
      </c>
      <c r="AY10" s="59">
        <v>93.849800000000002</v>
      </c>
      <c r="AZ10" s="59">
        <v>93.798900000000003</v>
      </c>
      <c r="BA10" s="59">
        <v>126.839</v>
      </c>
      <c r="BB10" s="59">
        <v>132.858</v>
      </c>
      <c r="BC10" s="59">
        <v>118.97499999999999</v>
      </c>
      <c r="BD10" s="59">
        <v>114.79600000000001</v>
      </c>
      <c r="BE10" s="59" t="s">
        <v>17</v>
      </c>
    </row>
    <row r="11" spans="1:225" x14ac:dyDescent="0.3">
      <c r="A11" s="59" t="s">
        <v>18</v>
      </c>
      <c r="B11" s="68">
        <v>76.785700000000006</v>
      </c>
      <c r="C11" s="59">
        <v>97.508799999999994</v>
      </c>
      <c r="D11" s="59">
        <v>87.240399999999994</v>
      </c>
      <c r="E11" s="59">
        <v>51.183799999999998</v>
      </c>
      <c r="F11" s="59">
        <v>100</v>
      </c>
      <c r="G11" s="59">
        <v>80.503799999999998</v>
      </c>
      <c r="H11" s="68">
        <v>90.467699999999994</v>
      </c>
      <c r="I11" s="68">
        <v>86.132800000000003</v>
      </c>
      <c r="J11" s="59">
        <v>78.386099999999999</v>
      </c>
      <c r="K11" s="68">
        <v>91.162800000000004</v>
      </c>
      <c r="L11" s="68">
        <v>89.634100000000004</v>
      </c>
      <c r="M11" s="59">
        <v>99.324299999999994</v>
      </c>
      <c r="N11" s="59">
        <v>96.281199999999998</v>
      </c>
      <c r="O11" s="59">
        <v>122.443</v>
      </c>
      <c r="P11" s="59">
        <v>76.421000000000006</v>
      </c>
      <c r="Q11" s="59">
        <v>58.401600000000002</v>
      </c>
      <c r="R11" s="59">
        <v>63.163899999999998</v>
      </c>
      <c r="S11" s="59">
        <v>80.991699999999994</v>
      </c>
      <c r="T11" s="59">
        <v>76.5625</v>
      </c>
      <c r="U11" s="59">
        <v>130.012</v>
      </c>
      <c r="V11" s="59">
        <v>78.555899999999994</v>
      </c>
      <c r="W11" s="59">
        <v>70.756200000000007</v>
      </c>
      <c r="X11" s="59">
        <v>47.340499999999999</v>
      </c>
      <c r="Y11" s="59">
        <v>57.508000000000003</v>
      </c>
      <c r="Z11" s="59">
        <v>75.170500000000004</v>
      </c>
      <c r="AA11" s="59">
        <v>67.887900000000002</v>
      </c>
      <c r="AB11" s="59">
        <v>57.421900000000001</v>
      </c>
      <c r="AC11" s="59">
        <v>53.141100000000002</v>
      </c>
      <c r="AD11" s="59">
        <v>48.117800000000003</v>
      </c>
      <c r="AE11" s="59">
        <v>55.056199999999997</v>
      </c>
      <c r="AF11" s="59">
        <v>68.372100000000003</v>
      </c>
      <c r="AG11" s="59">
        <v>73.828100000000006</v>
      </c>
      <c r="AH11" s="59">
        <v>52.406399999999998</v>
      </c>
      <c r="AI11" s="59">
        <v>67.136899999999997</v>
      </c>
      <c r="AJ11" s="59">
        <v>75.196100000000001</v>
      </c>
      <c r="AK11" s="59">
        <v>54.594999999999999</v>
      </c>
      <c r="AL11" s="59">
        <v>68.841700000000003</v>
      </c>
      <c r="AM11" s="59">
        <v>67.555099999999996</v>
      </c>
      <c r="AN11" s="59">
        <v>70.552499999999995</v>
      </c>
      <c r="AO11" s="59">
        <v>87.326700000000002</v>
      </c>
      <c r="AP11" s="59">
        <v>62.311599999999999</v>
      </c>
      <c r="AQ11" s="59">
        <v>76.218500000000006</v>
      </c>
      <c r="AR11" s="59">
        <v>82.6875</v>
      </c>
      <c r="AS11" s="59">
        <v>81.736900000000006</v>
      </c>
      <c r="AT11" s="59">
        <v>81.651499999999999</v>
      </c>
      <c r="AU11" s="59">
        <v>79.212100000000007</v>
      </c>
      <c r="AV11" s="59">
        <v>77.481800000000007</v>
      </c>
      <c r="AW11" s="59">
        <v>64.814800000000005</v>
      </c>
      <c r="AX11" s="59">
        <v>65.781599999999997</v>
      </c>
      <c r="AY11" s="59">
        <v>71.882599999999996</v>
      </c>
      <c r="AZ11" s="59">
        <v>73.604600000000005</v>
      </c>
      <c r="BA11" s="59">
        <v>82.720600000000005</v>
      </c>
      <c r="BB11" s="59">
        <v>85.042100000000005</v>
      </c>
      <c r="BC11" s="59">
        <v>82.2761</v>
      </c>
      <c r="BD11" s="59">
        <v>86.788799999999995</v>
      </c>
      <c r="BE11" s="59" t="s">
        <v>18</v>
      </c>
    </row>
    <row r="12" spans="1:225" x14ac:dyDescent="0.3">
      <c r="A12" s="59" t="s">
        <v>19</v>
      </c>
      <c r="B12" s="68">
        <v>60.567799999999998</v>
      </c>
      <c r="C12" s="59">
        <v>80.2791</v>
      </c>
      <c r="D12" s="59">
        <v>65.260800000000003</v>
      </c>
      <c r="E12" s="59">
        <v>38.210500000000003</v>
      </c>
      <c r="F12" s="59">
        <v>86.830699999999993</v>
      </c>
      <c r="G12" s="59">
        <v>66.929699999999997</v>
      </c>
      <c r="H12" s="68">
        <v>76.139499999999998</v>
      </c>
      <c r="I12" s="68">
        <v>84.785899999999998</v>
      </c>
      <c r="J12" s="59">
        <v>68.5137</v>
      </c>
      <c r="K12" s="68">
        <v>76.255799999999994</v>
      </c>
      <c r="L12" s="68">
        <v>98.327799999999996</v>
      </c>
      <c r="M12" s="59">
        <v>78.994500000000002</v>
      </c>
      <c r="N12" s="59">
        <v>72.090199999999996</v>
      </c>
      <c r="O12" s="59">
        <v>70.854799999999997</v>
      </c>
      <c r="P12" s="59">
        <v>68.407399999999996</v>
      </c>
      <c r="Q12" s="59">
        <v>58.916499999999999</v>
      </c>
      <c r="R12" s="59">
        <v>99.384</v>
      </c>
      <c r="S12" s="59">
        <v>67.097800000000007</v>
      </c>
      <c r="T12" s="59">
        <v>93.929699999999997</v>
      </c>
      <c r="U12" s="59">
        <v>139.852</v>
      </c>
      <c r="V12" s="59">
        <v>53.951599999999999</v>
      </c>
      <c r="W12" s="59">
        <v>72.6404</v>
      </c>
      <c r="X12" s="59">
        <v>41.426600000000001</v>
      </c>
      <c r="Y12" s="59">
        <v>57.9133</v>
      </c>
      <c r="Z12" s="59">
        <v>48.832700000000003</v>
      </c>
      <c r="AA12" s="59">
        <v>69.852199999999996</v>
      </c>
      <c r="AB12" s="59">
        <v>60.180100000000003</v>
      </c>
      <c r="AC12" s="59">
        <v>71.159599999999998</v>
      </c>
      <c r="AD12" s="59">
        <v>48.918500000000002</v>
      </c>
      <c r="AE12" s="59">
        <v>59.598599999999998</v>
      </c>
      <c r="AF12" s="59">
        <v>57.403199999999998</v>
      </c>
      <c r="AG12" s="59">
        <v>65.886499999999998</v>
      </c>
      <c r="AH12" s="59">
        <v>52.4542</v>
      </c>
      <c r="AI12" s="59">
        <v>62.633099999999999</v>
      </c>
      <c r="AJ12" s="59">
        <v>67.6173</v>
      </c>
      <c r="AK12" s="59">
        <v>69.9131</v>
      </c>
      <c r="AL12" s="59">
        <v>70.126199999999997</v>
      </c>
      <c r="AM12" s="59">
        <v>52.712299999999999</v>
      </c>
      <c r="AN12" s="59">
        <v>42.282600000000002</v>
      </c>
      <c r="AO12" s="59">
        <v>82.194299999999998</v>
      </c>
      <c r="AP12" s="59">
        <v>62.5428</v>
      </c>
      <c r="AQ12" s="59">
        <v>57.541800000000002</v>
      </c>
      <c r="AR12" s="59">
        <v>71.4054</v>
      </c>
      <c r="AS12" s="59">
        <v>81.206800000000001</v>
      </c>
      <c r="AT12" s="59">
        <v>85.786500000000004</v>
      </c>
      <c r="AU12" s="59">
        <v>87.346900000000005</v>
      </c>
      <c r="AV12" s="59">
        <v>74.731399999999994</v>
      </c>
      <c r="AW12" s="59">
        <v>62.019500000000001</v>
      </c>
      <c r="AX12" s="59">
        <v>66.939899999999994</v>
      </c>
      <c r="AY12" s="59">
        <v>63.0901</v>
      </c>
      <c r="AZ12" s="59">
        <v>64.472800000000007</v>
      </c>
      <c r="BA12" s="59">
        <v>73.474999999999994</v>
      </c>
      <c r="BB12" s="59">
        <v>124.929</v>
      </c>
      <c r="BC12" s="59">
        <v>84.262100000000004</v>
      </c>
      <c r="BD12" s="59">
        <v>75.961399999999998</v>
      </c>
      <c r="BE12" s="59" t="s">
        <v>19</v>
      </c>
    </row>
    <row r="13" spans="1:225" x14ac:dyDescent="0.3">
      <c r="A13" s="59" t="s">
        <v>20</v>
      </c>
      <c r="B13" s="68">
        <v>60.566600000000001</v>
      </c>
      <c r="C13" s="59">
        <v>80.2791</v>
      </c>
      <c r="D13" s="59">
        <v>65.260800000000003</v>
      </c>
      <c r="E13" s="59">
        <v>46.155500000000004</v>
      </c>
      <c r="F13" s="59">
        <v>86.830699999999993</v>
      </c>
      <c r="G13" s="59">
        <v>66.929699999999997</v>
      </c>
      <c r="H13" s="68">
        <v>76.139499999999998</v>
      </c>
      <c r="I13" s="68">
        <v>84.785899999999998</v>
      </c>
      <c r="J13" s="59">
        <v>96.428600000000003</v>
      </c>
      <c r="K13" s="68">
        <v>76.255799999999994</v>
      </c>
      <c r="L13" s="68">
        <v>98.327799999999996</v>
      </c>
      <c r="M13" s="59">
        <v>82.358099999999993</v>
      </c>
      <c r="N13" s="59">
        <v>72.090199999999996</v>
      </c>
      <c r="O13" s="59">
        <v>70.854799999999997</v>
      </c>
      <c r="P13" s="59">
        <v>89.755799999999994</v>
      </c>
      <c r="Q13" s="59">
        <v>84.144199999999998</v>
      </c>
      <c r="R13" s="59">
        <v>99.384</v>
      </c>
      <c r="S13" s="59">
        <v>70.616500000000002</v>
      </c>
      <c r="T13" s="59">
        <v>105</v>
      </c>
      <c r="U13" s="59">
        <v>139.852</v>
      </c>
      <c r="V13" s="59">
        <v>61.643799999999999</v>
      </c>
      <c r="W13" s="59">
        <v>72.6404</v>
      </c>
      <c r="X13" s="59">
        <v>53.6464</v>
      </c>
      <c r="Y13" s="59">
        <v>57.9133</v>
      </c>
      <c r="Z13" s="59">
        <v>59.979599999999998</v>
      </c>
      <c r="AA13" s="59">
        <v>69.852199999999996</v>
      </c>
      <c r="AB13" s="59">
        <v>60.180100000000003</v>
      </c>
      <c r="AC13" s="59">
        <v>71.159599999999998</v>
      </c>
      <c r="AD13" s="59">
        <v>48.918500000000002</v>
      </c>
      <c r="AE13" s="59">
        <v>87.863200000000006</v>
      </c>
      <c r="AF13" s="59">
        <v>65.284999999999997</v>
      </c>
      <c r="AG13" s="59">
        <v>65.886499999999998</v>
      </c>
      <c r="AH13" s="59">
        <v>52.453200000000002</v>
      </c>
      <c r="AI13" s="59">
        <v>62.633099999999999</v>
      </c>
      <c r="AJ13" s="59">
        <v>67.6173</v>
      </c>
      <c r="AK13" s="59">
        <v>69.9131</v>
      </c>
      <c r="AL13" s="59">
        <v>70.124300000000005</v>
      </c>
      <c r="AM13" s="59">
        <v>72.194500000000005</v>
      </c>
      <c r="AN13" s="59">
        <v>42.282600000000002</v>
      </c>
      <c r="AO13" s="59">
        <v>82.194299999999998</v>
      </c>
      <c r="AP13" s="59">
        <v>62.5428</v>
      </c>
      <c r="AQ13" s="59">
        <v>57.541800000000002</v>
      </c>
      <c r="AR13" s="59">
        <v>71.4054</v>
      </c>
      <c r="AS13" s="59">
        <v>100</v>
      </c>
      <c r="AT13" s="59">
        <v>97.494500000000002</v>
      </c>
      <c r="AU13" s="59">
        <v>108.607</v>
      </c>
      <c r="AV13" s="59">
        <v>81.967200000000005</v>
      </c>
      <c r="AW13" s="59">
        <v>82.358099999999993</v>
      </c>
      <c r="AX13" s="59">
        <v>89.670599999999993</v>
      </c>
      <c r="AY13" s="59">
        <v>85.597800000000007</v>
      </c>
      <c r="AZ13" s="59">
        <v>97.363100000000003</v>
      </c>
      <c r="BA13" s="59">
        <v>121.977</v>
      </c>
      <c r="BB13" s="59">
        <v>179.63300000000001</v>
      </c>
      <c r="BC13" s="59">
        <v>130.28100000000001</v>
      </c>
      <c r="BD13" s="59">
        <v>131.929</v>
      </c>
      <c r="BE13" s="59" t="s">
        <v>20</v>
      </c>
    </row>
    <row r="14" spans="1:225" x14ac:dyDescent="0.3">
      <c r="A14" s="59" t="s">
        <v>21</v>
      </c>
      <c r="B14" s="68">
        <v>52.067300000000003</v>
      </c>
      <c r="C14" s="59">
        <v>65.386600000000001</v>
      </c>
      <c r="D14" s="59">
        <v>63.636400000000002</v>
      </c>
      <c r="E14" s="59">
        <v>57.163800000000002</v>
      </c>
      <c r="F14" s="59">
        <v>63.852400000000003</v>
      </c>
      <c r="G14" s="59">
        <v>62.086399999999998</v>
      </c>
      <c r="H14" s="68">
        <v>56.756799999999998</v>
      </c>
      <c r="I14" s="68">
        <v>56.732399999999998</v>
      </c>
      <c r="J14" s="59">
        <v>51.7515</v>
      </c>
      <c r="K14" s="68">
        <v>69.95</v>
      </c>
      <c r="L14" s="68">
        <v>78.423199999999994</v>
      </c>
      <c r="M14" s="59">
        <v>60.2363</v>
      </c>
      <c r="N14" s="59">
        <v>61.8947</v>
      </c>
      <c r="O14" s="59">
        <v>52.010800000000003</v>
      </c>
      <c r="P14" s="59">
        <v>73.9375</v>
      </c>
      <c r="Q14" s="59">
        <v>50.747999999999998</v>
      </c>
      <c r="R14" s="59">
        <v>99.145700000000005</v>
      </c>
      <c r="S14" s="59">
        <v>58.305100000000003</v>
      </c>
      <c r="T14" s="59">
        <v>79.782899999999998</v>
      </c>
      <c r="U14" s="59">
        <v>139.57900000000001</v>
      </c>
      <c r="V14" s="59">
        <v>38.639000000000003</v>
      </c>
      <c r="W14" s="59">
        <v>49.749899999999997</v>
      </c>
      <c r="X14" s="59">
        <v>38.104799999999997</v>
      </c>
      <c r="Y14" s="59">
        <v>44.286000000000001</v>
      </c>
      <c r="Z14" s="59">
        <v>42.379399999999997</v>
      </c>
      <c r="AA14" s="59">
        <v>47.158200000000001</v>
      </c>
      <c r="AB14" s="59">
        <v>52.132800000000003</v>
      </c>
      <c r="AC14" s="59">
        <v>32.949399999999997</v>
      </c>
      <c r="AD14" s="59">
        <v>44.680900000000001</v>
      </c>
      <c r="AE14" s="59">
        <v>56.391500000000001</v>
      </c>
      <c r="AF14" s="59">
        <v>55.720500000000001</v>
      </c>
      <c r="AG14" s="59">
        <v>61.097299999999997</v>
      </c>
      <c r="AH14" s="59">
        <v>46.610799999999998</v>
      </c>
      <c r="AI14" s="59">
        <v>45.633299999999998</v>
      </c>
      <c r="AJ14" s="59">
        <v>46.0246</v>
      </c>
      <c r="AK14" s="59">
        <v>50.912999999999997</v>
      </c>
      <c r="AL14" s="59">
        <v>62.412999999999997</v>
      </c>
      <c r="AM14" s="59">
        <v>47.118699999999997</v>
      </c>
      <c r="AN14" s="59">
        <v>62.082099999999997</v>
      </c>
      <c r="AO14" s="59">
        <v>70.744900000000001</v>
      </c>
      <c r="AP14" s="59">
        <v>54.198</v>
      </c>
      <c r="AQ14" s="59">
        <v>59.526200000000003</v>
      </c>
      <c r="AR14" s="59">
        <v>51.7515</v>
      </c>
      <c r="AS14" s="59">
        <v>72.951999999999998</v>
      </c>
      <c r="AT14" s="59">
        <v>57.702399999999997</v>
      </c>
      <c r="AU14" s="59">
        <v>56.751899999999999</v>
      </c>
      <c r="AV14" s="59">
        <v>63.7605</v>
      </c>
      <c r="AW14" s="59">
        <v>59.831800000000001</v>
      </c>
      <c r="AX14" s="59">
        <v>62.7074</v>
      </c>
      <c r="AY14" s="59">
        <v>57.985599999999998</v>
      </c>
      <c r="AZ14" s="59">
        <v>65.040599999999998</v>
      </c>
      <c r="BA14" s="59">
        <v>63.598599999999998</v>
      </c>
      <c r="BB14" s="59">
        <v>60.681100000000001</v>
      </c>
      <c r="BC14" s="59">
        <v>47.602800000000002</v>
      </c>
      <c r="BD14" s="59">
        <v>46.391800000000003</v>
      </c>
      <c r="BE14" s="59" t="s">
        <v>21</v>
      </c>
    </row>
    <row r="15" spans="1:225" x14ac:dyDescent="0.3">
      <c r="A15" s="59" t="s">
        <v>22</v>
      </c>
      <c r="B15" s="68">
        <v>76.047600000000003</v>
      </c>
      <c r="C15" s="59">
        <v>75.604299999999995</v>
      </c>
      <c r="D15" s="59">
        <v>78.381399999999999</v>
      </c>
      <c r="E15" s="59">
        <v>66.362399999999994</v>
      </c>
      <c r="F15" s="59">
        <v>96.676699999999997</v>
      </c>
      <c r="G15" s="59">
        <v>74.300799999999995</v>
      </c>
      <c r="H15" s="68">
        <v>73.532700000000006</v>
      </c>
      <c r="I15" s="68">
        <v>70.7941</v>
      </c>
      <c r="J15" s="59">
        <v>55.236600000000003</v>
      </c>
      <c r="K15" s="68">
        <v>112.428</v>
      </c>
      <c r="L15" s="68">
        <v>99.743700000000004</v>
      </c>
      <c r="M15" s="59">
        <v>85.711500000000001</v>
      </c>
      <c r="N15" s="59">
        <v>76.5625</v>
      </c>
      <c r="O15" s="59">
        <v>59.202599999999997</v>
      </c>
      <c r="P15" s="59">
        <v>88.4358</v>
      </c>
      <c r="Q15" s="59">
        <v>61.663899999999998</v>
      </c>
      <c r="R15" s="59">
        <v>99.864099999999993</v>
      </c>
      <c r="S15" s="59">
        <v>82.237799999999993</v>
      </c>
      <c r="T15" s="59">
        <v>108.07899999999999</v>
      </c>
      <c r="U15" s="59">
        <v>175.744</v>
      </c>
      <c r="V15" s="59">
        <v>47.327800000000003</v>
      </c>
      <c r="W15" s="59">
        <v>68.426900000000003</v>
      </c>
      <c r="X15" s="59">
        <v>41.466900000000003</v>
      </c>
      <c r="Y15" s="59">
        <v>66.970399999999998</v>
      </c>
      <c r="Z15" s="59">
        <v>64.081800000000001</v>
      </c>
      <c r="AA15" s="59">
        <v>67.002600000000001</v>
      </c>
      <c r="AB15" s="59">
        <v>84.897499999999994</v>
      </c>
      <c r="AC15" s="59">
        <v>75.2881</v>
      </c>
      <c r="AD15" s="59">
        <v>62.553199999999997</v>
      </c>
      <c r="AE15" s="59">
        <v>63.777500000000003</v>
      </c>
      <c r="AF15" s="59">
        <v>80.437799999999996</v>
      </c>
      <c r="AG15" s="59">
        <v>83.819100000000006</v>
      </c>
      <c r="AH15" s="59">
        <v>85.132400000000004</v>
      </c>
      <c r="AI15" s="59">
        <v>47.358199999999997</v>
      </c>
      <c r="AJ15" s="59">
        <v>59.353999999999999</v>
      </c>
      <c r="AK15" s="59">
        <v>80.1066</v>
      </c>
      <c r="AL15" s="59">
        <v>95.813999999999993</v>
      </c>
      <c r="AM15" s="59">
        <v>68.9529</v>
      </c>
      <c r="AN15" s="59">
        <v>91.181600000000003</v>
      </c>
      <c r="AO15" s="59">
        <v>90.647499999999994</v>
      </c>
      <c r="AP15" s="59">
        <v>62.070399999999999</v>
      </c>
      <c r="AQ15" s="59">
        <v>78.5047</v>
      </c>
      <c r="AR15" s="59">
        <v>61.122700000000002</v>
      </c>
      <c r="AS15" s="59">
        <v>84.960800000000006</v>
      </c>
      <c r="AT15" s="59">
        <v>64.745000000000005</v>
      </c>
      <c r="AU15" s="59">
        <v>77.800600000000003</v>
      </c>
      <c r="AV15" s="59">
        <v>74.739199999999997</v>
      </c>
      <c r="AW15" s="59">
        <v>75.929699999999997</v>
      </c>
      <c r="AX15" s="59">
        <v>91.165899999999993</v>
      </c>
      <c r="AY15" s="59">
        <v>78.75</v>
      </c>
      <c r="AZ15" s="59">
        <v>83.116900000000001</v>
      </c>
      <c r="BA15" s="59">
        <v>86.338700000000003</v>
      </c>
      <c r="BB15" s="59">
        <v>118.432</v>
      </c>
      <c r="BC15" s="59">
        <v>84.981999999999999</v>
      </c>
      <c r="BD15" s="59">
        <v>77.419399999999996</v>
      </c>
      <c r="BE15" s="59" t="s">
        <v>22</v>
      </c>
    </row>
    <row r="16" spans="1:225" x14ac:dyDescent="0.3">
      <c r="A16" s="59" t="s">
        <v>23</v>
      </c>
      <c r="B16" s="68">
        <v>99.399500000000003</v>
      </c>
      <c r="C16" s="59">
        <v>92.018799999999999</v>
      </c>
      <c r="D16" s="59">
        <v>76.350399999999993</v>
      </c>
      <c r="E16" s="59">
        <v>106.9</v>
      </c>
      <c r="F16" s="59">
        <v>91.225800000000007</v>
      </c>
      <c r="G16" s="59">
        <v>78.558300000000003</v>
      </c>
      <c r="H16" s="68">
        <v>79.003900000000002</v>
      </c>
      <c r="I16" s="68">
        <v>89.102900000000005</v>
      </c>
      <c r="J16" s="59">
        <v>48.525500000000001</v>
      </c>
      <c r="K16" s="68">
        <v>74.409400000000005</v>
      </c>
      <c r="L16" s="68">
        <v>122.319</v>
      </c>
      <c r="M16" s="59">
        <v>94.686000000000007</v>
      </c>
      <c r="N16" s="59">
        <v>74.221599999999995</v>
      </c>
      <c r="O16" s="59">
        <v>105.267</v>
      </c>
      <c r="P16" s="59">
        <v>86.614900000000006</v>
      </c>
      <c r="Q16" s="59">
        <v>85.970500000000001</v>
      </c>
      <c r="R16" s="59">
        <v>86.617800000000003</v>
      </c>
      <c r="S16" s="59">
        <v>74.665599999999998</v>
      </c>
      <c r="T16" s="59">
        <v>104.449</v>
      </c>
      <c r="U16" s="59">
        <v>167.86099999999999</v>
      </c>
      <c r="V16" s="59">
        <v>44.176600000000001</v>
      </c>
      <c r="W16" s="59">
        <v>68.426900000000003</v>
      </c>
      <c r="X16" s="59">
        <v>52.203800000000001</v>
      </c>
      <c r="Y16" s="59">
        <v>99.973500000000001</v>
      </c>
      <c r="Z16" s="59">
        <v>75.875299999999996</v>
      </c>
      <c r="AA16" s="59">
        <v>85.892399999999995</v>
      </c>
      <c r="AB16" s="59">
        <v>95.765500000000003</v>
      </c>
      <c r="AC16" s="59">
        <v>94.493200000000002</v>
      </c>
      <c r="AD16" s="59">
        <v>64.073999999999998</v>
      </c>
      <c r="AE16" s="59">
        <v>68.045100000000005</v>
      </c>
      <c r="AF16" s="59">
        <v>94.395499999999998</v>
      </c>
      <c r="AG16" s="59">
        <v>84</v>
      </c>
      <c r="AH16" s="59">
        <v>108.697</v>
      </c>
      <c r="AI16" s="59">
        <v>39.077300000000001</v>
      </c>
      <c r="AJ16" s="59">
        <v>66.440700000000007</v>
      </c>
      <c r="AK16" s="59">
        <v>109.42</v>
      </c>
      <c r="AL16" s="59">
        <v>90.073499999999996</v>
      </c>
      <c r="AM16" s="59">
        <v>92.705500000000001</v>
      </c>
      <c r="AN16" s="59">
        <v>125.10599999999999</v>
      </c>
      <c r="AO16" s="59">
        <v>99.503600000000006</v>
      </c>
      <c r="AP16" s="59">
        <v>52.734400000000001</v>
      </c>
      <c r="AQ16" s="59">
        <v>78.479100000000003</v>
      </c>
      <c r="AR16" s="59">
        <v>63.634799999999998</v>
      </c>
      <c r="AS16" s="59">
        <v>70.382900000000006</v>
      </c>
      <c r="AT16" s="59">
        <v>117.1</v>
      </c>
      <c r="AU16" s="59">
        <v>83.845600000000005</v>
      </c>
      <c r="AV16" s="59">
        <v>78.360900000000001</v>
      </c>
      <c r="AW16" s="59">
        <v>81.575999999999993</v>
      </c>
      <c r="AX16" s="59">
        <v>86.583799999999997</v>
      </c>
      <c r="AY16" s="59">
        <v>80.828400000000002</v>
      </c>
      <c r="AZ16" s="59">
        <v>85.399100000000004</v>
      </c>
      <c r="BA16" s="59">
        <v>89.208299999999994</v>
      </c>
      <c r="BB16" s="59">
        <v>101.64</v>
      </c>
      <c r="BC16" s="59">
        <v>96.791899999999998</v>
      </c>
      <c r="BD16" s="59">
        <v>98.441299999999998</v>
      </c>
      <c r="BE16" s="59" t="s">
        <v>23</v>
      </c>
    </row>
    <row r="17" spans="1:57" x14ac:dyDescent="0.3">
      <c r="A17" s="59" t="s">
        <v>24</v>
      </c>
      <c r="B17" s="68">
        <v>111.88800000000001</v>
      </c>
      <c r="C17" s="59">
        <v>109.294</v>
      </c>
      <c r="D17" s="59">
        <v>82.212199999999996</v>
      </c>
      <c r="E17" s="59">
        <v>87.825299999999999</v>
      </c>
      <c r="F17" s="59">
        <v>92.201300000000003</v>
      </c>
      <c r="G17" s="59">
        <v>79.032300000000006</v>
      </c>
      <c r="H17" s="68">
        <v>84.031999999999996</v>
      </c>
      <c r="I17" s="68">
        <v>66.683499999999995</v>
      </c>
      <c r="J17" s="59">
        <v>40.902799999999999</v>
      </c>
      <c r="K17" s="68">
        <v>57.937399999999997</v>
      </c>
      <c r="L17" s="68">
        <v>121.992</v>
      </c>
      <c r="M17" s="59">
        <v>80.271799999999999</v>
      </c>
      <c r="N17" s="59">
        <v>76.847099999999998</v>
      </c>
      <c r="O17" s="59">
        <v>97.963700000000003</v>
      </c>
      <c r="P17" s="59">
        <v>99.466200000000001</v>
      </c>
      <c r="Q17" s="59">
        <v>70</v>
      </c>
      <c r="R17" s="59">
        <v>85.124200000000002</v>
      </c>
      <c r="S17" s="59">
        <v>75.191800000000001</v>
      </c>
      <c r="T17" s="59">
        <v>101.738</v>
      </c>
      <c r="U17" s="59">
        <v>144.27500000000001</v>
      </c>
      <c r="V17" s="59">
        <v>66.515799999999999</v>
      </c>
      <c r="W17" s="59">
        <v>67.109700000000004</v>
      </c>
      <c r="X17" s="59">
        <v>52.466700000000003</v>
      </c>
      <c r="Y17" s="59">
        <v>88.223500000000001</v>
      </c>
      <c r="Z17" s="59">
        <v>53.179499999999997</v>
      </c>
      <c r="AA17" s="59">
        <v>93.716800000000006</v>
      </c>
      <c r="AB17" s="59">
        <v>110.11199999999999</v>
      </c>
      <c r="AC17" s="59">
        <v>86.725700000000003</v>
      </c>
      <c r="AD17" s="59">
        <v>61.357900000000001</v>
      </c>
      <c r="AE17" s="59">
        <v>67.790499999999994</v>
      </c>
      <c r="AF17" s="59">
        <v>95.173000000000002</v>
      </c>
      <c r="AG17" s="59">
        <v>75.968999999999994</v>
      </c>
      <c r="AH17" s="59">
        <v>103.545</v>
      </c>
      <c r="AI17" s="59">
        <v>65.511300000000006</v>
      </c>
      <c r="AJ17" s="59">
        <v>61.9846</v>
      </c>
      <c r="AK17" s="59">
        <v>114.934</v>
      </c>
      <c r="AL17" s="59">
        <v>55.869900000000001</v>
      </c>
      <c r="AM17" s="59">
        <v>93.537899999999993</v>
      </c>
      <c r="AN17" s="59">
        <v>123.19</v>
      </c>
      <c r="AO17" s="59">
        <v>101.352</v>
      </c>
      <c r="AP17" s="59">
        <v>52.466700000000003</v>
      </c>
      <c r="AQ17" s="59">
        <v>87.924499999999995</v>
      </c>
      <c r="AR17" s="59">
        <v>54.4803</v>
      </c>
      <c r="AS17" s="59">
        <v>74.505200000000002</v>
      </c>
      <c r="AT17" s="59">
        <v>75.462000000000003</v>
      </c>
      <c r="AU17" s="59">
        <v>82.6875</v>
      </c>
      <c r="AV17" s="59">
        <v>76.555000000000007</v>
      </c>
      <c r="AW17" s="59">
        <v>93.604100000000003</v>
      </c>
      <c r="AX17" s="59">
        <v>97.100899999999996</v>
      </c>
      <c r="AY17" s="59">
        <v>91.671300000000002</v>
      </c>
      <c r="AZ17" s="59">
        <v>90.180400000000006</v>
      </c>
      <c r="BA17" s="59">
        <v>74.328299999999999</v>
      </c>
      <c r="BB17" s="59">
        <v>78.191500000000005</v>
      </c>
      <c r="BC17" s="59">
        <v>92.598399999999998</v>
      </c>
      <c r="BD17" s="59">
        <v>72.072100000000006</v>
      </c>
      <c r="BE17" s="59" t="s">
        <v>24</v>
      </c>
    </row>
    <row r="18" spans="1:57" x14ac:dyDescent="0.3">
      <c r="A18" s="59" t="s">
        <v>25</v>
      </c>
      <c r="B18" s="68">
        <v>100.313</v>
      </c>
      <c r="C18" s="59">
        <v>124.051</v>
      </c>
      <c r="D18" s="59">
        <v>83.231099999999998</v>
      </c>
      <c r="E18" s="59">
        <v>64.298199999999994</v>
      </c>
      <c r="F18" s="59">
        <v>111.40300000000001</v>
      </c>
      <c r="G18" s="59">
        <v>80.084699999999998</v>
      </c>
      <c r="H18" s="68">
        <v>98.5989</v>
      </c>
      <c r="I18" s="68">
        <v>55.272399999999998</v>
      </c>
      <c r="J18" s="59">
        <v>85.914699999999996</v>
      </c>
      <c r="K18" s="68">
        <v>102.95699999999999</v>
      </c>
      <c r="L18" s="68">
        <v>126.797</v>
      </c>
      <c r="M18" s="59">
        <v>105.042</v>
      </c>
      <c r="N18" s="59">
        <v>126.821</v>
      </c>
      <c r="O18" s="59">
        <v>120.514</v>
      </c>
      <c r="P18" s="59">
        <v>96.3934</v>
      </c>
      <c r="Q18" s="59">
        <v>69.216300000000004</v>
      </c>
      <c r="R18" s="59">
        <v>106.556</v>
      </c>
      <c r="S18" s="59">
        <v>74.359300000000005</v>
      </c>
      <c r="T18" s="59">
        <v>113.58199999999999</v>
      </c>
      <c r="U18" s="59">
        <v>126.39700000000001</v>
      </c>
      <c r="V18" s="59">
        <v>79.103099999999998</v>
      </c>
      <c r="W18" s="59">
        <v>82.988299999999995</v>
      </c>
      <c r="X18" s="59">
        <v>49.101799999999997</v>
      </c>
      <c r="Y18" s="59">
        <v>95.841800000000006</v>
      </c>
      <c r="Z18" s="59">
        <v>86.087999999999994</v>
      </c>
      <c r="AA18" s="59">
        <v>100.593</v>
      </c>
      <c r="AB18" s="59">
        <v>111.78700000000001</v>
      </c>
      <c r="AC18" s="59">
        <v>90.184100000000001</v>
      </c>
      <c r="AD18" s="59">
        <v>112.29</v>
      </c>
      <c r="AE18" s="59">
        <v>77.841800000000006</v>
      </c>
      <c r="AF18" s="59">
        <v>102.43899999999999</v>
      </c>
      <c r="AG18" s="59">
        <v>91.304299999999998</v>
      </c>
      <c r="AH18" s="59">
        <v>122.245</v>
      </c>
      <c r="AI18" s="59">
        <v>100.34099999999999</v>
      </c>
      <c r="AJ18" s="59">
        <v>61.799300000000002</v>
      </c>
      <c r="AK18" s="59">
        <v>116.206</v>
      </c>
      <c r="AL18" s="59">
        <v>100.102</v>
      </c>
      <c r="AM18" s="59">
        <v>98.4375</v>
      </c>
      <c r="AN18" s="59">
        <v>133.73099999999999</v>
      </c>
      <c r="AO18" s="59">
        <v>131.63499999999999</v>
      </c>
      <c r="AP18" s="59">
        <v>65.313999999999993</v>
      </c>
      <c r="AQ18" s="59">
        <v>99.743700000000004</v>
      </c>
      <c r="AR18" s="59">
        <v>63.7744</v>
      </c>
      <c r="AS18" s="59">
        <v>124.946</v>
      </c>
      <c r="AT18" s="59">
        <v>125.66500000000001</v>
      </c>
      <c r="AU18" s="59">
        <v>115.164</v>
      </c>
      <c r="AV18" s="59">
        <v>128.548</v>
      </c>
      <c r="AW18" s="59">
        <v>105.874</v>
      </c>
      <c r="AX18" s="59">
        <v>111.223</v>
      </c>
      <c r="AY18" s="59">
        <v>112.04300000000001</v>
      </c>
      <c r="AZ18" s="59">
        <v>88.779300000000006</v>
      </c>
      <c r="BA18" s="59">
        <v>72.697900000000004</v>
      </c>
      <c r="BB18" s="59">
        <v>82.237799999999993</v>
      </c>
      <c r="BC18" s="59">
        <v>91.162800000000004</v>
      </c>
      <c r="BD18" s="59">
        <v>65.843599999999995</v>
      </c>
      <c r="BE18" s="59" t="s">
        <v>25</v>
      </c>
    </row>
    <row r="19" spans="1:57" x14ac:dyDescent="0.3">
      <c r="A19" s="59" t="s">
        <v>26</v>
      </c>
      <c r="B19" s="68">
        <v>123.55200000000001</v>
      </c>
      <c r="C19" s="59">
        <v>115.809</v>
      </c>
      <c r="D19" s="59">
        <v>60.411000000000001</v>
      </c>
      <c r="E19" s="59">
        <v>42.1875</v>
      </c>
      <c r="F19" s="59">
        <v>70.532899999999998</v>
      </c>
      <c r="G19" s="59">
        <v>62.7014</v>
      </c>
      <c r="H19" s="68">
        <v>67.259799999999998</v>
      </c>
      <c r="I19" s="68">
        <v>93.116600000000005</v>
      </c>
      <c r="J19" s="59">
        <v>82.031300000000002</v>
      </c>
      <c r="K19" s="68">
        <v>65.188500000000005</v>
      </c>
      <c r="L19" s="68">
        <v>105.705</v>
      </c>
      <c r="M19" s="59">
        <v>86.493200000000002</v>
      </c>
      <c r="N19" s="59">
        <v>71.282300000000006</v>
      </c>
      <c r="O19" s="59">
        <v>98.327799999999996</v>
      </c>
      <c r="P19" s="59">
        <v>86.470600000000005</v>
      </c>
      <c r="Q19" s="59">
        <v>83.354299999999995</v>
      </c>
      <c r="R19" s="59">
        <v>85.536900000000003</v>
      </c>
      <c r="S19" s="59">
        <v>84.791399999999996</v>
      </c>
      <c r="T19" s="59">
        <v>73.045500000000004</v>
      </c>
      <c r="U19" s="59">
        <v>105.544</v>
      </c>
      <c r="V19" s="59">
        <v>52.577199999999998</v>
      </c>
      <c r="W19" s="59">
        <v>66.256</v>
      </c>
      <c r="X19" s="59">
        <v>46.934899999999999</v>
      </c>
      <c r="Y19" s="59">
        <v>84.921999999999997</v>
      </c>
      <c r="Z19" s="59">
        <v>91.690299999999993</v>
      </c>
      <c r="AA19" s="59">
        <v>63.840600000000002</v>
      </c>
      <c r="AB19" s="59">
        <v>75.384600000000006</v>
      </c>
      <c r="AC19" s="59">
        <v>99.5261</v>
      </c>
      <c r="AD19" s="59">
        <v>70.305000000000007</v>
      </c>
      <c r="AE19" s="59">
        <v>74.762699999999995</v>
      </c>
      <c r="AF19" s="59">
        <v>85.179000000000002</v>
      </c>
      <c r="AG19" s="59">
        <v>73.848699999999994</v>
      </c>
      <c r="AH19" s="59">
        <v>75.100099999999998</v>
      </c>
      <c r="AI19" s="59">
        <v>99.830200000000005</v>
      </c>
      <c r="AJ19" s="59">
        <v>53.4848</v>
      </c>
      <c r="AK19" s="59">
        <v>102.21</v>
      </c>
      <c r="AL19" s="59">
        <v>63.324199999999998</v>
      </c>
      <c r="AM19" s="59">
        <v>82.143299999999996</v>
      </c>
      <c r="AN19" s="59">
        <v>109.09099999999999</v>
      </c>
      <c r="AO19" s="59">
        <v>86.813900000000004</v>
      </c>
      <c r="AP19" s="59">
        <v>69.021299999999997</v>
      </c>
      <c r="AQ19" s="59">
        <v>83.110799999999998</v>
      </c>
      <c r="AR19" s="59">
        <v>78.926199999999994</v>
      </c>
      <c r="AS19" s="59">
        <v>84.905699999999996</v>
      </c>
      <c r="AT19" s="59">
        <v>111.083</v>
      </c>
      <c r="AU19" s="59">
        <v>98.4375</v>
      </c>
      <c r="AV19" s="59">
        <v>104.212</v>
      </c>
      <c r="AW19" s="59">
        <v>87.131200000000007</v>
      </c>
      <c r="AX19" s="59">
        <v>84.604299999999995</v>
      </c>
      <c r="AY19" s="59">
        <v>94.284499999999994</v>
      </c>
      <c r="AZ19" s="59">
        <v>111.88800000000001</v>
      </c>
      <c r="BA19" s="59">
        <v>75.685900000000004</v>
      </c>
      <c r="BB19" s="59">
        <v>64.997900000000001</v>
      </c>
      <c r="BC19" s="59">
        <v>70.496099999999998</v>
      </c>
      <c r="BD19" s="59">
        <v>60.836500000000001</v>
      </c>
      <c r="BE19" s="59" t="s">
        <v>26</v>
      </c>
    </row>
    <row r="20" spans="1:57" x14ac:dyDescent="0.3">
      <c r="A20" s="59" t="s">
        <v>27</v>
      </c>
      <c r="B20" s="68">
        <v>119.59099999999999</v>
      </c>
      <c r="C20" s="59">
        <v>92.698999999999998</v>
      </c>
      <c r="D20" s="59">
        <v>53.627899999999997</v>
      </c>
      <c r="E20" s="59">
        <v>49.365699999999997</v>
      </c>
      <c r="F20" s="59">
        <v>59.9176</v>
      </c>
      <c r="G20" s="59">
        <v>73.5</v>
      </c>
      <c r="H20" s="68">
        <v>56.878799999999998</v>
      </c>
      <c r="I20" s="68">
        <v>93.116600000000005</v>
      </c>
      <c r="J20" s="59">
        <v>90.6661</v>
      </c>
      <c r="K20" s="68">
        <v>66.691900000000004</v>
      </c>
      <c r="L20" s="68">
        <v>117.131</v>
      </c>
      <c r="M20" s="59">
        <v>75.444800000000001</v>
      </c>
      <c r="N20" s="59">
        <v>78.600300000000004</v>
      </c>
      <c r="O20" s="59">
        <v>99.231200000000001</v>
      </c>
      <c r="P20" s="59">
        <v>77.368399999999994</v>
      </c>
      <c r="Q20" s="59">
        <v>61.630899999999997</v>
      </c>
      <c r="R20" s="59">
        <v>79.713200000000001</v>
      </c>
      <c r="S20" s="59">
        <v>69.852199999999996</v>
      </c>
      <c r="T20" s="59">
        <v>59.192</v>
      </c>
      <c r="U20" s="59">
        <v>92.569299999999998</v>
      </c>
      <c r="V20" s="59">
        <v>59.108699999999999</v>
      </c>
      <c r="W20" s="59">
        <v>70.329300000000003</v>
      </c>
      <c r="X20" s="59">
        <v>36.532800000000002</v>
      </c>
      <c r="Y20" s="59">
        <v>81.664100000000005</v>
      </c>
      <c r="Z20" s="59">
        <v>79.226299999999995</v>
      </c>
      <c r="AA20" s="59">
        <v>75.6952</v>
      </c>
      <c r="AB20" s="59">
        <v>79.430800000000005</v>
      </c>
      <c r="AC20" s="59">
        <v>83.186599999999999</v>
      </c>
      <c r="AD20" s="59">
        <v>60.122700000000002</v>
      </c>
      <c r="AE20" s="59">
        <v>61.9846</v>
      </c>
      <c r="AF20" s="59">
        <v>81.250399999999999</v>
      </c>
      <c r="AG20" s="59">
        <v>63.7898</v>
      </c>
      <c r="AH20" s="59">
        <v>84.203199999999995</v>
      </c>
      <c r="AI20" s="59">
        <v>87.665199999999999</v>
      </c>
      <c r="AJ20" s="59">
        <v>55.346400000000003</v>
      </c>
      <c r="AK20" s="59">
        <v>99.864099999999993</v>
      </c>
      <c r="AL20" s="59">
        <v>53.686599999999999</v>
      </c>
      <c r="AM20" s="59">
        <v>89.743600000000001</v>
      </c>
      <c r="AN20" s="59">
        <v>133.03200000000001</v>
      </c>
      <c r="AO20" s="59">
        <v>94.876099999999994</v>
      </c>
      <c r="AP20" s="59">
        <v>57.8247</v>
      </c>
      <c r="AQ20" s="59">
        <v>81.780299999999997</v>
      </c>
      <c r="AR20" s="59">
        <v>64.122100000000003</v>
      </c>
      <c r="AS20" s="59">
        <v>85.790899999999993</v>
      </c>
      <c r="AT20" s="59">
        <v>102.131</v>
      </c>
      <c r="AU20" s="59">
        <v>96.221699999999998</v>
      </c>
      <c r="AV20" s="59">
        <v>90.395499999999998</v>
      </c>
      <c r="AW20" s="59">
        <v>74.898099999999999</v>
      </c>
      <c r="AX20" s="59">
        <v>81.977900000000005</v>
      </c>
      <c r="AY20" s="59">
        <v>82.931100000000001</v>
      </c>
      <c r="AZ20" s="59">
        <v>78.542599999999993</v>
      </c>
      <c r="BA20" s="59">
        <v>81.012699999999995</v>
      </c>
      <c r="BB20" s="59">
        <v>92.575699999999998</v>
      </c>
      <c r="BC20" s="59">
        <v>88.839600000000004</v>
      </c>
      <c r="BD20" s="59">
        <v>78.108000000000004</v>
      </c>
      <c r="BE20" s="59" t="s">
        <v>27</v>
      </c>
    </row>
    <row r="21" spans="1:57" x14ac:dyDescent="0.3">
      <c r="A21" s="59" t="s">
        <v>28</v>
      </c>
      <c r="B21" s="68">
        <v>82.173000000000002</v>
      </c>
      <c r="C21" s="59">
        <v>87.766999999999996</v>
      </c>
      <c r="D21" s="59">
        <v>55.639699999999998</v>
      </c>
      <c r="E21" s="59">
        <v>60.245899999999999</v>
      </c>
      <c r="F21" s="59">
        <v>73.906800000000004</v>
      </c>
      <c r="G21" s="59">
        <v>67.741900000000001</v>
      </c>
      <c r="H21" s="68">
        <v>67.321399999999997</v>
      </c>
      <c r="I21" s="68">
        <v>77.713800000000006</v>
      </c>
      <c r="J21" s="59">
        <v>75.721199999999996</v>
      </c>
      <c r="K21" s="68">
        <v>72.384100000000004</v>
      </c>
      <c r="L21" s="68">
        <v>92.498099999999994</v>
      </c>
      <c r="M21" s="59">
        <v>75.860100000000003</v>
      </c>
      <c r="N21" s="59">
        <v>68.906300000000002</v>
      </c>
      <c r="O21" s="59">
        <v>75.610799999999998</v>
      </c>
      <c r="P21" s="59">
        <v>83.787199999999999</v>
      </c>
      <c r="Q21" s="59">
        <v>63.435000000000002</v>
      </c>
      <c r="R21" s="59">
        <v>82.358099999999993</v>
      </c>
      <c r="S21" s="59">
        <v>58.682600000000001</v>
      </c>
      <c r="T21" s="59">
        <v>59.634900000000002</v>
      </c>
      <c r="U21" s="59">
        <v>86.402799999999999</v>
      </c>
      <c r="V21" s="59">
        <v>65.077799999999996</v>
      </c>
      <c r="W21" s="59">
        <v>66.470699999999994</v>
      </c>
      <c r="X21" s="59">
        <v>48.129199999999997</v>
      </c>
      <c r="Y21" s="59">
        <v>61.916499999999999</v>
      </c>
      <c r="Z21" s="59">
        <v>73.424499999999995</v>
      </c>
      <c r="AA21" s="59">
        <v>67.754099999999994</v>
      </c>
      <c r="AB21" s="59">
        <v>83.691800000000001</v>
      </c>
      <c r="AC21" s="59">
        <v>54.527500000000003</v>
      </c>
      <c r="AD21" s="59">
        <v>53.357500000000002</v>
      </c>
      <c r="AE21" s="59">
        <v>63.802100000000003</v>
      </c>
      <c r="AF21" s="59">
        <v>70.503600000000006</v>
      </c>
      <c r="AG21" s="59">
        <v>75.773200000000003</v>
      </c>
      <c r="AH21" s="59">
        <v>73.003200000000007</v>
      </c>
      <c r="AI21" s="59">
        <v>85.1845</v>
      </c>
      <c r="AJ21" s="59">
        <v>56.326599999999999</v>
      </c>
      <c r="AK21" s="68">
        <v>91.266599999999997</v>
      </c>
      <c r="AL21" s="59">
        <v>80.369299999999996</v>
      </c>
      <c r="AM21" s="59">
        <v>89.877700000000004</v>
      </c>
      <c r="AN21" s="59">
        <v>100</v>
      </c>
      <c r="AO21" s="59">
        <v>78.689099999999996</v>
      </c>
      <c r="AP21" s="59">
        <v>70.671199999999999</v>
      </c>
      <c r="AQ21" s="59">
        <v>92.079599999999999</v>
      </c>
      <c r="AR21" s="59">
        <v>67.741900000000001</v>
      </c>
      <c r="AS21" s="59">
        <v>71.831199999999995</v>
      </c>
      <c r="AT21" s="59">
        <v>70.349900000000005</v>
      </c>
      <c r="AU21" s="59">
        <v>64.667500000000004</v>
      </c>
      <c r="AV21" s="59">
        <v>65.979399999999998</v>
      </c>
      <c r="AW21" s="59">
        <v>80.907499999999999</v>
      </c>
      <c r="AX21" s="59">
        <v>73.174800000000005</v>
      </c>
      <c r="AY21" s="59">
        <v>80.769199999999998</v>
      </c>
      <c r="AZ21" s="59">
        <v>70.093500000000006</v>
      </c>
      <c r="BA21" s="59">
        <v>63.681600000000003</v>
      </c>
      <c r="BB21" s="59">
        <v>73.943700000000007</v>
      </c>
      <c r="BC21" s="59">
        <v>79.507199999999997</v>
      </c>
      <c r="BD21" s="59">
        <v>69.875799999999998</v>
      </c>
      <c r="BE21" s="59" t="s">
        <v>28</v>
      </c>
    </row>
    <row r="22" spans="1:57" x14ac:dyDescent="0.3">
      <c r="A22" s="59" t="s">
        <v>29</v>
      </c>
      <c r="B22" s="68">
        <v>79.659199999999998</v>
      </c>
      <c r="C22" s="59">
        <v>85.631100000000004</v>
      </c>
      <c r="D22" s="59">
        <v>59.059899999999999</v>
      </c>
      <c r="E22" s="68">
        <v>91.417900000000003</v>
      </c>
      <c r="F22" s="59">
        <v>60.371000000000002</v>
      </c>
      <c r="G22" s="59">
        <v>57.571800000000003</v>
      </c>
      <c r="H22" s="68">
        <v>56.532400000000003</v>
      </c>
      <c r="I22" s="68">
        <v>48.951999999999998</v>
      </c>
      <c r="J22" s="59">
        <v>70.3125</v>
      </c>
      <c r="K22" s="68">
        <v>57.790599999999998</v>
      </c>
      <c r="L22" s="68">
        <v>103.001</v>
      </c>
      <c r="M22" s="59">
        <v>64.080200000000005</v>
      </c>
      <c r="N22" s="59">
        <v>60.092700000000001</v>
      </c>
      <c r="O22" s="59">
        <v>55.569600000000001</v>
      </c>
      <c r="P22" s="59">
        <v>85.448599999999999</v>
      </c>
      <c r="Q22" s="59">
        <v>79.311800000000005</v>
      </c>
      <c r="R22" s="59">
        <v>69.214500000000001</v>
      </c>
      <c r="S22" s="59">
        <v>54.286900000000003</v>
      </c>
      <c r="T22" s="59">
        <v>70.4529</v>
      </c>
      <c r="U22" s="59">
        <v>94.608099999999993</v>
      </c>
      <c r="V22" s="59">
        <v>51.398600000000002</v>
      </c>
      <c r="W22" s="59">
        <v>54.332599999999999</v>
      </c>
      <c r="X22" s="59">
        <v>52.865000000000002</v>
      </c>
      <c r="Y22" s="59">
        <v>65.280100000000004</v>
      </c>
      <c r="Z22" s="59">
        <v>58.2896</v>
      </c>
      <c r="AA22" s="59">
        <v>60.503500000000003</v>
      </c>
      <c r="AB22" s="59">
        <v>78.106099999999998</v>
      </c>
      <c r="AC22" s="59">
        <v>59.433999999999997</v>
      </c>
      <c r="AD22" s="59">
        <v>51.578899999999997</v>
      </c>
      <c r="AE22" s="59">
        <v>59.5182</v>
      </c>
      <c r="AF22" s="59">
        <v>88.314800000000005</v>
      </c>
      <c r="AG22" s="59">
        <v>77.4953</v>
      </c>
      <c r="AH22" s="59">
        <v>56.8568</v>
      </c>
      <c r="AI22" s="59">
        <v>61.414900000000003</v>
      </c>
      <c r="AJ22" s="59">
        <v>64.066199999999995</v>
      </c>
      <c r="AK22" s="59">
        <v>87.102500000000006</v>
      </c>
      <c r="AL22" s="59">
        <v>77.479399999999998</v>
      </c>
      <c r="AM22" s="59">
        <v>74.005700000000004</v>
      </c>
      <c r="AN22" s="59">
        <v>61.938200000000002</v>
      </c>
      <c r="AO22" s="59">
        <v>77.077699999999993</v>
      </c>
      <c r="AP22" s="59">
        <v>67.851399999999998</v>
      </c>
      <c r="AQ22" s="59">
        <v>82.941500000000005</v>
      </c>
      <c r="AR22" s="59">
        <v>61.851300000000002</v>
      </c>
      <c r="AS22" s="59">
        <v>63.500500000000002</v>
      </c>
      <c r="AT22" s="59">
        <v>69.657200000000003</v>
      </c>
      <c r="AU22" s="59">
        <v>74.206999999999994</v>
      </c>
      <c r="AV22" s="59">
        <v>67.700999999999993</v>
      </c>
      <c r="AW22" s="59">
        <v>80.050799999999995</v>
      </c>
      <c r="AX22" s="59">
        <v>72.070599999999999</v>
      </c>
      <c r="AY22" s="59">
        <v>74.936300000000003</v>
      </c>
      <c r="AZ22" s="59">
        <v>78.489099999999993</v>
      </c>
      <c r="BA22" s="59">
        <v>70.546700000000001</v>
      </c>
      <c r="BB22" s="59">
        <v>81.570999999999998</v>
      </c>
      <c r="BC22" s="59">
        <v>70.714600000000004</v>
      </c>
      <c r="BD22" s="59">
        <v>62.4512</v>
      </c>
      <c r="BE22" s="59" t="s">
        <v>29</v>
      </c>
    </row>
    <row r="23" spans="1:57" s="68" customFormat="1" x14ac:dyDescent="0.3">
      <c r="A23" s="59" t="s">
        <v>30</v>
      </c>
      <c r="B23" s="68">
        <v>77.548599999999993</v>
      </c>
      <c r="C23" s="59">
        <v>111.721</v>
      </c>
      <c r="D23" s="68">
        <v>60.777299999999997</v>
      </c>
      <c r="E23" s="68">
        <v>53.571399999999997</v>
      </c>
      <c r="F23" s="59">
        <v>81.471000000000004</v>
      </c>
      <c r="G23" s="68">
        <v>54.339300000000001</v>
      </c>
      <c r="H23" s="68">
        <v>53.786000000000001</v>
      </c>
      <c r="I23" s="68">
        <v>48.951000000000001</v>
      </c>
      <c r="J23" s="59">
        <v>74.834500000000006</v>
      </c>
      <c r="K23" s="68">
        <v>65.025099999999995</v>
      </c>
      <c r="L23" s="68">
        <v>96.756500000000003</v>
      </c>
      <c r="M23" s="59">
        <v>67.017899999999997</v>
      </c>
      <c r="N23" s="59">
        <v>52.538600000000002</v>
      </c>
      <c r="O23" s="68">
        <v>64.628</v>
      </c>
      <c r="P23" s="59">
        <v>77.262200000000007</v>
      </c>
      <c r="Q23" s="59">
        <v>75.851399999999998</v>
      </c>
      <c r="R23" s="68">
        <v>74.449200000000005</v>
      </c>
      <c r="S23" s="59">
        <v>43.214799999999997</v>
      </c>
      <c r="T23" s="59">
        <v>56.822600000000001</v>
      </c>
      <c r="U23" s="68">
        <v>91.633200000000002</v>
      </c>
      <c r="V23" s="59">
        <v>50.269799999999996</v>
      </c>
      <c r="W23" s="68">
        <v>50.320399999999999</v>
      </c>
      <c r="X23" s="59">
        <v>29.193999999999999</v>
      </c>
      <c r="Y23" s="68">
        <v>63.527900000000002</v>
      </c>
      <c r="Z23" s="59">
        <v>46.642000000000003</v>
      </c>
      <c r="AA23" s="68">
        <v>78.379099999999994</v>
      </c>
      <c r="AB23" s="68">
        <v>69.916799999999995</v>
      </c>
      <c r="AC23" s="68">
        <v>52.2956</v>
      </c>
      <c r="AD23" s="68">
        <v>41.408499999999997</v>
      </c>
      <c r="AE23" s="68">
        <v>46.759900000000002</v>
      </c>
      <c r="AF23" s="68">
        <v>86.623500000000007</v>
      </c>
      <c r="AG23" s="68">
        <v>70.114999999999995</v>
      </c>
      <c r="AH23" s="68">
        <v>48.004399999999997</v>
      </c>
      <c r="AI23" s="68">
        <v>55.666600000000003</v>
      </c>
      <c r="AJ23" s="68">
        <v>50.558900000000001</v>
      </c>
      <c r="AK23" s="68">
        <v>57.012300000000003</v>
      </c>
      <c r="AL23" s="68">
        <v>58.524299999999997</v>
      </c>
      <c r="AM23" s="68">
        <v>67.924499999999995</v>
      </c>
      <c r="AN23" s="68">
        <v>55.956200000000003</v>
      </c>
      <c r="AO23" s="68">
        <v>72.098100000000002</v>
      </c>
      <c r="AP23" s="68">
        <v>49.822099999999999</v>
      </c>
      <c r="AQ23" s="59">
        <v>76.124200000000002</v>
      </c>
      <c r="AR23" s="68">
        <v>46.0334</v>
      </c>
      <c r="AS23" s="68">
        <v>62.615499999999997</v>
      </c>
      <c r="AT23" s="59">
        <v>89.470500000000001</v>
      </c>
      <c r="AU23" s="59">
        <v>99.309399999999997</v>
      </c>
      <c r="AV23" s="68">
        <v>87.831699999999998</v>
      </c>
      <c r="AW23" s="68">
        <v>52.682899999999997</v>
      </c>
      <c r="AX23" s="59">
        <v>61.965800000000002</v>
      </c>
      <c r="AY23" s="59">
        <v>62.977499999999999</v>
      </c>
      <c r="AZ23" s="68">
        <v>59.962499999999999</v>
      </c>
      <c r="BA23" s="68">
        <v>81.229699999999994</v>
      </c>
      <c r="BB23" s="59">
        <v>110.199</v>
      </c>
      <c r="BC23" s="59">
        <v>80.761799999999994</v>
      </c>
      <c r="BD23" s="68">
        <v>67.393600000000006</v>
      </c>
      <c r="BE23" s="59" t="s">
        <v>30</v>
      </c>
    </row>
    <row r="24" spans="1:57" s="68" customFormat="1" x14ac:dyDescent="0.3">
      <c r="A24" s="59" t="s">
        <v>31</v>
      </c>
      <c r="B24" s="68">
        <v>77.548599999999993</v>
      </c>
      <c r="C24" s="59">
        <v>111.721</v>
      </c>
      <c r="D24" s="68">
        <v>60.777299999999997</v>
      </c>
      <c r="E24" s="59">
        <v>53.571399999999997</v>
      </c>
      <c r="F24" s="59">
        <v>81.468699999999998</v>
      </c>
      <c r="G24" s="68">
        <v>54.339300000000001</v>
      </c>
      <c r="H24" s="68">
        <v>53.7849</v>
      </c>
      <c r="I24" s="68">
        <v>48.139699999999998</v>
      </c>
      <c r="J24" s="59">
        <v>74.834500000000006</v>
      </c>
      <c r="K24" s="68">
        <v>65.025099999999995</v>
      </c>
      <c r="L24" s="68">
        <v>96.753</v>
      </c>
      <c r="M24" s="59">
        <v>67.017899999999997</v>
      </c>
      <c r="N24" s="59">
        <v>52.538600000000002</v>
      </c>
      <c r="O24" s="68">
        <v>64.628</v>
      </c>
      <c r="P24" s="59">
        <v>77.262200000000007</v>
      </c>
      <c r="Q24" s="59">
        <v>75.849199999999996</v>
      </c>
      <c r="R24" s="68">
        <v>74.447100000000006</v>
      </c>
      <c r="S24" s="59">
        <v>43.214100000000002</v>
      </c>
      <c r="T24" s="59">
        <v>56.822600000000001</v>
      </c>
      <c r="U24" s="68">
        <v>91.633200000000002</v>
      </c>
      <c r="V24" s="59">
        <v>50.269799999999996</v>
      </c>
      <c r="W24" s="68">
        <v>50.320399999999999</v>
      </c>
      <c r="X24" s="59">
        <v>29.482600000000001</v>
      </c>
      <c r="Y24" s="68">
        <v>63.526400000000002</v>
      </c>
      <c r="Z24" s="59">
        <v>46.642000000000003</v>
      </c>
      <c r="AA24" s="68">
        <v>78.376800000000003</v>
      </c>
      <c r="AB24" s="68">
        <v>69.914900000000003</v>
      </c>
      <c r="AC24" s="68">
        <v>52.2956</v>
      </c>
      <c r="AD24" s="68">
        <v>41.408499999999997</v>
      </c>
      <c r="AE24" s="68">
        <v>46.759</v>
      </c>
      <c r="AF24" s="68">
        <v>86.620599999999996</v>
      </c>
      <c r="AG24" s="68">
        <v>70.114999999999995</v>
      </c>
      <c r="AH24" s="68">
        <v>48.003500000000003</v>
      </c>
      <c r="AI24" s="68">
        <v>55.666600000000003</v>
      </c>
      <c r="AJ24" s="68">
        <v>50.557899999999997</v>
      </c>
      <c r="AK24" s="68">
        <v>57.012300000000003</v>
      </c>
      <c r="AL24" s="68">
        <v>58.524299999999997</v>
      </c>
      <c r="AM24" s="68">
        <v>67.924499999999995</v>
      </c>
      <c r="AN24" s="68">
        <v>55.954999999999998</v>
      </c>
      <c r="AO24" s="68">
        <v>72.096100000000007</v>
      </c>
      <c r="AP24" s="68">
        <v>49.821100000000001</v>
      </c>
      <c r="AQ24" s="59">
        <v>76.124200000000002</v>
      </c>
      <c r="AR24" s="68">
        <v>46.0334</v>
      </c>
      <c r="AS24" s="68">
        <v>62.615499999999997</v>
      </c>
      <c r="AT24" s="59">
        <v>122.84099999999999</v>
      </c>
      <c r="AU24" s="59">
        <v>99.305700000000002</v>
      </c>
      <c r="AV24" s="68">
        <v>138.52799999999999</v>
      </c>
      <c r="AW24" s="68">
        <v>52.682899999999997</v>
      </c>
      <c r="AX24" s="59">
        <v>61.964300000000001</v>
      </c>
      <c r="AY24" s="59">
        <v>62.977499999999999</v>
      </c>
      <c r="AZ24" s="68">
        <v>59.961300000000001</v>
      </c>
      <c r="BA24" s="68">
        <v>81.227400000000003</v>
      </c>
      <c r="BB24" s="59">
        <v>110.199</v>
      </c>
      <c r="BC24" s="59">
        <v>80.761799999999994</v>
      </c>
      <c r="BD24" s="68">
        <v>67.393600000000006</v>
      </c>
      <c r="BE24" s="59" t="s">
        <v>31</v>
      </c>
    </row>
    <row r="25" spans="1:57" x14ac:dyDescent="0.3">
      <c r="A25" s="59" t="s">
        <v>32</v>
      </c>
      <c r="B25" s="68">
        <v>94.674599999999998</v>
      </c>
      <c r="C25" s="59">
        <v>117.16800000000001</v>
      </c>
      <c r="D25" s="59">
        <v>70.092699999999994</v>
      </c>
      <c r="E25" s="59">
        <v>53.571399999999997</v>
      </c>
      <c r="F25" s="59">
        <v>86.393100000000004</v>
      </c>
      <c r="G25" s="59">
        <v>72.0274</v>
      </c>
      <c r="H25" s="68">
        <v>79.891300000000001</v>
      </c>
      <c r="I25" s="68">
        <v>68.734399999999994</v>
      </c>
      <c r="J25" s="59">
        <v>77.984099999999998</v>
      </c>
      <c r="K25" s="68">
        <v>74.809200000000004</v>
      </c>
      <c r="L25" s="68">
        <v>118.072</v>
      </c>
      <c r="M25" s="68">
        <v>85.025700000000001</v>
      </c>
      <c r="N25" s="59">
        <v>74.447100000000006</v>
      </c>
      <c r="O25" s="59">
        <v>93.630600000000001</v>
      </c>
      <c r="P25" s="59">
        <v>91.304299999999998</v>
      </c>
      <c r="Q25" s="59">
        <v>64.599599999999995</v>
      </c>
      <c r="R25" s="59">
        <v>98.4375</v>
      </c>
      <c r="S25" s="59">
        <v>53.346800000000002</v>
      </c>
      <c r="T25" s="59">
        <v>102.833</v>
      </c>
      <c r="U25" s="59">
        <v>109.42</v>
      </c>
      <c r="V25" s="59">
        <v>129.86500000000001</v>
      </c>
      <c r="W25" s="59">
        <v>71.282300000000006</v>
      </c>
      <c r="X25" s="59">
        <v>46.081499999999998</v>
      </c>
      <c r="Y25" s="59">
        <v>67.276899999999998</v>
      </c>
      <c r="Z25" s="59">
        <v>67.360799999999998</v>
      </c>
      <c r="AA25" s="59">
        <v>94.520300000000006</v>
      </c>
      <c r="AB25" s="59">
        <v>65.456199999999995</v>
      </c>
      <c r="AC25" s="59">
        <v>67.376300000000001</v>
      </c>
      <c r="AD25" s="59">
        <v>69.955600000000004</v>
      </c>
      <c r="AE25" s="59">
        <v>50.930599999999998</v>
      </c>
      <c r="AF25" s="59">
        <v>78.549000000000007</v>
      </c>
      <c r="AG25" s="59">
        <v>89.634100000000004</v>
      </c>
      <c r="AH25" s="59">
        <v>84.688299999999998</v>
      </c>
      <c r="AI25" s="59">
        <v>67.431200000000004</v>
      </c>
      <c r="AJ25" s="59">
        <v>69.668199999999999</v>
      </c>
      <c r="AK25" s="59">
        <v>75.307400000000001</v>
      </c>
      <c r="AL25" s="59">
        <v>61.071899999999999</v>
      </c>
      <c r="AM25" s="59">
        <v>65.417299999999997</v>
      </c>
      <c r="AN25" s="59">
        <v>89.771000000000001</v>
      </c>
      <c r="AO25" s="59">
        <v>89.622</v>
      </c>
      <c r="AP25" s="59">
        <v>56.869</v>
      </c>
      <c r="AQ25" s="59">
        <v>67.150499999999994</v>
      </c>
      <c r="AR25" s="59">
        <v>52.941200000000002</v>
      </c>
      <c r="AS25" s="59">
        <v>53.5595</v>
      </c>
      <c r="AT25" s="59">
        <v>71.014499999999998</v>
      </c>
      <c r="AU25" s="59">
        <v>78.6096</v>
      </c>
      <c r="AV25" s="59">
        <v>73.563199999999995</v>
      </c>
      <c r="AW25" s="59">
        <v>69.4452</v>
      </c>
      <c r="AX25" s="59">
        <v>67.164199999999994</v>
      </c>
      <c r="AY25" s="59">
        <v>70.263999999999996</v>
      </c>
      <c r="AZ25" s="59">
        <v>68.2303</v>
      </c>
      <c r="BA25" s="59">
        <v>92.485500000000002</v>
      </c>
      <c r="BB25" s="59">
        <v>96.710499999999996</v>
      </c>
      <c r="BC25" s="59">
        <v>108.318</v>
      </c>
      <c r="BD25" s="59">
        <v>90</v>
      </c>
      <c r="BE25" s="59" t="s">
        <v>32</v>
      </c>
    </row>
    <row r="26" spans="1:57" x14ac:dyDescent="0.3">
      <c r="A26" s="59" t="s">
        <v>33</v>
      </c>
      <c r="B26" s="68">
        <v>80.703900000000004</v>
      </c>
      <c r="C26" s="59">
        <v>119.098</v>
      </c>
      <c r="D26" s="59">
        <v>63.498899999999999</v>
      </c>
      <c r="E26" s="59">
        <v>50.068100000000001</v>
      </c>
      <c r="F26" s="59">
        <v>76.041600000000003</v>
      </c>
      <c r="G26" s="59">
        <v>59.146999999999998</v>
      </c>
      <c r="H26" s="68">
        <v>67.1233</v>
      </c>
      <c r="I26" s="68">
        <v>95.482100000000003</v>
      </c>
      <c r="J26" s="59">
        <v>89.634100000000004</v>
      </c>
      <c r="K26" s="68">
        <v>81.894099999999995</v>
      </c>
      <c r="L26" s="68">
        <v>124.988</v>
      </c>
      <c r="M26" s="68">
        <v>85.288799999999995</v>
      </c>
      <c r="N26" s="59">
        <v>72.684299999999993</v>
      </c>
      <c r="O26" s="59">
        <v>90.184100000000001</v>
      </c>
      <c r="P26" s="59">
        <v>78.956800000000001</v>
      </c>
      <c r="Q26" s="59">
        <v>62.358600000000003</v>
      </c>
      <c r="R26" s="59">
        <v>86.228200000000001</v>
      </c>
      <c r="S26" s="59">
        <v>60.7104</v>
      </c>
      <c r="T26" s="59">
        <v>97.674400000000006</v>
      </c>
      <c r="U26" s="59">
        <v>117.36</v>
      </c>
      <c r="V26" s="59">
        <v>97.132999999999996</v>
      </c>
      <c r="W26" s="59">
        <v>75.999499999999998</v>
      </c>
      <c r="X26" s="59">
        <v>44.470599999999997</v>
      </c>
      <c r="Y26" s="59">
        <v>81.440399999999997</v>
      </c>
      <c r="Z26" s="59">
        <v>72.149199999999993</v>
      </c>
      <c r="AA26" s="59">
        <v>68.759399999999999</v>
      </c>
      <c r="AB26" s="59">
        <v>58.8</v>
      </c>
      <c r="AC26" s="59">
        <v>70.741100000000003</v>
      </c>
      <c r="AD26" s="59">
        <v>79.380799999999994</v>
      </c>
      <c r="AE26" s="59">
        <v>62.125799999999998</v>
      </c>
      <c r="AF26" s="59">
        <v>76.165800000000004</v>
      </c>
      <c r="AG26" s="59">
        <v>93.7102</v>
      </c>
      <c r="AH26" s="59">
        <v>88.288300000000007</v>
      </c>
      <c r="AI26" s="59">
        <v>90.461500000000001</v>
      </c>
      <c r="AJ26" s="59">
        <v>67.741900000000001</v>
      </c>
      <c r="AK26" s="59">
        <v>76.5625</v>
      </c>
      <c r="AL26" s="59">
        <v>73.134299999999996</v>
      </c>
      <c r="AM26" s="59">
        <v>54.978400000000001</v>
      </c>
      <c r="AN26" s="59">
        <v>79.891300000000001</v>
      </c>
      <c r="AO26" s="59">
        <v>93.346500000000006</v>
      </c>
      <c r="AP26" s="59">
        <v>69.660899999999998</v>
      </c>
      <c r="AQ26" s="59">
        <v>89.361699999999999</v>
      </c>
      <c r="AR26" s="59">
        <v>77.470399999999998</v>
      </c>
      <c r="AS26" s="59">
        <v>71.167299999999997</v>
      </c>
      <c r="AT26" s="59">
        <v>92.744500000000002</v>
      </c>
      <c r="AU26" s="59">
        <v>88.821799999999996</v>
      </c>
      <c r="AV26" s="59">
        <v>89.136499999999998</v>
      </c>
      <c r="AW26" s="59">
        <v>67.887900000000002</v>
      </c>
      <c r="AX26" s="59">
        <v>64.473699999999994</v>
      </c>
      <c r="AY26" s="59">
        <v>69.778499999999994</v>
      </c>
      <c r="AZ26" s="59">
        <v>66.945599999999999</v>
      </c>
      <c r="BA26" s="59">
        <v>73.563199999999995</v>
      </c>
      <c r="BB26" s="59">
        <v>90.184100000000001</v>
      </c>
      <c r="BC26" s="59">
        <v>100.34099999999999</v>
      </c>
      <c r="BD26" s="59">
        <v>76.013499999999993</v>
      </c>
      <c r="BE26" s="59" t="s">
        <v>33</v>
      </c>
    </row>
    <row r="27" spans="1:57" x14ac:dyDescent="0.3">
      <c r="A27" s="59" t="s">
        <v>34</v>
      </c>
      <c r="B27" s="68">
        <v>106.63500000000001</v>
      </c>
      <c r="C27" s="59">
        <v>120.536</v>
      </c>
      <c r="D27" s="59">
        <v>81.300299999999993</v>
      </c>
      <c r="E27" s="59">
        <v>60.643599999999999</v>
      </c>
      <c r="F27" s="59">
        <v>87.869200000000006</v>
      </c>
      <c r="G27" s="59">
        <v>85.597800000000007</v>
      </c>
      <c r="H27" s="68">
        <v>91.696700000000007</v>
      </c>
      <c r="I27" s="68">
        <v>116.708</v>
      </c>
      <c r="J27" s="59">
        <v>147.739</v>
      </c>
      <c r="K27" s="68">
        <v>91.021699999999996</v>
      </c>
      <c r="L27" s="68">
        <v>136.82900000000001</v>
      </c>
      <c r="M27" s="59">
        <v>101.98099999999999</v>
      </c>
      <c r="N27" s="59">
        <v>86.493200000000002</v>
      </c>
      <c r="O27" s="59">
        <v>94.533799999999999</v>
      </c>
      <c r="P27" s="59">
        <v>93.142799999999994</v>
      </c>
      <c r="Q27" s="59">
        <v>66.362399999999994</v>
      </c>
      <c r="R27" s="59">
        <v>88.821799999999996</v>
      </c>
      <c r="S27" s="59">
        <v>59.286099999999998</v>
      </c>
      <c r="T27" s="59">
        <v>98.657700000000006</v>
      </c>
      <c r="U27" s="59">
        <v>140.297</v>
      </c>
      <c r="V27" s="59">
        <v>64.157899999999998</v>
      </c>
      <c r="W27" s="59">
        <v>79.922700000000006</v>
      </c>
      <c r="X27" s="59">
        <v>61.340899999999998</v>
      </c>
      <c r="Y27" s="59">
        <v>76.016999999999996</v>
      </c>
      <c r="Z27" s="59">
        <v>86.031999999999996</v>
      </c>
      <c r="AA27" s="59">
        <v>90.067400000000006</v>
      </c>
      <c r="AB27" s="59">
        <v>66.818200000000004</v>
      </c>
      <c r="AC27" s="59">
        <v>81.659099999999995</v>
      </c>
      <c r="AD27" s="59">
        <v>94.787800000000004</v>
      </c>
      <c r="AE27" s="59">
        <v>68.364999999999995</v>
      </c>
      <c r="AF27" s="59">
        <v>95.626999999999995</v>
      </c>
      <c r="AG27" s="59">
        <v>90.946600000000004</v>
      </c>
      <c r="AH27" s="59">
        <v>91.588800000000006</v>
      </c>
      <c r="AI27" s="59">
        <v>86.307000000000002</v>
      </c>
      <c r="AJ27" s="59">
        <v>68.400400000000005</v>
      </c>
      <c r="AK27" s="59">
        <v>97.279399999999995</v>
      </c>
      <c r="AL27" s="59">
        <v>86.166499999999999</v>
      </c>
      <c r="AM27" s="59">
        <v>52.466700000000003</v>
      </c>
      <c r="AN27" s="59">
        <v>124.57599999999999</v>
      </c>
      <c r="AO27" s="59">
        <v>92.679500000000004</v>
      </c>
      <c r="AP27" s="59">
        <v>82.2761</v>
      </c>
      <c r="AQ27" s="59">
        <v>94.988500000000002</v>
      </c>
      <c r="AR27" s="59">
        <v>86.377399999999994</v>
      </c>
      <c r="AS27" s="59">
        <v>96.282399999999996</v>
      </c>
      <c r="AT27" s="59">
        <v>132.87100000000001</v>
      </c>
      <c r="AU27" s="59">
        <v>122.02500000000001</v>
      </c>
      <c r="AV27" s="59">
        <v>132.78</v>
      </c>
      <c r="AW27" s="59">
        <v>67.728099999999998</v>
      </c>
      <c r="AX27" s="59">
        <v>76.264600000000002</v>
      </c>
      <c r="AY27" s="59">
        <v>74.572999999999993</v>
      </c>
      <c r="AZ27" s="59">
        <v>76.555000000000007</v>
      </c>
      <c r="BA27" s="59">
        <v>98.461500000000001</v>
      </c>
      <c r="BB27" s="59">
        <v>127.273</v>
      </c>
      <c r="BC27" s="59">
        <v>108.28700000000001</v>
      </c>
      <c r="BD27" s="59">
        <v>94.179199999999994</v>
      </c>
      <c r="BE27" s="59" t="s">
        <v>34</v>
      </c>
    </row>
    <row r="28" spans="1:57" x14ac:dyDescent="0.3">
      <c r="A28" s="59" t="s">
        <v>35</v>
      </c>
      <c r="B28" s="68">
        <v>110.193</v>
      </c>
      <c r="C28" s="59">
        <v>86.132800000000003</v>
      </c>
      <c r="D28" s="59">
        <v>82.525000000000006</v>
      </c>
      <c r="E28" s="59">
        <v>64.198400000000007</v>
      </c>
      <c r="F28" s="59">
        <v>100.622</v>
      </c>
      <c r="G28" s="59">
        <v>74.898099999999999</v>
      </c>
      <c r="H28" s="68">
        <v>85.870099999999994</v>
      </c>
      <c r="I28" s="68">
        <v>115.244</v>
      </c>
      <c r="J28" s="59">
        <v>102.977</v>
      </c>
      <c r="K28" s="68">
        <v>86.970799999999997</v>
      </c>
      <c r="L28" s="68">
        <v>137.762</v>
      </c>
      <c r="M28" s="59">
        <v>101.625</v>
      </c>
      <c r="N28" s="59">
        <v>84.096100000000007</v>
      </c>
      <c r="O28" s="59">
        <v>79.2453</v>
      </c>
      <c r="P28" s="59">
        <v>93.037999999999997</v>
      </c>
      <c r="Q28" s="59">
        <v>82.522499999999994</v>
      </c>
      <c r="R28" s="59">
        <v>71.894400000000005</v>
      </c>
      <c r="S28" s="59">
        <v>66.614599999999996</v>
      </c>
      <c r="T28" s="59">
        <v>104.626</v>
      </c>
      <c r="U28" s="59">
        <v>143.46100000000001</v>
      </c>
      <c r="V28" s="59">
        <v>55.367199999999997</v>
      </c>
      <c r="W28" s="59">
        <v>86.728499999999997</v>
      </c>
      <c r="X28" s="59">
        <v>48.582599999999999</v>
      </c>
      <c r="Y28" s="59">
        <v>69.299700000000001</v>
      </c>
      <c r="Z28" s="59">
        <v>68.852500000000006</v>
      </c>
      <c r="AA28" s="59">
        <v>94.533799999999999</v>
      </c>
      <c r="AB28" s="59">
        <v>63.950099999999999</v>
      </c>
      <c r="AC28" s="59">
        <v>87.769900000000007</v>
      </c>
      <c r="AD28" s="59">
        <v>110.86</v>
      </c>
      <c r="AE28" s="59">
        <v>73.324799999999996</v>
      </c>
      <c r="AF28" s="59">
        <v>93.670299999999997</v>
      </c>
      <c r="AG28" s="59">
        <v>93.333299999999994</v>
      </c>
      <c r="AH28" s="59">
        <v>103.521</v>
      </c>
      <c r="AI28" s="59">
        <v>83.186599999999999</v>
      </c>
      <c r="AJ28" s="59">
        <v>70.552499999999995</v>
      </c>
      <c r="AK28" s="59">
        <v>104.40300000000001</v>
      </c>
      <c r="AL28" s="59">
        <v>72.0274</v>
      </c>
      <c r="AM28" s="59">
        <v>50.915900000000001</v>
      </c>
      <c r="AN28" s="59">
        <v>111.364</v>
      </c>
      <c r="AO28" s="59">
        <v>91.266599999999997</v>
      </c>
      <c r="AP28" s="59">
        <v>62.528100000000002</v>
      </c>
      <c r="AQ28" s="59">
        <v>99.623500000000007</v>
      </c>
      <c r="AR28" s="59">
        <v>91.671300000000002</v>
      </c>
      <c r="AS28" s="59">
        <v>90.591700000000003</v>
      </c>
      <c r="AT28" s="59">
        <v>120.185</v>
      </c>
      <c r="AU28" s="59">
        <v>109.375</v>
      </c>
      <c r="AV28" s="59">
        <v>131.965</v>
      </c>
      <c r="AW28" s="59">
        <v>75.552499999999995</v>
      </c>
      <c r="AX28" s="59">
        <v>78.400000000000006</v>
      </c>
      <c r="AY28" s="59">
        <v>69.750900000000001</v>
      </c>
      <c r="AZ28" s="59">
        <v>77.321700000000007</v>
      </c>
      <c r="BA28" s="59">
        <v>102.236</v>
      </c>
      <c r="BB28" s="59">
        <v>117.851</v>
      </c>
      <c r="BC28" s="59">
        <v>114.39700000000001</v>
      </c>
      <c r="BD28" s="59">
        <v>98.159499999999994</v>
      </c>
      <c r="BE28" s="59" t="s">
        <v>35</v>
      </c>
    </row>
    <row r="29" spans="1:57" x14ac:dyDescent="0.3">
      <c r="A29" s="59" t="s">
        <v>36</v>
      </c>
      <c r="B29" s="68">
        <v>111.88800000000001</v>
      </c>
      <c r="C29" s="59">
        <v>84.160300000000007</v>
      </c>
      <c r="D29" s="59">
        <v>65.1708</v>
      </c>
      <c r="E29" s="59">
        <v>47.468699999999998</v>
      </c>
      <c r="F29" s="59">
        <v>64.469899999999996</v>
      </c>
      <c r="G29" s="59">
        <v>69.368700000000004</v>
      </c>
      <c r="H29" s="68">
        <v>63.947000000000003</v>
      </c>
      <c r="I29" s="68">
        <v>108.41200000000001</v>
      </c>
      <c r="J29" s="59">
        <v>74.182100000000005</v>
      </c>
      <c r="K29" s="68">
        <v>91.316999999999993</v>
      </c>
      <c r="L29" s="68">
        <v>129.80099999999999</v>
      </c>
      <c r="M29" s="59">
        <v>78.672700000000006</v>
      </c>
      <c r="N29" s="59">
        <v>68.691599999999994</v>
      </c>
      <c r="O29" s="59">
        <v>63.673099999999998</v>
      </c>
      <c r="P29" s="59">
        <v>95.980900000000005</v>
      </c>
      <c r="Q29" s="59">
        <v>59.362000000000002</v>
      </c>
      <c r="R29" s="59">
        <v>89.889899999999997</v>
      </c>
      <c r="S29" s="59">
        <v>50.542499999999997</v>
      </c>
      <c r="T29" s="59">
        <v>64.192099999999996</v>
      </c>
      <c r="U29" s="59">
        <v>143.76499999999999</v>
      </c>
      <c r="V29" s="59">
        <v>37.078000000000003</v>
      </c>
      <c r="W29" s="59">
        <v>78.302599999999998</v>
      </c>
      <c r="X29" s="59">
        <v>53.693199999999997</v>
      </c>
      <c r="Y29" s="59">
        <v>75.968999999999994</v>
      </c>
      <c r="Z29" s="59">
        <v>47.906999999999996</v>
      </c>
      <c r="AA29" s="59">
        <v>76.7624</v>
      </c>
      <c r="AB29" s="59">
        <v>76.3108</v>
      </c>
      <c r="AC29" s="59">
        <v>61.105699999999999</v>
      </c>
      <c r="AD29" s="59">
        <v>84.971100000000007</v>
      </c>
      <c r="AE29" s="59">
        <v>70.588200000000001</v>
      </c>
      <c r="AF29" s="59">
        <v>83.123900000000006</v>
      </c>
      <c r="AG29" s="59">
        <v>78.386099999999999</v>
      </c>
      <c r="AH29" s="59">
        <v>60.732599999999998</v>
      </c>
      <c r="AI29" s="59">
        <v>75.444800000000001</v>
      </c>
      <c r="AJ29" s="59">
        <v>69.6023</v>
      </c>
      <c r="AK29" s="59">
        <v>78.251599999999996</v>
      </c>
      <c r="AL29" s="59">
        <v>55.095199999999998</v>
      </c>
      <c r="AM29" s="59">
        <v>69.368700000000004</v>
      </c>
      <c r="AN29" s="59">
        <v>81.666700000000006</v>
      </c>
      <c r="AO29" s="59">
        <v>98.908500000000004</v>
      </c>
      <c r="AP29" s="59">
        <v>50.186799999999998</v>
      </c>
      <c r="AQ29" s="59">
        <v>76.421000000000006</v>
      </c>
      <c r="AR29" s="59">
        <v>73.828100000000006</v>
      </c>
      <c r="AS29" s="59">
        <v>56.933900000000001</v>
      </c>
      <c r="AT29" s="59">
        <v>82.097399999999993</v>
      </c>
      <c r="AU29" s="59">
        <v>78.600300000000004</v>
      </c>
      <c r="AV29" s="59">
        <v>81.950900000000004</v>
      </c>
      <c r="AW29" s="59">
        <v>58.643599999999999</v>
      </c>
      <c r="AX29" s="59">
        <v>68.0381</v>
      </c>
      <c r="AY29" s="59">
        <v>72.233900000000006</v>
      </c>
      <c r="AZ29" s="59">
        <v>71.886799999999994</v>
      </c>
      <c r="BA29" s="59">
        <v>91.428600000000003</v>
      </c>
      <c r="BB29" s="59">
        <v>93.221500000000006</v>
      </c>
      <c r="BC29" s="59">
        <v>92.307699999999997</v>
      </c>
      <c r="BD29" s="59">
        <v>89.887600000000006</v>
      </c>
      <c r="BE29" s="59" t="s">
        <v>36</v>
      </c>
    </row>
    <row r="30" spans="1:57" x14ac:dyDescent="0.3">
      <c r="A30" s="59" t="s">
        <v>37</v>
      </c>
      <c r="B30" s="68">
        <v>132.572</v>
      </c>
      <c r="C30" s="59">
        <v>95.145600000000002</v>
      </c>
      <c r="D30" s="59">
        <v>81.215500000000006</v>
      </c>
      <c r="E30" s="59">
        <v>46.780500000000004</v>
      </c>
      <c r="F30" s="59">
        <v>87.209299999999999</v>
      </c>
      <c r="G30" s="59">
        <v>73.304500000000004</v>
      </c>
      <c r="H30" s="68">
        <v>74.359300000000005</v>
      </c>
      <c r="I30" s="68">
        <v>127.746</v>
      </c>
      <c r="J30" s="59">
        <v>96.337299999999999</v>
      </c>
      <c r="K30" s="68">
        <v>71.498099999999994</v>
      </c>
      <c r="L30" s="68">
        <v>143.69499999999999</v>
      </c>
      <c r="M30" s="59">
        <v>89.634100000000004</v>
      </c>
      <c r="N30" s="59">
        <v>74.292400000000001</v>
      </c>
      <c r="O30" s="59">
        <v>63.875999999999998</v>
      </c>
      <c r="P30" s="59">
        <v>110.545</v>
      </c>
      <c r="Q30" s="59">
        <v>110.98099999999999</v>
      </c>
      <c r="R30" s="59">
        <v>113.562</v>
      </c>
      <c r="S30" s="59">
        <v>52.835500000000003</v>
      </c>
      <c r="T30" s="59">
        <v>100</v>
      </c>
      <c r="U30" s="59">
        <v>156.874</v>
      </c>
      <c r="V30" s="59">
        <v>48.575400000000002</v>
      </c>
      <c r="W30" s="59">
        <v>86.493200000000002</v>
      </c>
      <c r="X30" s="59">
        <v>49.101799999999997</v>
      </c>
      <c r="Y30" s="59">
        <v>74.334199999999996</v>
      </c>
      <c r="Z30" s="59">
        <v>77.864800000000002</v>
      </c>
      <c r="AA30" s="59">
        <v>95.765500000000003</v>
      </c>
      <c r="AB30" s="59">
        <v>84.971100000000007</v>
      </c>
      <c r="AC30" s="59">
        <v>77.599900000000005</v>
      </c>
      <c r="AD30" s="59">
        <v>116.667</v>
      </c>
      <c r="AE30" s="59">
        <v>84.120199999999997</v>
      </c>
      <c r="AF30" s="59">
        <v>93.168999999999997</v>
      </c>
      <c r="AG30" s="59">
        <v>83.186599999999999</v>
      </c>
      <c r="AH30" s="59">
        <v>90.368899999999996</v>
      </c>
      <c r="AI30" s="59">
        <v>96.887600000000006</v>
      </c>
      <c r="AJ30" s="59">
        <v>76.9499</v>
      </c>
      <c r="AK30" s="59">
        <v>96.449700000000007</v>
      </c>
      <c r="AL30" s="59">
        <v>97.029700000000005</v>
      </c>
      <c r="AM30" s="59">
        <v>71.581199999999995</v>
      </c>
      <c r="AN30" s="59">
        <v>96.611699999999999</v>
      </c>
      <c r="AO30" s="59">
        <v>100.10599999999999</v>
      </c>
      <c r="AP30" s="59">
        <v>57.803199999999997</v>
      </c>
      <c r="AQ30" s="59">
        <v>80.2791</v>
      </c>
      <c r="AR30" s="59">
        <v>65.304299999999998</v>
      </c>
      <c r="AS30" s="59">
        <v>73.170699999999997</v>
      </c>
      <c r="AT30" s="59">
        <v>104.626</v>
      </c>
      <c r="AU30" s="59">
        <v>100.517</v>
      </c>
      <c r="AV30" s="59">
        <v>120.74</v>
      </c>
      <c r="AW30" s="59">
        <v>78.75</v>
      </c>
      <c r="AX30" s="59">
        <v>74.076099999999997</v>
      </c>
      <c r="AY30" s="59">
        <v>83.354299999999995</v>
      </c>
      <c r="AZ30" s="59">
        <v>80</v>
      </c>
      <c r="BA30" s="59">
        <v>97.561000000000007</v>
      </c>
      <c r="BB30" s="59">
        <v>118.236</v>
      </c>
      <c r="BC30" s="59">
        <v>115.748</v>
      </c>
      <c r="BD30" s="59">
        <v>86.021500000000003</v>
      </c>
      <c r="BE30" s="59" t="s">
        <v>37</v>
      </c>
    </row>
    <row r="31" spans="1:57" x14ac:dyDescent="0.3">
      <c r="A31" s="59" t="s">
        <v>38</v>
      </c>
      <c r="B31" s="68">
        <v>100.223</v>
      </c>
      <c r="C31" s="59">
        <v>142.45699999999999</v>
      </c>
      <c r="D31" s="59">
        <v>70.126199999999997</v>
      </c>
      <c r="E31" s="59">
        <v>52.100999999999999</v>
      </c>
      <c r="F31" s="59">
        <v>99.474999999999994</v>
      </c>
      <c r="G31" s="59">
        <v>71.513499999999993</v>
      </c>
      <c r="H31" s="68">
        <v>79.507199999999997</v>
      </c>
      <c r="I31" s="68">
        <v>120.712</v>
      </c>
      <c r="J31" s="59">
        <v>83.286100000000005</v>
      </c>
      <c r="K31" s="68">
        <v>94.899900000000002</v>
      </c>
      <c r="L31" s="68">
        <v>118.97499999999999</v>
      </c>
      <c r="M31" s="59">
        <v>101.08499999999999</v>
      </c>
      <c r="N31" s="59">
        <v>81.380300000000005</v>
      </c>
      <c r="O31" s="59">
        <v>78.6096</v>
      </c>
      <c r="P31" s="59">
        <v>93.116600000000005</v>
      </c>
      <c r="Q31" s="59">
        <v>77.147400000000005</v>
      </c>
      <c r="R31" s="59">
        <v>104.40300000000001</v>
      </c>
      <c r="S31" s="59">
        <v>66.1417</v>
      </c>
      <c r="T31" s="59">
        <v>95.454499999999996</v>
      </c>
      <c r="U31" s="59">
        <v>160.24700000000001</v>
      </c>
      <c r="V31" s="59">
        <v>52.221299999999999</v>
      </c>
      <c r="W31" s="59">
        <v>74.627700000000004</v>
      </c>
      <c r="X31" s="59">
        <v>47.196100000000001</v>
      </c>
      <c r="Y31" s="59">
        <v>73.045500000000004</v>
      </c>
      <c r="Z31" s="59">
        <v>85.836600000000004</v>
      </c>
      <c r="AA31" s="59">
        <v>106.197</v>
      </c>
      <c r="AB31" s="59">
        <v>91.021699999999996</v>
      </c>
      <c r="AC31" s="59">
        <v>67.276899999999998</v>
      </c>
      <c r="AD31" s="59">
        <v>135.94300000000001</v>
      </c>
      <c r="AE31" s="59">
        <v>71.707300000000004</v>
      </c>
      <c r="AF31" s="59">
        <v>84.739800000000002</v>
      </c>
      <c r="AG31" s="59">
        <v>85.597800000000007</v>
      </c>
      <c r="AH31" s="59">
        <v>106.29900000000001</v>
      </c>
      <c r="AI31" s="59">
        <v>100.524</v>
      </c>
      <c r="AJ31" s="59">
        <v>80.769199999999998</v>
      </c>
      <c r="AK31" s="59">
        <v>92.546599999999998</v>
      </c>
      <c r="AL31" s="59">
        <v>101.73</v>
      </c>
      <c r="AM31" s="59">
        <v>82.478700000000003</v>
      </c>
      <c r="AN31" s="59">
        <v>106.556</v>
      </c>
      <c r="AO31" s="59">
        <v>99.145700000000005</v>
      </c>
      <c r="AP31" s="59">
        <v>66.818200000000004</v>
      </c>
      <c r="AQ31" s="59">
        <v>83.186599999999999</v>
      </c>
      <c r="AR31" s="59">
        <v>73.263900000000007</v>
      </c>
      <c r="AS31" s="59">
        <v>72.173199999999994</v>
      </c>
      <c r="AT31" s="59">
        <v>117.6</v>
      </c>
      <c r="AU31" s="59">
        <v>111.834</v>
      </c>
      <c r="AV31" s="59">
        <v>119.621</v>
      </c>
      <c r="AW31" s="59">
        <v>75.999499999999998</v>
      </c>
      <c r="AX31" s="59">
        <v>84.971100000000007</v>
      </c>
      <c r="AY31" s="59">
        <v>84.536699999999996</v>
      </c>
      <c r="AZ31" s="59">
        <v>83.550899999999999</v>
      </c>
      <c r="BA31" s="59">
        <v>91.6905</v>
      </c>
      <c r="BB31" s="59">
        <v>119.03400000000001</v>
      </c>
      <c r="BC31" s="59">
        <v>91.626800000000003</v>
      </c>
      <c r="BD31" s="59">
        <v>89.887600000000006</v>
      </c>
      <c r="BE31" s="59" t="s">
        <v>38</v>
      </c>
    </row>
    <row r="32" spans="1:57" x14ac:dyDescent="0.3">
      <c r="A32" s="59" t="s">
        <v>39</v>
      </c>
      <c r="B32" s="68">
        <v>114.504</v>
      </c>
      <c r="C32" s="59">
        <v>129.19900000000001</v>
      </c>
      <c r="D32" s="59">
        <v>101.58199999999999</v>
      </c>
      <c r="E32" s="59">
        <v>43.965200000000003</v>
      </c>
      <c r="F32" s="59">
        <v>101.587</v>
      </c>
      <c r="G32" s="59">
        <v>82.708200000000005</v>
      </c>
      <c r="H32" s="68">
        <v>99.631</v>
      </c>
      <c r="I32" s="68">
        <v>99.026899999999998</v>
      </c>
      <c r="J32" s="59">
        <v>102.43899999999999</v>
      </c>
      <c r="K32" s="68">
        <v>108.70099999999999</v>
      </c>
      <c r="L32" s="68">
        <v>144.62200000000001</v>
      </c>
      <c r="M32" s="59">
        <v>104.568</v>
      </c>
      <c r="N32" s="59">
        <v>91.071799999999996</v>
      </c>
      <c r="O32" s="59">
        <v>70</v>
      </c>
      <c r="P32" s="59">
        <v>95.703100000000006</v>
      </c>
      <c r="Q32" s="59">
        <v>73.684200000000004</v>
      </c>
      <c r="R32" s="59">
        <v>112.831</v>
      </c>
      <c r="S32" s="59">
        <v>58.621499999999997</v>
      </c>
      <c r="T32" s="59">
        <v>78.191500000000005</v>
      </c>
      <c r="U32" s="59">
        <v>140.04400000000001</v>
      </c>
      <c r="V32" s="59">
        <v>54.9054</v>
      </c>
      <c r="W32" s="59">
        <v>89.537099999999995</v>
      </c>
      <c r="X32" s="59">
        <v>54.830300000000001</v>
      </c>
      <c r="Y32" s="59">
        <v>58.230600000000003</v>
      </c>
      <c r="Z32" s="59">
        <v>74.309100000000001</v>
      </c>
      <c r="AA32" s="59">
        <v>96.597499999999997</v>
      </c>
      <c r="AB32" s="59">
        <v>120.38200000000001</v>
      </c>
      <c r="AC32" s="59">
        <v>63.7744</v>
      </c>
      <c r="AD32" s="59">
        <v>153.33799999999999</v>
      </c>
      <c r="AE32" s="59">
        <v>78.295599999999993</v>
      </c>
      <c r="AF32" s="59">
        <v>108.28700000000001</v>
      </c>
      <c r="AG32" s="59">
        <v>88.153000000000006</v>
      </c>
      <c r="AH32" s="59">
        <v>112.214</v>
      </c>
      <c r="AI32" s="59">
        <v>99.518600000000006</v>
      </c>
      <c r="AJ32" s="59">
        <v>91.875</v>
      </c>
      <c r="AK32" s="59">
        <v>97.218699999999998</v>
      </c>
      <c r="AL32" s="59">
        <v>105.376</v>
      </c>
      <c r="AM32" s="59">
        <v>103.06100000000001</v>
      </c>
      <c r="AN32" s="59">
        <v>106.556</v>
      </c>
      <c r="AO32" s="59">
        <v>103.35899999999999</v>
      </c>
      <c r="AP32" s="59">
        <v>81.225399999999993</v>
      </c>
      <c r="AQ32" s="59">
        <v>113.58199999999999</v>
      </c>
      <c r="AR32" s="59">
        <v>86.566800000000001</v>
      </c>
      <c r="AS32" s="59">
        <v>79.858000000000004</v>
      </c>
      <c r="AT32" s="59">
        <v>136.744</v>
      </c>
      <c r="AU32" s="59">
        <v>115.139</v>
      </c>
      <c r="AV32" s="59">
        <v>122.376</v>
      </c>
      <c r="AW32" s="59">
        <v>79.8142</v>
      </c>
      <c r="AX32" s="59">
        <v>82.352900000000005</v>
      </c>
      <c r="AY32" s="59">
        <v>82.122900000000001</v>
      </c>
      <c r="AZ32" s="59">
        <v>81.841399999999993</v>
      </c>
      <c r="BA32" s="59">
        <v>89.77</v>
      </c>
      <c r="BB32" s="59">
        <v>107.295</v>
      </c>
      <c r="BC32" s="59">
        <v>100.038</v>
      </c>
      <c r="BD32" s="59">
        <v>88.397800000000004</v>
      </c>
      <c r="BE32" s="59" t="s">
        <v>39</v>
      </c>
    </row>
    <row r="33" spans="1:57" x14ac:dyDescent="0.3">
      <c r="A33" s="59" t="s">
        <v>40</v>
      </c>
      <c r="B33" s="68">
        <v>187.5</v>
      </c>
      <c r="C33" s="59">
        <v>133.596</v>
      </c>
      <c r="D33" s="59">
        <v>101.26300000000001</v>
      </c>
      <c r="E33" s="59">
        <v>46.923200000000001</v>
      </c>
      <c r="F33" s="59">
        <v>143.46899999999999</v>
      </c>
      <c r="G33" s="59">
        <v>96.541200000000003</v>
      </c>
      <c r="H33" s="68">
        <v>93.929699999999997</v>
      </c>
      <c r="I33" s="68">
        <v>114.05200000000001</v>
      </c>
      <c r="J33" s="59">
        <v>120.988</v>
      </c>
      <c r="K33" s="68">
        <v>119.14100000000001</v>
      </c>
      <c r="L33" s="68">
        <v>127.55500000000001</v>
      </c>
      <c r="M33" s="59">
        <v>111.726</v>
      </c>
      <c r="N33" s="59">
        <v>102.845</v>
      </c>
      <c r="O33" s="59">
        <v>61.25</v>
      </c>
      <c r="P33" s="59">
        <v>104.93300000000001</v>
      </c>
      <c r="Q33" s="59">
        <v>107.29900000000001</v>
      </c>
      <c r="R33" s="59">
        <v>103.468</v>
      </c>
      <c r="S33" s="59">
        <v>58.449300000000001</v>
      </c>
      <c r="T33" s="59">
        <v>97.207899999999995</v>
      </c>
      <c r="U33" s="59">
        <v>165.92500000000001</v>
      </c>
      <c r="V33" s="59">
        <v>74.627700000000004</v>
      </c>
      <c r="W33" s="59">
        <v>97.927499999999995</v>
      </c>
      <c r="X33" s="59">
        <v>59.154899999999998</v>
      </c>
      <c r="Y33" s="59">
        <v>77.713800000000006</v>
      </c>
      <c r="Z33" s="59">
        <v>84.720799999999997</v>
      </c>
      <c r="AA33" s="59">
        <v>118.46299999999999</v>
      </c>
      <c r="AB33" s="59">
        <v>137.52600000000001</v>
      </c>
      <c r="AC33" s="59">
        <v>67.510300000000001</v>
      </c>
      <c r="AD33" s="59">
        <v>155.79400000000001</v>
      </c>
      <c r="AE33" s="59">
        <v>91.446299999999994</v>
      </c>
      <c r="AF33" s="59">
        <v>112.428</v>
      </c>
      <c r="AG33" s="59">
        <v>85.581199999999995</v>
      </c>
      <c r="AH33" s="59">
        <v>124.051</v>
      </c>
      <c r="AI33" s="59">
        <v>107.727</v>
      </c>
      <c r="AJ33" s="59">
        <v>93.333299999999994</v>
      </c>
      <c r="AK33" s="59">
        <v>115.09399999999999</v>
      </c>
      <c r="AL33" s="59">
        <v>137.01300000000001</v>
      </c>
      <c r="AM33" s="59">
        <v>105.46899999999999</v>
      </c>
      <c r="AN33" s="59">
        <v>120.88800000000001</v>
      </c>
      <c r="AO33" s="59">
        <v>112.65300000000001</v>
      </c>
      <c r="AP33" s="59">
        <v>81.385300000000001</v>
      </c>
      <c r="AQ33" s="59">
        <v>119.146</v>
      </c>
      <c r="AR33" s="59">
        <v>91.137699999999995</v>
      </c>
      <c r="AS33" s="59">
        <v>91.093100000000007</v>
      </c>
      <c r="AT33" s="59">
        <v>193.42099999999999</v>
      </c>
      <c r="AU33" s="59">
        <v>177.93</v>
      </c>
      <c r="AV33" s="59">
        <v>176.79599999999999</v>
      </c>
      <c r="AW33" s="59">
        <v>98</v>
      </c>
      <c r="AX33" s="59">
        <v>108.08799999999999</v>
      </c>
      <c r="AY33" s="59">
        <v>98.657700000000006</v>
      </c>
      <c r="AZ33" s="59">
        <v>96.096100000000007</v>
      </c>
      <c r="BA33" s="59">
        <v>101.69499999999999</v>
      </c>
      <c r="BB33" s="59">
        <v>136.42699999999999</v>
      </c>
      <c r="BC33" s="59">
        <v>126.43300000000001</v>
      </c>
      <c r="BD33" s="59">
        <v>102.56399999999999</v>
      </c>
      <c r="BE33" s="59" t="s">
        <v>40</v>
      </c>
    </row>
    <row r="34" spans="1:57" x14ac:dyDescent="0.3">
      <c r="A34" s="59" t="s">
        <v>41</v>
      </c>
      <c r="B34" s="68">
        <v>130.81399999999999</v>
      </c>
      <c r="C34" s="59">
        <v>104.264</v>
      </c>
      <c r="D34" s="59">
        <v>67.475899999999996</v>
      </c>
      <c r="E34" s="59">
        <v>42.403799999999997</v>
      </c>
      <c r="F34" s="59">
        <v>79.929000000000002</v>
      </c>
      <c r="G34" s="59">
        <v>67.362499999999997</v>
      </c>
      <c r="H34" s="68">
        <v>65.850399999999993</v>
      </c>
      <c r="I34" s="68">
        <v>90.865399999999994</v>
      </c>
      <c r="J34" s="59">
        <v>105</v>
      </c>
      <c r="K34" s="68">
        <v>76.2119</v>
      </c>
      <c r="L34" s="68">
        <v>113.72799999999999</v>
      </c>
      <c r="M34" s="59">
        <v>67.299099999999996</v>
      </c>
      <c r="N34" s="59">
        <v>68.563400000000001</v>
      </c>
      <c r="O34" s="59">
        <v>60.7438</v>
      </c>
      <c r="P34" s="59">
        <v>88.341300000000004</v>
      </c>
      <c r="Q34" s="59">
        <v>65.333299999999994</v>
      </c>
      <c r="R34" s="59">
        <v>70.877499999999998</v>
      </c>
      <c r="S34" s="59">
        <v>33.266300000000001</v>
      </c>
      <c r="T34" s="59">
        <v>65.210999999999999</v>
      </c>
      <c r="U34" s="59">
        <v>125.91</v>
      </c>
      <c r="V34" s="59">
        <v>50.174500000000002</v>
      </c>
      <c r="W34" s="59">
        <v>70.305000000000007</v>
      </c>
      <c r="X34" s="59">
        <v>58.4726</v>
      </c>
      <c r="Y34" s="59">
        <v>64.398399999999995</v>
      </c>
      <c r="Z34" s="59">
        <v>74.367599999999996</v>
      </c>
      <c r="AA34" s="59">
        <v>95.925200000000004</v>
      </c>
      <c r="AB34" s="59">
        <v>103.158</v>
      </c>
      <c r="AC34" s="59">
        <v>76.28</v>
      </c>
      <c r="AD34" s="59">
        <v>98.893699999999995</v>
      </c>
      <c r="AE34" s="59">
        <v>79.138599999999997</v>
      </c>
      <c r="AF34" s="59">
        <v>88.155900000000003</v>
      </c>
      <c r="AG34" s="59">
        <v>90.184100000000001</v>
      </c>
      <c r="AH34" s="59">
        <v>85.009299999999996</v>
      </c>
      <c r="AI34" s="59">
        <v>88.821799999999996</v>
      </c>
      <c r="AJ34" s="59">
        <v>81.4054</v>
      </c>
      <c r="AK34" s="59">
        <v>88.515699999999995</v>
      </c>
      <c r="AL34" s="59">
        <v>68.677300000000002</v>
      </c>
      <c r="AM34" s="59">
        <v>97.971000000000004</v>
      </c>
      <c r="AN34" s="59">
        <v>111.139</v>
      </c>
      <c r="AO34" s="59">
        <v>115.485</v>
      </c>
      <c r="AP34" s="59">
        <v>64.098799999999997</v>
      </c>
      <c r="AQ34" s="59">
        <v>85.686499999999995</v>
      </c>
      <c r="AR34" s="59">
        <v>74.177899999999994</v>
      </c>
      <c r="AS34" s="59">
        <v>71.111099999999993</v>
      </c>
      <c r="AT34" s="59">
        <v>85.492699999999999</v>
      </c>
      <c r="AU34" s="59">
        <v>88.424000000000007</v>
      </c>
      <c r="AV34" s="59">
        <v>94.814800000000005</v>
      </c>
      <c r="AW34" s="59">
        <v>88.696700000000007</v>
      </c>
      <c r="AX34" s="59">
        <v>97.674400000000006</v>
      </c>
      <c r="AY34" s="59">
        <v>89.440200000000004</v>
      </c>
      <c r="AZ34" s="59">
        <v>94.339600000000004</v>
      </c>
      <c r="BA34" s="59">
        <v>93.603700000000003</v>
      </c>
      <c r="BB34" s="59">
        <v>92.018799999999999</v>
      </c>
      <c r="BC34" s="59">
        <v>79.507199999999997</v>
      </c>
      <c r="BD34" s="59">
        <v>68.376099999999994</v>
      </c>
      <c r="BE34" s="59" t="s">
        <v>41</v>
      </c>
    </row>
    <row r="35" spans="1:57" x14ac:dyDescent="0.3">
      <c r="A35" s="59" t="s">
        <v>42</v>
      </c>
      <c r="B35" s="68">
        <v>113.35</v>
      </c>
      <c r="C35" s="59">
        <v>82.051599999999993</v>
      </c>
      <c r="D35" s="59">
        <v>37.860599999999998</v>
      </c>
      <c r="E35" s="59">
        <v>44.817100000000003</v>
      </c>
      <c r="F35" s="59">
        <v>45.197000000000003</v>
      </c>
      <c r="G35" s="59">
        <v>39.4878</v>
      </c>
      <c r="H35" s="68">
        <v>39.754800000000003</v>
      </c>
      <c r="I35" s="68">
        <v>64.852900000000005</v>
      </c>
      <c r="J35" s="59">
        <v>84.726200000000006</v>
      </c>
      <c r="K35" s="68">
        <v>51.2592</v>
      </c>
      <c r="L35" s="68">
        <v>82.008399999999995</v>
      </c>
      <c r="M35" s="59">
        <v>44.748899999999999</v>
      </c>
      <c r="N35" s="59">
        <v>42.577199999999998</v>
      </c>
      <c r="O35" s="59">
        <v>36.880099999999999</v>
      </c>
      <c r="P35" s="59">
        <v>86.363299999999995</v>
      </c>
      <c r="Q35" s="59">
        <v>46.408000000000001</v>
      </c>
      <c r="R35" s="59">
        <v>51.251300000000001</v>
      </c>
      <c r="S35" s="59">
        <v>30.399799999999999</v>
      </c>
      <c r="T35" s="59">
        <v>35.306399999999996</v>
      </c>
      <c r="U35" s="59">
        <v>116.51300000000001</v>
      </c>
      <c r="V35" s="59">
        <v>35.189900000000002</v>
      </c>
      <c r="W35" s="59">
        <v>55.443800000000003</v>
      </c>
      <c r="X35" s="59">
        <v>35.641199999999998</v>
      </c>
      <c r="Y35" s="59">
        <v>41.451300000000003</v>
      </c>
      <c r="Z35" s="59">
        <v>52.877699999999997</v>
      </c>
      <c r="AA35" s="59">
        <v>61.232999999999997</v>
      </c>
      <c r="AB35" s="59">
        <v>42.1203</v>
      </c>
      <c r="AC35" s="59">
        <v>45.233899999999998</v>
      </c>
      <c r="AD35" s="59">
        <v>31.852699999999999</v>
      </c>
      <c r="AE35" s="59">
        <v>66.591200000000001</v>
      </c>
      <c r="AF35" s="59">
        <v>61.975900000000003</v>
      </c>
      <c r="AG35" s="59">
        <v>79.742000000000004</v>
      </c>
      <c r="AH35" s="59">
        <v>54.363900000000001</v>
      </c>
      <c r="AI35" s="59">
        <v>55.028700000000001</v>
      </c>
      <c r="AJ35" s="59">
        <v>49.9283</v>
      </c>
      <c r="AK35" s="59">
        <v>64.285700000000006</v>
      </c>
      <c r="AL35" s="59">
        <v>34.918700000000001</v>
      </c>
      <c r="AM35" s="59">
        <v>70.691999999999993</v>
      </c>
      <c r="AN35" s="59">
        <v>81.385300000000001</v>
      </c>
      <c r="AO35" s="59">
        <v>106.069</v>
      </c>
      <c r="AP35" s="59">
        <v>53.973599999999998</v>
      </c>
      <c r="AQ35" s="59">
        <v>66.169899999999998</v>
      </c>
      <c r="AR35" s="59">
        <v>48.743600000000001</v>
      </c>
      <c r="AS35" s="59">
        <v>61.882300000000001</v>
      </c>
      <c r="AT35" s="59">
        <v>79.660399999999996</v>
      </c>
      <c r="AU35" s="59">
        <v>85.396199999999993</v>
      </c>
      <c r="AV35" s="59">
        <v>81.3215</v>
      </c>
      <c r="AW35" s="59">
        <v>60.7438</v>
      </c>
      <c r="AX35" s="59">
        <v>83.5227</v>
      </c>
      <c r="AY35" s="59">
        <v>74.281999999999996</v>
      </c>
      <c r="AZ35" s="59">
        <v>70.206199999999995</v>
      </c>
      <c r="BA35" s="59">
        <v>59.813099999999999</v>
      </c>
      <c r="BB35" s="59">
        <v>63.967100000000002</v>
      </c>
      <c r="BC35" s="59">
        <v>60.008200000000002</v>
      </c>
      <c r="BD35" s="59">
        <v>45.845300000000002</v>
      </c>
      <c r="BE35" s="59" t="s">
        <v>42</v>
      </c>
    </row>
    <row r="36" spans="1:57" x14ac:dyDescent="0.3">
      <c r="A36" s="59" t="s">
        <v>43</v>
      </c>
      <c r="B36" s="68">
        <v>146.58000000000001</v>
      </c>
      <c r="C36" s="59">
        <v>133.20599999999999</v>
      </c>
      <c r="D36" s="59">
        <v>108.79900000000001</v>
      </c>
      <c r="E36" s="59">
        <v>44.515500000000003</v>
      </c>
      <c r="F36" s="59">
        <v>135.39599999999999</v>
      </c>
      <c r="G36" s="59">
        <v>115.809</v>
      </c>
      <c r="H36" s="68">
        <v>117.6</v>
      </c>
      <c r="I36" s="68">
        <v>104.009</v>
      </c>
      <c r="J36" s="59">
        <v>99.350399999999993</v>
      </c>
      <c r="K36" s="68">
        <v>74.915099999999995</v>
      </c>
      <c r="L36" s="68">
        <v>142.15899999999999</v>
      </c>
      <c r="M36" s="59">
        <v>105.108</v>
      </c>
      <c r="N36" s="59">
        <v>108.239</v>
      </c>
      <c r="O36" s="59">
        <v>63.051000000000002</v>
      </c>
      <c r="P36" s="59">
        <v>112.56699999999999</v>
      </c>
      <c r="Q36" s="59">
        <v>77.422799999999995</v>
      </c>
      <c r="R36" s="59">
        <v>123.78400000000001</v>
      </c>
      <c r="S36" s="59">
        <v>77.244200000000006</v>
      </c>
      <c r="T36" s="59">
        <v>105</v>
      </c>
      <c r="U36" s="59">
        <v>172.4</v>
      </c>
      <c r="V36" s="59">
        <v>64.332599999999999</v>
      </c>
      <c r="W36" s="59">
        <v>90.603999999999999</v>
      </c>
      <c r="X36" s="59">
        <v>109.66500000000001</v>
      </c>
      <c r="Y36" s="59">
        <v>82.352900000000005</v>
      </c>
      <c r="Z36" s="59">
        <v>140.208</v>
      </c>
      <c r="AA36" s="59">
        <v>81.894099999999995</v>
      </c>
      <c r="AB36" s="59">
        <v>92.355999999999995</v>
      </c>
      <c r="AC36" s="59">
        <v>60.601900000000001</v>
      </c>
      <c r="AD36" s="59">
        <v>96.3934</v>
      </c>
      <c r="AE36" s="59">
        <v>96.3934</v>
      </c>
      <c r="AF36" s="59">
        <v>89.488600000000005</v>
      </c>
      <c r="AG36" s="59">
        <v>99.387699999999995</v>
      </c>
      <c r="AH36" s="59">
        <v>106.578</v>
      </c>
      <c r="AI36" s="59">
        <v>100.349</v>
      </c>
      <c r="AJ36" s="59">
        <v>99.661000000000001</v>
      </c>
      <c r="AK36" s="59">
        <v>129.37</v>
      </c>
      <c r="AL36" s="59">
        <v>121.958</v>
      </c>
      <c r="AM36" s="59">
        <v>110.943</v>
      </c>
      <c r="AN36" s="59">
        <v>120.536</v>
      </c>
      <c r="AO36" s="59">
        <v>119.58799999999999</v>
      </c>
      <c r="AP36" s="59">
        <v>99.145700000000005</v>
      </c>
      <c r="AQ36" s="59">
        <v>102.036</v>
      </c>
      <c r="AR36" s="59">
        <v>91.203599999999994</v>
      </c>
      <c r="AS36" s="59">
        <v>79.723200000000006</v>
      </c>
      <c r="AT36" s="59">
        <v>112.04300000000001</v>
      </c>
      <c r="AU36" s="59">
        <v>102.245</v>
      </c>
      <c r="AV36" s="59">
        <v>105.194</v>
      </c>
      <c r="AW36" s="59">
        <v>126.706</v>
      </c>
      <c r="AX36" s="59">
        <v>118.804</v>
      </c>
      <c r="AY36" s="59">
        <v>121.488</v>
      </c>
      <c r="AZ36" s="59">
        <v>121.611</v>
      </c>
      <c r="BA36" s="59">
        <v>96.585999999999999</v>
      </c>
      <c r="BB36" s="59">
        <v>100.379</v>
      </c>
      <c r="BC36" s="59">
        <v>115.47499999999999</v>
      </c>
      <c r="BD36" s="59">
        <v>93.567300000000003</v>
      </c>
      <c r="BE36" s="59" t="s">
        <v>43</v>
      </c>
    </row>
    <row r="37" spans="1:57" x14ac:dyDescent="0.3">
      <c r="A37" s="59" t="s">
        <v>44</v>
      </c>
      <c r="B37" s="68">
        <v>119.681</v>
      </c>
      <c r="C37" s="59">
        <v>157.21899999999999</v>
      </c>
      <c r="D37" s="59">
        <v>198.768</v>
      </c>
      <c r="E37" s="59">
        <v>51.760599999999997</v>
      </c>
      <c r="F37" s="59">
        <v>116.47199999999999</v>
      </c>
      <c r="G37" s="59">
        <v>122.319</v>
      </c>
      <c r="H37" s="68">
        <v>115.64700000000001</v>
      </c>
      <c r="I37" s="68">
        <v>132.30000000000001</v>
      </c>
      <c r="J37" s="59">
        <v>116.703</v>
      </c>
      <c r="K37" s="68">
        <v>72.592600000000004</v>
      </c>
      <c r="L37" s="68">
        <v>150.06800000000001</v>
      </c>
      <c r="M37" s="59">
        <v>146.059</v>
      </c>
      <c r="N37" s="59">
        <v>126.821</v>
      </c>
      <c r="O37" s="59">
        <v>57.886699999999998</v>
      </c>
      <c r="P37" s="59">
        <v>119.404</v>
      </c>
      <c r="Q37" s="59">
        <v>88.341300000000004</v>
      </c>
      <c r="R37" s="59">
        <v>140.625</v>
      </c>
      <c r="S37" s="59">
        <v>76.172399999999996</v>
      </c>
      <c r="T37" s="59">
        <v>103.03700000000001</v>
      </c>
      <c r="U37" s="59">
        <v>180.07400000000001</v>
      </c>
      <c r="V37" s="59">
        <v>62.820500000000003</v>
      </c>
      <c r="W37" s="59">
        <v>101.008</v>
      </c>
      <c r="X37" s="59">
        <v>119.039</v>
      </c>
      <c r="Y37" s="59">
        <v>81.230400000000003</v>
      </c>
      <c r="Z37" s="59">
        <v>165.16900000000001</v>
      </c>
      <c r="AA37" s="59">
        <v>100.96899999999999</v>
      </c>
      <c r="AB37" s="59">
        <v>99.101100000000002</v>
      </c>
      <c r="AC37" s="59">
        <v>58.5657</v>
      </c>
      <c r="AD37" s="59">
        <v>115.294</v>
      </c>
      <c r="AE37" s="59">
        <v>104.813</v>
      </c>
      <c r="AF37" s="59">
        <v>104.038</v>
      </c>
      <c r="AG37" s="59">
        <v>93.333299999999994</v>
      </c>
      <c r="AH37" s="59">
        <v>98.823499999999996</v>
      </c>
      <c r="AI37" s="59">
        <v>98.203699999999998</v>
      </c>
      <c r="AJ37" s="59">
        <v>93.307000000000002</v>
      </c>
      <c r="AK37" s="59">
        <v>124.36</v>
      </c>
      <c r="AL37" s="59">
        <v>118.125</v>
      </c>
      <c r="AM37" s="59">
        <v>106.52200000000001</v>
      </c>
      <c r="AN37" s="59">
        <v>118.804</v>
      </c>
      <c r="AO37" s="59">
        <v>100.977</v>
      </c>
      <c r="AP37" s="59">
        <v>91.468500000000006</v>
      </c>
      <c r="AQ37" s="59">
        <v>102.46299999999999</v>
      </c>
      <c r="AR37" s="59">
        <v>101.855</v>
      </c>
      <c r="AS37" s="59">
        <v>73.142899999999997</v>
      </c>
      <c r="AT37" s="59">
        <v>117.767</v>
      </c>
      <c r="AU37" s="59">
        <v>124.074</v>
      </c>
      <c r="AV37" s="59">
        <v>116.44799999999999</v>
      </c>
      <c r="AW37" s="59">
        <v>124.051</v>
      </c>
      <c r="AX37" s="59">
        <v>115.485</v>
      </c>
      <c r="AY37" s="59">
        <v>128.63999999999999</v>
      </c>
      <c r="AZ37" s="59">
        <v>117.801</v>
      </c>
      <c r="BA37" s="59">
        <v>104.167</v>
      </c>
      <c r="BB37" s="59">
        <v>110.943</v>
      </c>
      <c r="BC37" s="59">
        <v>102.083</v>
      </c>
      <c r="BD37" s="59">
        <v>100</v>
      </c>
      <c r="BE37" s="59" t="s">
        <v>44</v>
      </c>
    </row>
    <row r="38" spans="1:57" x14ac:dyDescent="0.3">
      <c r="A38" s="59" t="s">
        <v>45</v>
      </c>
      <c r="B38" s="68">
        <v>146.40100000000001</v>
      </c>
      <c r="C38" s="59">
        <v>137.45500000000001</v>
      </c>
      <c r="D38" s="59">
        <v>97.797200000000004</v>
      </c>
      <c r="E38" s="59">
        <v>60.136400000000002</v>
      </c>
      <c r="F38" s="59">
        <v>129.44399999999999</v>
      </c>
      <c r="G38" s="59">
        <v>124.529</v>
      </c>
      <c r="H38" s="68">
        <v>135</v>
      </c>
      <c r="I38" s="68">
        <v>134.45099999999999</v>
      </c>
      <c r="J38" s="59">
        <v>101.08499999999999</v>
      </c>
      <c r="K38" s="68">
        <v>74.438800000000001</v>
      </c>
      <c r="L38" s="68">
        <v>135.31100000000001</v>
      </c>
      <c r="M38" s="59">
        <v>120.55800000000001</v>
      </c>
      <c r="N38" s="59">
        <v>130.012</v>
      </c>
      <c r="O38" s="59">
        <v>57.126800000000003</v>
      </c>
      <c r="P38" s="59">
        <v>124.313</v>
      </c>
      <c r="Q38" s="59">
        <v>89.6828</v>
      </c>
      <c r="R38" s="59">
        <v>151.999</v>
      </c>
      <c r="S38" s="59">
        <v>79.992699999999999</v>
      </c>
      <c r="T38" s="59">
        <v>128.39699999999999</v>
      </c>
      <c r="U38" s="59">
        <v>185.64500000000001</v>
      </c>
      <c r="V38" s="59">
        <v>62.2881</v>
      </c>
      <c r="W38" s="59">
        <v>98</v>
      </c>
      <c r="X38" s="59">
        <v>138.52000000000001</v>
      </c>
      <c r="Y38" s="59">
        <v>75.500799999999998</v>
      </c>
      <c r="Z38" s="59">
        <v>186.89099999999999</v>
      </c>
      <c r="AA38" s="59">
        <v>95.977400000000003</v>
      </c>
      <c r="AB38" s="59">
        <v>93.630600000000001</v>
      </c>
      <c r="AC38" s="59">
        <v>75.881799999999998</v>
      </c>
      <c r="AD38" s="59">
        <v>133.03200000000001</v>
      </c>
      <c r="AE38" s="59">
        <v>113.295</v>
      </c>
      <c r="AF38" s="59">
        <v>104.813</v>
      </c>
      <c r="AG38" s="59">
        <v>97.5124</v>
      </c>
      <c r="AH38" s="59">
        <v>115.57599999999999</v>
      </c>
      <c r="AI38" s="59">
        <v>104.66800000000001</v>
      </c>
      <c r="AJ38" s="59">
        <v>93.6571</v>
      </c>
      <c r="AK38" s="59">
        <v>127.48699999999999</v>
      </c>
      <c r="AL38" s="59">
        <v>132.93799999999999</v>
      </c>
      <c r="AM38" s="59">
        <v>111.336</v>
      </c>
      <c r="AN38" s="59">
        <v>111.995</v>
      </c>
      <c r="AO38" s="59">
        <v>101.73</v>
      </c>
      <c r="AP38" s="59">
        <v>96.880499999999998</v>
      </c>
      <c r="AQ38" s="59">
        <v>99.179100000000005</v>
      </c>
      <c r="AR38" s="59">
        <v>96.351299999999995</v>
      </c>
      <c r="AS38" s="59">
        <v>85.663300000000007</v>
      </c>
      <c r="AT38" s="59">
        <v>130.089</v>
      </c>
      <c r="AU38" s="59">
        <v>133.636</v>
      </c>
      <c r="AV38" s="59">
        <v>129.03200000000001</v>
      </c>
      <c r="AW38" s="59">
        <v>132.572</v>
      </c>
      <c r="AX38" s="59">
        <v>139.20500000000001</v>
      </c>
      <c r="AY38" s="59">
        <v>134.274</v>
      </c>
      <c r="AZ38" s="59">
        <v>143.35499999999999</v>
      </c>
      <c r="BA38" s="59">
        <v>110.294</v>
      </c>
      <c r="BB38" s="59">
        <v>107.89</v>
      </c>
      <c r="BC38" s="59">
        <v>96.583399999999997</v>
      </c>
      <c r="BD38" s="59">
        <v>100</v>
      </c>
      <c r="BE38" s="59" t="s">
        <v>45</v>
      </c>
    </row>
    <row r="39" spans="1:57" x14ac:dyDescent="0.3">
      <c r="A39" s="59" t="s">
        <v>46</v>
      </c>
      <c r="B39" s="68">
        <v>206.971</v>
      </c>
      <c r="C39" s="59">
        <v>90.8904</v>
      </c>
      <c r="D39" s="59">
        <v>80.130799999999994</v>
      </c>
      <c r="E39" s="59">
        <v>47.117100000000001</v>
      </c>
      <c r="F39" s="59">
        <v>120.321</v>
      </c>
      <c r="G39" s="59">
        <v>95.980900000000005</v>
      </c>
      <c r="H39" s="68">
        <v>104.46899999999999</v>
      </c>
      <c r="I39" s="68">
        <v>131.25</v>
      </c>
      <c r="J39" s="59">
        <v>71.621899999999997</v>
      </c>
      <c r="K39" s="68">
        <v>56.539700000000003</v>
      </c>
      <c r="L39" s="68">
        <v>124.196</v>
      </c>
      <c r="M39" s="59">
        <v>91.903700000000001</v>
      </c>
      <c r="N39" s="59">
        <v>115.154</v>
      </c>
      <c r="O39" s="59">
        <v>39.3048</v>
      </c>
      <c r="P39" s="59">
        <v>139.63800000000001</v>
      </c>
      <c r="Q39" s="59">
        <v>76.535899999999998</v>
      </c>
      <c r="R39" s="59">
        <v>175.267</v>
      </c>
      <c r="S39" s="59">
        <v>64.483099999999993</v>
      </c>
      <c r="T39" s="59">
        <v>111.43899999999999</v>
      </c>
      <c r="U39" s="59">
        <v>151.17400000000001</v>
      </c>
      <c r="V39" s="59">
        <v>36.730600000000003</v>
      </c>
      <c r="W39" s="59">
        <v>79.230999999999995</v>
      </c>
      <c r="X39" s="59">
        <v>109.294</v>
      </c>
      <c r="Y39" s="59">
        <v>51.320799999999998</v>
      </c>
      <c r="Z39" s="59">
        <v>65.993300000000005</v>
      </c>
      <c r="AA39" s="59">
        <v>109.67</v>
      </c>
      <c r="AB39" s="59">
        <v>74.055400000000006</v>
      </c>
      <c r="AC39" s="59">
        <v>69.660899999999998</v>
      </c>
      <c r="AD39" s="59">
        <v>80.991699999999994</v>
      </c>
      <c r="AE39" s="59">
        <v>111.664</v>
      </c>
      <c r="AF39" s="59">
        <v>88.082599999999999</v>
      </c>
      <c r="AG39" s="59">
        <v>83.986699999999999</v>
      </c>
      <c r="AH39" s="59">
        <v>73.255799999999994</v>
      </c>
      <c r="AI39" s="59">
        <v>63.703800000000001</v>
      </c>
      <c r="AJ39" s="59">
        <v>88.495000000000005</v>
      </c>
      <c r="AK39" s="59">
        <v>94.567599999999999</v>
      </c>
      <c r="AL39" s="59">
        <v>89.561300000000003</v>
      </c>
      <c r="AM39" s="59">
        <v>82.465900000000005</v>
      </c>
      <c r="AN39" s="59">
        <v>67.153999999999996</v>
      </c>
      <c r="AO39" s="59">
        <v>92.307699999999997</v>
      </c>
      <c r="AP39" s="59">
        <v>72.940799999999996</v>
      </c>
      <c r="AQ39" s="59">
        <v>75.632400000000004</v>
      </c>
      <c r="AR39" s="59">
        <v>86.842399999999998</v>
      </c>
      <c r="AS39" s="59">
        <v>78.9495</v>
      </c>
      <c r="AT39" s="59">
        <v>79.674800000000005</v>
      </c>
      <c r="AU39" s="59">
        <v>88.548299999999998</v>
      </c>
      <c r="AV39" s="59">
        <v>85.744900000000001</v>
      </c>
      <c r="AW39" s="59">
        <v>102.435</v>
      </c>
      <c r="AX39" s="59">
        <v>106.81399999999999</v>
      </c>
      <c r="AY39" s="59">
        <v>108.889</v>
      </c>
      <c r="AZ39" s="59">
        <v>99.378900000000002</v>
      </c>
      <c r="BA39" s="59">
        <v>70.515600000000006</v>
      </c>
      <c r="BB39" s="59">
        <v>78.295599999999993</v>
      </c>
      <c r="BC39" s="59">
        <v>68.6845</v>
      </c>
      <c r="BD39" s="59">
        <v>61.625399999999999</v>
      </c>
      <c r="BE39" s="59" t="s">
        <v>46</v>
      </c>
    </row>
    <row r="40" spans="1:57" x14ac:dyDescent="0.3">
      <c r="A40" s="59" t="s">
        <v>47</v>
      </c>
      <c r="B40" s="68">
        <v>146.483</v>
      </c>
      <c r="C40" s="59">
        <v>175.83699999999999</v>
      </c>
      <c r="D40" s="59">
        <v>72.368200000000002</v>
      </c>
      <c r="E40" s="59">
        <v>50.448</v>
      </c>
      <c r="F40" s="59">
        <v>135.542</v>
      </c>
      <c r="G40" s="59">
        <v>119.318</v>
      </c>
      <c r="H40" s="68">
        <v>153.125</v>
      </c>
      <c r="I40" s="68">
        <v>121.599</v>
      </c>
      <c r="J40" s="59">
        <v>73.532700000000006</v>
      </c>
      <c r="K40" s="68">
        <v>147.697</v>
      </c>
      <c r="L40" s="68">
        <v>107.93</v>
      </c>
      <c r="M40" s="59">
        <v>158.71899999999999</v>
      </c>
      <c r="N40" s="59">
        <v>143.57</v>
      </c>
      <c r="O40" s="59">
        <v>71.707300000000004</v>
      </c>
      <c r="P40" s="59">
        <v>96.351299999999995</v>
      </c>
      <c r="Q40" s="59">
        <v>80.152699999999996</v>
      </c>
      <c r="R40" s="59">
        <v>188.26</v>
      </c>
      <c r="S40" s="59">
        <v>99.623500000000007</v>
      </c>
      <c r="T40" s="59">
        <v>158.178</v>
      </c>
      <c r="U40" s="59">
        <v>145.93799999999999</v>
      </c>
      <c r="V40" s="59">
        <v>73.565399999999997</v>
      </c>
      <c r="W40" s="59">
        <v>94.859099999999998</v>
      </c>
      <c r="X40" s="59">
        <v>113.44499999999999</v>
      </c>
      <c r="Y40" s="59">
        <v>117.318</v>
      </c>
      <c r="Z40" s="59">
        <v>131.54400000000001</v>
      </c>
      <c r="AA40" s="59">
        <v>139.71899999999999</v>
      </c>
      <c r="AB40" s="59">
        <v>97.029700000000005</v>
      </c>
      <c r="AC40" s="59">
        <v>55.945500000000003</v>
      </c>
      <c r="AD40" s="59">
        <v>189.67699999999999</v>
      </c>
      <c r="AE40" s="59">
        <v>129.11099999999999</v>
      </c>
      <c r="AF40" s="59">
        <v>105.67100000000001</v>
      </c>
      <c r="AG40" s="59">
        <v>79.768500000000003</v>
      </c>
      <c r="AH40" s="59">
        <v>84.291700000000006</v>
      </c>
      <c r="AI40" s="59">
        <v>97.165099999999995</v>
      </c>
      <c r="AJ40" s="59">
        <v>59.300800000000002</v>
      </c>
      <c r="AK40" s="59">
        <v>98.492500000000007</v>
      </c>
      <c r="AL40" s="59">
        <v>131.839</v>
      </c>
      <c r="AM40" s="59">
        <v>120.295</v>
      </c>
      <c r="AN40" s="59">
        <v>91.836699999999993</v>
      </c>
      <c r="AO40" s="59">
        <v>104.071</v>
      </c>
      <c r="AP40" s="59">
        <v>81.155699999999996</v>
      </c>
      <c r="AQ40" s="59">
        <v>103.61799999999999</v>
      </c>
      <c r="AR40" s="59">
        <v>65.685299999999998</v>
      </c>
      <c r="AS40" s="59">
        <v>153.31399999999999</v>
      </c>
      <c r="AT40" s="59">
        <v>198.559</v>
      </c>
      <c r="AU40" s="59">
        <v>187.07599999999999</v>
      </c>
      <c r="AV40" s="59">
        <v>184.42599999999999</v>
      </c>
      <c r="AW40" s="59">
        <v>104.31699999999999</v>
      </c>
      <c r="AX40" s="59">
        <v>116.893</v>
      </c>
      <c r="AY40" s="59">
        <v>123.85299999999999</v>
      </c>
      <c r="AZ40" s="59">
        <v>121.44199999999999</v>
      </c>
      <c r="BA40" s="59">
        <v>95.936000000000007</v>
      </c>
      <c r="BB40" s="59">
        <v>163.596</v>
      </c>
      <c r="BC40" s="59">
        <v>140.625</v>
      </c>
      <c r="BD40" s="59">
        <v>88.708200000000005</v>
      </c>
      <c r="BE40" s="59" t="s">
        <v>47</v>
      </c>
    </row>
    <row r="41" spans="1:57" x14ac:dyDescent="0.3">
      <c r="A41" s="59" t="s">
        <v>48</v>
      </c>
      <c r="B41" s="68">
        <v>202.61699999999999</v>
      </c>
      <c r="C41" s="59">
        <v>234.36699999999999</v>
      </c>
      <c r="D41" s="59">
        <v>159.01400000000001</v>
      </c>
      <c r="E41" s="59">
        <v>55.272399999999998</v>
      </c>
      <c r="F41" s="59">
        <v>175.78100000000001</v>
      </c>
      <c r="G41" s="59">
        <v>150.70099999999999</v>
      </c>
      <c r="H41" s="68">
        <v>185.398</v>
      </c>
      <c r="I41" s="68">
        <v>160.55799999999999</v>
      </c>
      <c r="J41" s="59">
        <v>155.96799999999999</v>
      </c>
      <c r="K41" s="68">
        <v>131.26300000000001</v>
      </c>
      <c r="L41" s="68">
        <v>154.322</v>
      </c>
      <c r="M41" s="59">
        <v>184.90600000000001</v>
      </c>
      <c r="N41" s="59">
        <v>187.07599999999999</v>
      </c>
      <c r="O41" s="59">
        <v>88.023899999999998</v>
      </c>
      <c r="P41" s="59">
        <v>140.386</v>
      </c>
      <c r="Q41" s="59">
        <v>134.739</v>
      </c>
      <c r="R41" s="59">
        <v>165.04499999999999</v>
      </c>
      <c r="S41" s="59">
        <v>95.049899999999994</v>
      </c>
      <c r="T41" s="59">
        <v>187.261</v>
      </c>
      <c r="U41" s="59">
        <v>261.17899999999997</v>
      </c>
      <c r="V41" s="59">
        <v>120.536</v>
      </c>
      <c r="W41" s="59">
        <v>149.239</v>
      </c>
      <c r="X41" s="59">
        <v>142.136</v>
      </c>
      <c r="Y41" s="59">
        <v>106.831</v>
      </c>
      <c r="Z41" s="59">
        <v>169.452</v>
      </c>
      <c r="AA41" s="59">
        <v>109.42</v>
      </c>
      <c r="AB41" s="59">
        <v>140.66999999999999</v>
      </c>
      <c r="AC41" s="59">
        <v>125.095</v>
      </c>
      <c r="AD41" s="59">
        <v>226.852</v>
      </c>
      <c r="AE41" s="59">
        <v>160.73400000000001</v>
      </c>
      <c r="AF41" s="59">
        <v>131.86500000000001</v>
      </c>
      <c r="AG41" s="59">
        <v>129.40100000000001</v>
      </c>
      <c r="AH41" s="59">
        <v>121.193</v>
      </c>
      <c r="AI41" s="59">
        <v>131.01599999999999</v>
      </c>
      <c r="AJ41" s="59">
        <v>150</v>
      </c>
      <c r="AK41" s="59">
        <v>127.54900000000001</v>
      </c>
      <c r="AL41" s="59">
        <v>176.048</v>
      </c>
      <c r="AM41" s="59">
        <v>151.999</v>
      </c>
      <c r="AN41" s="59">
        <v>209.9</v>
      </c>
      <c r="AO41" s="59">
        <v>118.46299999999999</v>
      </c>
      <c r="AP41" s="59">
        <v>119.58799999999999</v>
      </c>
      <c r="AQ41" s="59">
        <v>151.12200000000001</v>
      </c>
      <c r="AR41" s="59">
        <v>115.485</v>
      </c>
      <c r="AS41" s="59">
        <v>166.35900000000001</v>
      </c>
      <c r="AT41" s="59">
        <v>217.59899999999999</v>
      </c>
      <c r="AU41" s="59">
        <v>208.774</v>
      </c>
      <c r="AV41" s="59">
        <v>218.447</v>
      </c>
      <c r="AW41" s="59">
        <v>139.70400000000001</v>
      </c>
      <c r="AX41" s="59">
        <v>167.25700000000001</v>
      </c>
      <c r="AY41" s="59">
        <v>165.74799999999999</v>
      </c>
      <c r="AZ41" s="59">
        <v>167.97900000000001</v>
      </c>
      <c r="BA41" s="59">
        <v>125.98399999999999</v>
      </c>
      <c r="BB41" s="59">
        <v>142.565</v>
      </c>
      <c r="BC41" s="59">
        <v>113.562</v>
      </c>
      <c r="BD41" s="59">
        <v>99.241900000000001</v>
      </c>
      <c r="BE41" s="59" t="s">
        <v>48</v>
      </c>
    </row>
    <row r="42" spans="1:57" x14ac:dyDescent="0.3">
      <c r="A42" s="59" t="s">
        <v>49</v>
      </c>
      <c r="B42" s="68">
        <v>129.55500000000001</v>
      </c>
      <c r="C42" s="59">
        <v>88.229399999999998</v>
      </c>
      <c r="D42" s="59">
        <v>71.2286</v>
      </c>
      <c r="E42" s="68">
        <v>34.055799999999998</v>
      </c>
      <c r="F42" s="59">
        <v>84.343699999999998</v>
      </c>
      <c r="G42" s="59">
        <v>84.875699999999995</v>
      </c>
      <c r="H42" s="68">
        <v>114.13</v>
      </c>
      <c r="I42" s="68">
        <v>84.807699999999997</v>
      </c>
      <c r="J42" s="59">
        <v>93.753299999999996</v>
      </c>
      <c r="K42" s="68">
        <v>58.1066</v>
      </c>
      <c r="L42" s="68">
        <v>107.908</v>
      </c>
      <c r="M42" s="59">
        <v>102.58199999999999</v>
      </c>
      <c r="N42" s="59">
        <v>89.259200000000007</v>
      </c>
      <c r="O42" s="59">
        <v>73.213200000000001</v>
      </c>
      <c r="P42" s="59">
        <v>105.959</v>
      </c>
      <c r="Q42" s="59">
        <v>89.716200000000001</v>
      </c>
      <c r="R42" s="59">
        <v>97.811599999999999</v>
      </c>
      <c r="S42" s="59">
        <v>61.655299999999997</v>
      </c>
      <c r="T42" s="59">
        <v>96.52</v>
      </c>
      <c r="U42" s="59">
        <v>108.616</v>
      </c>
      <c r="V42" s="59">
        <v>58.843200000000003</v>
      </c>
      <c r="W42" s="59">
        <v>81.110900000000001</v>
      </c>
      <c r="X42" s="59">
        <v>101.108</v>
      </c>
      <c r="Y42" s="59">
        <v>90.202500000000001</v>
      </c>
      <c r="Z42" s="59">
        <v>64.591700000000003</v>
      </c>
      <c r="AA42" s="59">
        <v>69.758200000000002</v>
      </c>
      <c r="AB42" s="59">
        <v>83.483199999999997</v>
      </c>
      <c r="AC42" s="59">
        <v>76.560299999999998</v>
      </c>
      <c r="AD42" s="59">
        <v>75.281700000000001</v>
      </c>
      <c r="AE42" s="59">
        <v>64.900700000000001</v>
      </c>
      <c r="AF42" s="59">
        <v>68.428700000000006</v>
      </c>
      <c r="AG42" s="59">
        <v>88.827699999999993</v>
      </c>
      <c r="AH42" s="59">
        <v>68.994299999999996</v>
      </c>
      <c r="AI42" s="59">
        <v>105.908</v>
      </c>
      <c r="AJ42" s="59">
        <v>63.283299999999997</v>
      </c>
      <c r="AK42" s="59">
        <v>81.95</v>
      </c>
      <c r="AL42" s="59">
        <v>79.349800000000002</v>
      </c>
      <c r="AM42" s="59">
        <v>102.845</v>
      </c>
      <c r="AN42" s="59">
        <v>57.421900000000001</v>
      </c>
      <c r="AO42" s="59">
        <v>84.024000000000001</v>
      </c>
      <c r="AP42" s="59">
        <v>60.300800000000002</v>
      </c>
      <c r="AQ42" s="59">
        <v>78.124499999999998</v>
      </c>
      <c r="AR42" s="59">
        <v>78.369799999999998</v>
      </c>
      <c r="AS42" s="59">
        <v>87.687200000000004</v>
      </c>
      <c r="AT42" s="59">
        <v>67.887900000000002</v>
      </c>
      <c r="AU42" s="59">
        <v>72.164900000000003</v>
      </c>
      <c r="AV42" s="59">
        <v>77.926299999999998</v>
      </c>
      <c r="AW42" s="59">
        <v>80.969399999999993</v>
      </c>
      <c r="AX42" s="59">
        <v>101.738</v>
      </c>
      <c r="AY42" s="59">
        <v>88.105999999999995</v>
      </c>
      <c r="AZ42" s="59">
        <v>86.072900000000004</v>
      </c>
      <c r="BA42" s="59">
        <v>79.562399999999997</v>
      </c>
      <c r="BB42" s="59">
        <v>90.915300000000002</v>
      </c>
      <c r="BC42" s="59">
        <v>86.487499999999997</v>
      </c>
      <c r="BD42" s="59">
        <v>87.283299999999997</v>
      </c>
      <c r="BE42" s="59" t="s">
        <v>49</v>
      </c>
    </row>
    <row r="43" spans="1:57" s="68" customFormat="1" x14ac:dyDescent="0.3">
      <c r="A43" s="59" t="s">
        <v>50</v>
      </c>
      <c r="B43" s="68">
        <v>122.137</v>
      </c>
      <c r="C43" s="59">
        <v>101.333</v>
      </c>
      <c r="D43" s="68">
        <v>97.905699999999996</v>
      </c>
      <c r="E43" s="68">
        <v>57.581800000000001</v>
      </c>
      <c r="F43" s="59">
        <v>113.31399999999999</v>
      </c>
      <c r="G43" s="68">
        <v>89.022000000000006</v>
      </c>
      <c r="H43" s="68">
        <v>150.61500000000001</v>
      </c>
      <c r="I43" s="68">
        <v>68.6203</v>
      </c>
      <c r="J43" s="59">
        <v>116.744</v>
      </c>
      <c r="K43" s="68">
        <v>58.974299999999999</v>
      </c>
      <c r="L43" s="68">
        <v>120.14700000000001</v>
      </c>
      <c r="M43" s="59">
        <v>122.91</v>
      </c>
      <c r="N43" s="59">
        <v>104.108</v>
      </c>
      <c r="O43" s="68">
        <v>84.4315</v>
      </c>
      <c r="P43" s="59">
        <v>121.098</v>
      </c>
      <c r="Q43" s="59">
        <v>101.24</v>
      </c>
      <c r="R43" s="68">
        <v>117.663</v>
      </c>
      <c r="S43" s="59">
        <v>78.432500000000005</v>
      </c>
      <c r="T43" s="59">
        <v>90.965299999999999</v>
      </c>
      <c r="U43" s="68">
        <v>143.12799999999999</v>
      </c>
      <c r="V43" s="59">
        <v>57.484200000000001</v>
      </c>
      <c r="W43" s="68">
        <v>82.161199999999994</v>
      </c>
      <c r="X43" s="59">
        <v>119.238</v>
      </c>
      <c r="Y43" s="68">
        <v>98.978800000000007</v>
      </c>
      <c r="Z43" s="59">
        <v>91.642700000000005</v>
      </c>
      <c r="AA43" s="68">
        <v>63.474499999999999</v>
      </c>
      <c r="AB43" s="68">
        <v>100.88800000000001</v>
      </c>
      <c r="AC43" s="68">
        <v>110.536</v>
      </c>
      <c r="AD43" s="68">
        <v>69.089799999999997</v>
      </c>
      <c r="AE43" s="68">
        <v>65.615200000000002</v>
      </c>
      <c r="AF43" s="68">
        <v>61.3523</v>
      </c>
      <c r="AG43" s="68">
        <v>94.200599999999994</v>
      </c>
      <c r="AH43" s="68">
        <v>71.113699999999994</v>
      </c>
      <c r="AI43" s="68">
        <v>117.038</v>
      </c>
      <c r="AJ43" s="68">
        <v>59.136400000000002</v>
      </c>
      <c r="AK43" s="68">
        <v>79.995199999999997</v>
      </c>
      <c r="AL43" s="68">
        <v>104.35</v>
      </c>
      <c r="AM43" s="68">
        <v>108.79900000000001</v>
      </c>
      <c r="AN43" s="68">
        <v>103.887</v>
      </c>
      <c r="AO43" s="68">
        <v>114.774</v>
      </c>
      <c r="AP43" s="68">
        <v>51.626199999999997</v>
      </c>
      <c r="AQ43" s="59">
        <v>78.069199999999995</v>
      </c>
      <c r="AR43" s="68">
        <v>91.446299999999994</v>
      </c>
      <c r="AS43" s="68">
        <v>107.551</v>
      </c>
      <c r="AT43" s="59">
        <v>95.262100000000004</v>
      </c>
      <c r="AU43" s="59">
        <v>97.739400000000003</v>
      </c>
      <c r="AV43" s="68">
        <v>112.795</v>
      </c>
      <c r="AW43" s="68">
        <v>116.063</v>
      </c>
      <c r="AX43" s="59">
        <v>121.92400000000001</v>
      </c>
      <c r="AY43" s="59">
        <v>112.682</v>
      </c>
      <c r="AZ43" s="68">
        <v>109.752</v>
      </c>
      <c r="BA43" s="68">
        <v>107.599</v>
      </c>
      <c r="BB43" s="59">
        <v>139.43899999999999</v>
      </c>
      <c r="BC43" s="59">
        <v>129.017</v>
      </c>
      <c r="BD43" s="68">
        <v>117.446</v>
      </c>
      <c r="BE43" s="59" t="s">
        <v>50</v>
      </c>
    </row>
    <row r="44" spans="1:57" s="68" customFormat="1" x14ac:dyDescent="0.3">
      <c r="A44" s="59" t="s">
        <v>51</v>
      </c>
      <c r="B44" s="68">
        <v>122.137</v>
      </c>
      <c r="C44" s="59">
        <v>101.32899999999999</v>
      </c>
      <c r="D44" s="68">
        <v>97.905699999999996</v>
      </c>
      <c r="E44" s="68">
        <v>100.83799999999999</v>
      </c>
      <c r="F44" s="59">
        <v>113.31399999999999</v>
      </c>
      <c r="G44" s="68">
        <v>89.019000000000005</v>
      </c>
      <c r="H44" s="68">
        <v>150.61500000000001</v>
      </c>
      <c r="I44" s="68">
        <v>68.6203</v>
      </c>
      <c r="J44" s="59">
        <v>116.744</v>
      </c>
      <c r="K44" s="68">
        <v>58.972999999999999</v>
      </c>
      <c r="L44" s="68">
        <v>120.142</v>
      </c>
      <c r="M44" s="59">
        <v>122.91</v>
      </c>
      <c r="N44" s="59">
        <v>104.104</v>
      </c>
      <c r="O44" s="68">
        <v>84.428799999999995</v>
      </c>
      <c r="P44" s="59">
        <v>121.098</v>
      </c>
      <c r="Q44" s="59">
        <v>101.24</v>
      </c>
      <c r="R44" s="68">
        <v>117.663</v>
      </c>
      <c r="S44" s="59">
        <v>78.430199999999999</v>
      </c>
      <c r="T44" s="59">
        <v>90.965299999999999</v>
      </c>
      <c r="U44" s="68">
        <v>143.12799999999999</v>
      </c>
      <c r="V44" s="59">
        <v>57.484200000000001</v>
      </c>
      <c r="W44" s="68">
        <v>82.161199999999994</v>
      </c>
      <c r="X44" s="59">
        <v>119.232</v>
      </c>
      <c r="Y44" s="68">
        <v>98.978800000000007</v>
      </c>
      <c r="Z44" s="59">
        <v>91.642700000000005</v>
      </c>
      <c r="AA44" s="68">
        <v>63.474499999999999</v>
      </c>
      <c r="AB44" s="68">
        <v>100.88500000000001</v>
      </c>
      <c r="AC44" s="68">
        <v>110.53100000000001</v>
      </c>
      <c r="AD44" s="68">
        <v>69.089799999999997</v>
      </c>
      <c r="AE44" s="68">
        <v>65.615200000000002</v>
      </c>
      <c r="AF44" s="68">
        <v>61.3523</v>
      </c>
      <c r="AG44" s="68">
        <v>94.200599999999994</v>
      </c>
      <c r="AH44" s="68">
        <v>71.111800000000002</v>
      </c>
      <c r="AI44" s="68">
        <v>117.038</v>
      </c>
      <c r="AJ44" s="68">
        <v>59.136400000000002</v>
      </c>
      <c r="AK44" s="68">
        <v>79.995199999999997</v>
      </c>
      <c r="AL44" s="68">
        <v>104.35</v>
      </c>
      <c r="AM44" s="68">
        <v>108.79900000000001</v>
      </c>
      <c r="AN44" s="68">
        <v>103.887</v>
      </c>
      <c r="AO44" s="68">
        <v>114.76900000000001</v>
      </c>
      <c r="AP44" s="68">
        <v>51.626199999999997</v>
      </c>
      <c r="AQ44" s="59">
        <v>78.069199999999995</v>
      </c>
      <c r="AR44" s="68">
        <v>91.443200000000004</v>
      </c>
      <c r="AS44" s="68">
        <v>107.551</v>
      </c>
      <c r="AT44" s="59">
        <v>95.262100000000004</v>
      </c>
      <c r="AU44" s="59">
        <v>97.739400000000003</v>
      </c>
      <c r="AV44" s="68">
        <v>112.791</v>
      </c>
      <c r="AW44" s="68">
        <v>116.05800000000001</v>
      </c>
      <c r="AX44" s="59">
        <v>121.92400000000001</v>
      </c>
      <c r="AY44" s="59">
        <v>112.682</v>
      </c>
      <c r="AZ44" s="68">
        <v>109.752</v>
      </c>
      <c r="BA44" s="68">
        <v>107.599</v>
      </c>
      <c r="BB44" s="59">
        <v>139.43899999999999</v>
      </c>
      <c r="BC44" s="59">
        <v>129.017</v>
      </c>
      <c r="BD44" s="68">
        <v>117.446</v>
      </c>
      <c r="BE44" s="59" t="s">
        <v>51</v>
      </c>
    </row>
    <row r="45" spans="1:57" s="68" customFormat="1" x14ac:dyDescent="0.3">
      <c r="A45" s="59" t="s">
        <v>52</v>
      </c>
      <c r="B45" s="68">
        <v>128.51400000000001</v>
      </c>
      <c r="C45" s="59">
        <v>137.006</v>
      </c>
      <c r="D45" s="68">
        <v>82.230099999999993</v>
      </c>
      <c r="E45" s="68">
        <v>79.051100000000005</v>
      </c>
      <c r="F45" s="59">
        <v>83.5291</v>
      </c>
      <c r="G45" s="68">
        <v>74.608800000000002</v>
      </c>
      <c r="H45" s="68">
        <v>118.379</v>
      </c>
      <c r="I45" s="68">
        <v>79.380799999999994</v>
      </c>
      <c r="J45" s="59">
        <v>111.027</v>
      </c>
      <c r="K45" s="68">
        <v>77.068700000000007</v>
      </c>
      <c r="L45" s="68">
        <v>137.27600000000001</v>
      </c>
      <c r="M45" s="68">
        <v>112.932</v>
      </c>
      <c r="N45" s="59">
        <v>122.25700000000001</v>
      </c>
      <c r="O45" s="68">
        <v>95.454499999999996</v>
      </c>
      <c r="P45" s="59">
        <v>123.639</v>
      </c>
      <c r="Q45" s="59">
        <v>104.883</v>
      </c>
      <c r="R45" s="68">
        <v>130.47300000000001</v>
      </c>
      <c r="S45" s="59">
        <v>84.474699999999999</v>
      </c>
      <c r="T45" s="59">
        <v>118.18300000000001</v>
      </c>
      <c r="U45" s="68">
        <v>152.06899999999999</v>
      </c>
      <c r="V45" s="59">
        <v>59.219799999999999</v>
      </c>
      <c r="W45" s="68">
        <v>90.753200000000007</v>
      </c>
      <c r="X45" s="59">
        <v>117.318</v>
      </c>
      <c r="Y45" s="68">
        <v>109.02800000000001</v>
      </c>
      <c r="Z45" s="59">
        <v>79.768500000000003</v>
      </c>
      <c r="AA45" s="68">
        <v>81.098500000000001</v>
      </c>
      <c r="AB45" s="68">
        <v>116.292</v>
      </c>
      <c r="AC45" s="68">
        <v>107.56100000000001</v>
      </c>
      <c r="AD45" s="68">
        <v>81.440399999999997</v>
      </c>
      <c r="AE45" s="68">
        <v>82.920699999999997</v>
      </c>
      <c r="AF45" s="68">
        <v>93.630600000000001</v>
      </c>
      <c r="AG45" s="68">
        <v>98.768199999999993</v>
      </c>
      <c r="AH45" s="68">
        <v>98.360699999999994</v>
      </c>
      <c r="AI45" s="68">
        <v>127.99299999999999</v>
      </c>
      <c r="AJ45" s="68">
        <v>77.192400000000006</v>
      </c>
      <c r="AK45" s="68">
        <v>115.566</v>
      </c>
      <c r="AL45" s="68">
        <v>118.548</v>
      </c>
      <c r="AM45" s="68">
        <v>109.375</v>
      </c>
      <c r="AN45" s="68">
        <v>160.94900000000001</v>
      </c>
      <c r="AO45" s="68">
        <v>130.15199999999999</v>
      </c>
      <c r="AP45" s="68">
        <v>81.192999999999998</v>
      </c>
      <c r="AQ45" s="59">
        <v>89.180999999999997</v>
      </c>
      <c r="AR45" s="68">
        <v>102.997</v>
      </c>
      <c r="AS45" s="68">
        <v>84.534300000000002</v>
      </c>
      <c r="AT45" s="59">
        <v>112.04300000000001</v>
      </c>
      <c r="AU45" s="59">
        <v>111.735</v>
      </c>
      <c r="AV45" s="68">
        <v>117.97499999999999</v>
      </c>
      <c r="AW45" s="68">
        <v>126.43300000000001</v>
      </c>
      <c r="AX45" s="59">
        <v>138.035</v>
      </c>
      <c r="AY45" s="59">
        <v>105.536</v>
      </c>
      <c r="AZ45" s="68">
        <v>109.539</v>
      </c>
      <c r="BA45" s="68">
        <v>110.727</v>
      </c>
      <c r="BB45" s="59">
        <v>94.604699999999994</v>
      </c>
      <c r="BC45" s="59">
        <v>91.134500000000003</v>
      </c>
      <c r="BD45" s="68">
        <v>88.229900000000001</v>
      </c>
      <c r="BE45" s="59" t="s">
        <v>52</v>
      </c>
    </row>
    <row r="46" spans="1:57" s="68" customFormat="1" x14ac:dyDescent="0.3">
      <c r="A46" s="59" t="s">
        <v>53</v>
      </c>
      <c r="B46" s="68">
        <v>128.51400000000001</v>
      </c>
      <c r="C46" s="59">
        <v>137.006</v>
      </c>
      <c r="D46" s="68">
        <v>82.227500000000006</v>
      </c>
      <c r="E46" s="68">
        <v>82.6875</v>
      </c>
      <c r="F46" s="59">
        <v>83.5291</v>
      </c>
      <c r="G46" s="68">
        <v>74.608800000000002</v>
      </c>
      <c r="H46" s="68">
        <v>118.379</v>
      </c>
      <c r="I46" s="68">
        <v>79.380799999999994</v>
      </c>
      <c r="J46" s="59">
        <v>111.023</v>
      </c>
      <c r="K46" s="68">
        <v>77.068700000000007</v>
      </c>
      <c r="L46" s="68">
        <v>137.27600000000001</v>
      </c>
      <c r="M46" s="68">
        <v>112.932</v>
      </c>
      <c r="N46" s="59">
        <v>122.251</v>
      </c>
      <c r="O46" s="68">
        <v>95.454499999999996</v>
      </c>
      <c r="P46" s="59">
        <v>123.639</v>
      </c>
      <c r="Q46" s="59">
        <v>104.883</v>
      </c>
      <c r="R46" s="68">
        <v>130.47300000000001</v>
      </c>
      <c r="S46" s="59">
        <v>84.474699999999999</v>
      </c>
      <c r="T46" s="59">
        <v>118.18300000000001</v>
      </c>
      <c r="U46" s="68">
        <v>152.06899999999999</v>
      </c>
      <c r="V46" s="59">
        <v>59.218499999999999</v>
      </c>
      <c r="W46" s="68">
        <v>90.753200000000007</v>
      </c>
      <c r="X46" s="59">
        <v>117.318</v>
      </c>
      <c r="Y46" s="68">
        <v>109.02800000000001</v>
      </c>
      <c r="Z46" s="59">
        <v>79.768500000000003</v>
      </c>
      <c r="AA46" s="68">
        <v>81.096000000000004</v>
      </c>
      <c r="AB46" s="68">
        <v>116.292</v>
      </c>
      <c r="AC46" s="68">
        <v>107.56100000000001</v>
      </c>
      <c r="AD46" s="68">
        <v>81.437899999999999</v>
      </c>
      <c r="AE46" s="68">
        <v>82.920699999999997</v>
      </c>
      <c r="AF46" s="68">
        <v>93.630600000000001</v>
      </c>
      <c r="AG46" s="68">
        <v>98.768199999999993</v>
      </c>
      <c r="AH46" s="68">
        <v>98.360699999999994</v>
      </c>
      <c r="AI46" s="68">
        <v>127.99299999999999</v>
      </c>
      <c r="AJ46" s="68">
        <v>77.192400000000006</v>
      </c>
      <c r="AK46" s="68">
        <v>115.566</v>
      </c>
      <c r="AL46" s="68">
        <v>118.548</v>
      </c>
      <c r="AM46" s="68">
        <v>109.375</v>
      </c>
      <c r="AN46" s="68">
        <v>160.94900000000001</v>
      </c>
      <c r="AO46" s="68">
        <v>130.14599999999999</v>
      </c>
      <c r="AP46" s="68">
        <v>81.192999999999998</v>
      </c>
      <c r="AQ46" s="59">
        <v>89.180999999999997</v>
      </c>
      <c r="AR46" s="68">
        <v>102.997</v>
      </c>
      <c r="AS46" s="68">
        <v>84.534300000000002</v>
      </c>
      <c r="AT46" s="59">
        <v>112.04300000000001</v>
      </c>
      <c r="AU46" s="59">
        <v>111.735</v>
      </c>
      <c r="AV46" s="68">
        <v>117.97499999999999</v>
      </c>
      <c r="AW46" s="68">
        <v>126.43300000000001</v>
      </c>
      <c r="AX46" s="59">
        <v>138.035</v>
      </c>
      <c r="AY46" s="59">
        <v>105.536</v>
      </c>
      <c r="AZ46" s="68">
        <v>109.535</v>
      </c>
      <c r="BA46" s="68">
        <v>110.727</v>
      </c>
      <c r="BB46" s="59">
        <v>94.604699999999994</v>
      </c>
      <c r="BC46" s="59">
        <v>91.131399999999999</v>
      </c>
      <c r="BD46" s="68">
        <v>88.227199999999996</v>
      </c>
      <c r="BE46" s="59" t="s">
        <v>53</v>
      </c>
    </row>
    <row r="47" spans="1:57" s="68" customFormat="1" x14ac:dyDescent="0.3">
      <c r="A47" s="59" t="s">
        <v>54</v>
      </c>
      <c r="B47" s="68">
        <v>128.51400000000001</v>
      </c>
      <c r="C47" s="59">
        <v>137.006</v>
      </c>
      <c r="D47" s="68">
        <v>82.227500000000006</v>
      </c>
      <c r="E47" s="59">
        <v>47.25</v>
      </c>
      <c r="F47" s="59">
        <v>83.526700000000005</v>
      </c>
      <c r="G47" s="68">
        <v>74.606700000000004</v>
      </c>
      <c r="H47" s="68">
        <v>118.379</v>
      </c>
      <c r="I47" s="68">
        <v>79.378399999999999</v>
      </c>
      <c r="J47" s="59">
        <v>111.023</v>
      </c>
      <c r="K47" s="68">
        <v>77.066500000000005</v>
      </c>
      <c r="L47" s="68">
        <v>137.27600000000001</v>
      </c>
      <c r="M47" s="68">
        <v>112.932</v>
      </c>
      <c r="N47" s="59">
        <v>122.251</v>
      </c>
      <c r="O47" s="68">
        <v>95.454499999999996</v>
      </c>
      <c r="P47" s="59">
        <v>123.633</v>
      </c>
      <c r="Q47" s="59">
        <v>104.879</v>
      </c>
      <c r="R47" s="68">
        <v>130.47300000000001</v>
      </c>
      <c r="S47" s="59">
        <v>84.474699999999999</v>
      </c>
      <c r="T47" s="59">
        <v>118.178</v>
      </c>
      <c r="U47" s="68">
        <v>152.06899999999999</v>
      </c>
      <c r="V47" s="59">
        <v>59.218499999999999</v>
      </c>
      <c r="W47" s="68">
        <v>90.753200000000007</v>
      </c>
      <c r="X47" s="59">
        <v>117.313</v>
      </c>
      <c r="Y47" s="68">
        <v>109.02800000000001</v>
      </c>
      <c r="Z47" s="59">
        <v>79.766099999999994</v>
      </c>
      <c r="AA47" s="68">
        <v>81.096000000000004</v>
      </c>
      <c r="AB47" s="68">
        <v>116.28700000000001</v>
      </c>
      <c r="AC47" s="68">
        <v>107.56100000000001</v>
      </c>
      <c r="AD47" s="68">
        <v>81.437899999999999</v>
      </c>
      <c r="AE47" s="68">
        <v>82.920699999999997</v>
      </c>
      <c r="AF47" s="68">
        <v>93.630600000000001</v>
      </c>
      <c r="AG47" s="68">
        <v>98.768199999999993</v>
      </c>
      <c r="AH47" s="68">
        <v>98.356999999999999</v>
      </c>
      <c r="AI47" s="68">
        <v>127.98699999999999</v>
      </c>
      <c r="AJ47" s="68">
        <v>77.190100000000001</v>
      </c>
      <c r="AK47" s="68">
        <v>115.566</v>
      </c>
      <c r="AL47" s="68">
        <v>118.548</v>
      </c>
      <c r="AM47" s="68">
        <v>109.375</v>
      </c>
      <c r="AN47" s="68">
        <v>160.94900000000001</v>
      </c>
      <c r="AO47" s="68">
        <v>130.14599999999999</v>
      </c>
      <c r="AP47" s="68">
        <v>81.190600000000003</v>
      </c>
      <c r="AQ47" s="59">
        <v>89.180999999999997</v>
      </c>
      <c r="AR47" s="68">
        <v>102.997</v>
      </c>
      <c r="AS47" s="68">
        <v>84.531800000000004</v>
      </c>
      <c r="AT47" s="59">
        <v>112.04300000000001</v>
      </c>
      <c r="AU47" s="59">
        <v>111.73</v>
      </c>
      <c r="AV47" s="68">
        <v>117.97</v>
      </c>
      <c r="AW47" s="68">
        <v>126.43300000000001</v>
      </c>
      <c r="AX47" s="59">
        <v>138.02799999999999</v>
      </c>
      <c r="AY47" s="59">
        <v>105.536</v>
      </c>
      <c r="AZ47" s="68">
        <v>109.535</v>
      </c>
      <c r="BA47" s="68">
        <v>110.727</v>
      </c>
      <c r="BB47" s="59">
        <v>94.601399999999998</v>
      </c>
      <c r="BC47" s="59">
        <v>91.131399999999999</v>
      </c>
      <c r="BD47" s="68">
        <v>88.227199999999996</v>
      </c>
      <c r="BE47" s="59" t="s">
        <v>54</v>
      </c>
    </row>
    <row r="48" spans="1:57" x14ac:dyDescent="0.3">
      <c r="A48" s="59" t="s">
        <v>55</v>
      </c>
      <c r="B48" s="68">
        <v>99.071200000000005</v>
      </c>
      <c r="C48" s="59">
        <v>52.244999999999997</v>
      </c>
      <c r="D48" s="59">
        <v>97.029700000000005</v>
      </c>
      <c r="E48" s="59">
        <v>37.415199999999999</v>
      </c>
      <c r="F48" s="59">
        <v>102.33799999999999</v>
      </c>
      <c r="G48" s="59">
        <v>92.285200000000003</v>
      </c>
      <c r="H48" s="68">
        <v>90.6661</v>
      </c>
      <c r="I48" s="68">
        <v>49.365699999999997</v>
      </c>
      <c r="J48" s="59">
        <v>94.825100000000006</v>
      </c>
      <c r="K48" s="68">
        <v>64.821200000000005</v>
      </c>
      <c r="L48" s="68">
        <v>119.02800000000001</v>
      </c>
      <c r="M48" s="68">
        <v>47.903500000000001</v>
      </c>
      <c r="N48" s="59">
        <v>66.737300000000005</v>
      </c>
      <c r="O48" s="59">
        <v>82.816900000000004</v>
      </c>
      <c r="P48" s="59">
        <v>109.70099999999999</v>
      </c>
      <c r="Q48" s="59">
        <v>71.878699999999995</v>
      </c>
      <c r="R48" s="59">
        <v>68.913399999999996</v>
      </c>
      <c r="S48" s="59">
        <v>64.505099999999999</v>
      </c>
      <c r="T48" s="59">
        <v>165.375</v>
      </c>
      <c r="U48" s="59">
        <v>118.548</v>
      </c>
      <c r="V48" s="59">
        <v>54.382899999999999</v>
      </c>
      <c r="W48" s="59">
        <v>64.872</v>
      </c>
      <c r="X48" s="59">
        <v>105.46899999999999</v>
      </c>
      <c r="Y48" s="59">
        <v>107.482</v>
      </c>
      <c r="Z48" s="59">
        <v>52.218200000000003</v>
      </c>
      <c r="AA48" s="59">
        <v>81.235399999999998</v>
      </c>
      <c r="AB48" s="59">
        <v>98.145399999999995</v>
      </c>
      <c r="AC48" s="59">
        <v>50.248800000000003</v>
      </c>
      <c r="AD48" s="59">
        <v>52.898800000000001</v>
      </c>
      <c r="AE48" s="59">
        <v>61.9223</v>
      </c>
      <c r="AF48" s="59">
        <v>56.528799999999997</v>
      </c>
      <c r="AG48" s="59">
        <v>70.552499999999995</v>
      </c>
      <c r="AH48" s="59">
        <v>79.202600000000004</v>
      </c>
      <c r="AI48" s="59">
        <v>112.476</v>
      </c>
      <c r="AJ48" s="59">
        <v>48.857900000000001</v>
      </c>
      <c r="AK48" s="59">
        <v>66.216200000000001</v>
      </c>
      <c r="AL48" s="59">
        <v>73.869299999999996</v>
      </c>
      <c r="AM48" s="59">
        <v>68.083600000000004</v>
      </c>
      <c r="AN48" s="59">
        <v>60.869599999999998</v>
      </c>
      <c r="AO48" s="59">
        <v>85.597800000000007</v>
      </c>
      <c r="AP48" s="59">
        <v>50.151600000000002</v>
      </c>
      <c r="AQ48" s="59">
        <v>64.621700000000004</v>
      </c>
      <c r="AR48" s="59">
        <v>96.597499999999997</v>
      </c>
      <c r="AS48" s="59">
        <v>78.067800000000005</v>
      </c>
      <c r="AT48" s="59">
        <v>59.237000000000002</v>
      </c>
      <c r="AU48" s="59">
        <v>59.875100000000003</v>
      </c>
      <c r="AV48" s="59">
        <v>60.491500000000002</v>
      </c>
      <c r="AW48" s="59">
        <v>75.721199999999996</v>
      </c>
      <c r="AX48" s="59">
        <v>103.63500000000001</v>
      </c>
      <c r="AY48" s="59">
        <v>70.167100000000005</v>
      </c>
      <c r="AZ48" s="59">
        <v>83.0809</v>
      </c>
      <c r="BA48" s="59">
        <v>87.431700000000006</v>
      </c>
      <c r="BB48" s="59">
        <v>57.727600000000002</v>
      </c>
      <c r="BC48" s="59">
        <v>57.255400000000002</v>
      </c>
      <c r="BD48" s="59">
        <v>53.827800000000003</v>
      </c>
      <c r="BE48" s="59" t="s">
        <v>55</v>
      </c>
    </row>
    <row r="49" spans="1:57" x14ac:dyDescent="0.3">
      <c r="A49" s="59" t="s">
        <v>56</v>
      </c>
      <c r="B49" s="68">
        <v>140.65899999999999</v>
      </c>
      <c r="C49" s="59">
        <v>202.75899999999999</v>
      </c>
      <c r="D49" s="59">
        <v>167.04499999999999</v>
      </c>
      <c r="E49" s="59">
        <v>42.843299999999999</v>
      </c>
      <c r="F49" s="59">
        <v>206.15600000000001</v>
      </c>
      <c r="G49" s="59">
        <v>148.71899999999999</v>
      </c>
      <c r="H49" s="68">
        <v>187.92599999999999</v>
      </c>
      <c r="I49" s="68">
        <v>121.599</v>
      </c>
      <c r="J49" s="59">
        <v>104.66800000000001</v>
      </c>
      <c r="K49" s="68">
        <v>150.76900000000001</v>
      </c>
      <c r="L49" s="68">
        <v>122.756</v>
      </c>
      <c r="M49" s="68">
        <v>198.828</v>
      </c>
      <c r="N49" s="59">
        <v>174.07900000000001</v>
      </c>
      <c r="O49" s="59">
        <v>68.531499999999994</v>
      </c>
      <c r="P49" s="59">
        <v>111.364</v>
      </c>
      <c r="Q49" s="59">
        <v>94.003100000000003</v>
      </c>
      <c r="R49" s="59">
        <v>126.048</v>
      </c>
      <c r="S49" s="59">
        <v>97.739400000000003</v>
      </c>
      <c r="T49" s="59">
        <v>166.709</v>
      </c>
      <c r="U49" s="59">
        <v>159.33000000000001</v>
      </c>
      <c r="V49" s="59">
        <v>78.6096</v>
      </c>
      <c r="W49" s="59">
        <v>118.69199999999999</v>
      </c>
      <c r="X49" s="59">
        <v>128.797</v>
      </c>
      <c r="Y49" s="59">
        <v>94.686000000000007</v>
      </c>
      <c r="Z49" s="59">
        <v>84.005300000000005</v>
      </c>
      <c r="AA49" s="59">
        <v>160.65600000000001</v>
      </c>
      <c r="AB49" s="59">
        <v>113.953</v>
      </c>
      <c r="AC49" s="59">
        <v>128.39699999999999</v>
      </c>
      <c r="AD49" s="59">
        <v>137.61199999999999</v>
      </c>
      <c r="AE49" s="59">
        <v>143.41499999999999</v>
      </c>
      <c r="AF49" s="59">
        <v>97.058199999999999</v>
      </c>
      <c r="AG49" s="59">
        <v>105.06699999999999</v>
      </c>
      <c r="AH49" s="59">
        <v>71.703400000000002</v>
      </c>
      <c r="AI49" s="59">
        <v>111.364</v>
      </c>
      <c r="AJ49" s="59">
        <v>89.877700000000004</v>
      </c>
      <c r="AK49" s="59">
        <v>128.703</v>
      </c>
      <c r="AL49" s="59">
        <v>103.339</v>
      </c>
      <c r="AM49" s="59">
        <v>97.286600000000007</v>
      </c>
      <c r="AN49" s="59">
        <v>139.00700000000001</v>
      </c>
      <c r="AO49" s="59">
        <v>93.498199999999997</v>
      </c>
      <c r="AP49" s="59">
        <v>108.17700000000001</v>
      </c>
      <c r="AQ49" s="59">
        <v>120.96599999999999</v>
      </c>
      <c r="AR49" s="59">
        <v>95.358199999999997</v>
      </c>
      <c r="AS49" s="59">
        <v>117.316</v>
      </c>
      <c r="AT49" s="59">
        <v>170.435</v>
      </c>
      <c r="AU49" s="59">
        <v>148.785</v>
      </c>
      <c r="AV49" s="59">
        <v>153.387</v>
      </c>
      <c r="AW49" s="59">
        <v>132.089</v>
      </c>
      <c r="AX49" s="59">
        <v>151.21700000000001</v>
      </c>
      <c r="AY49" s="59">
        <v>151.93799999999999</v>
      </c>
      <c r="AZ49" s="59">
        <v>145.786</v>
      </c>
      <c r="BA49" s="59">
        <v>127.49</v>
      </c>
      <c r="BB49" s="59">
        <v>128.99799999999999</v>
      </c>
      <c r="BC49" s="59">
        <v>127.273</v>
      </c>
      <c r="BD49" s="59">
        <v>111.334</v>
      </c>
      <c r="BE49" s="59" t="s">
        <v>56</v>
      </c>
    </row>
    <row r="50" spans="1:57" x14ac:dyDescent="0.3">
      <c r="A50" s="59" t="s">
        <v>57</v>
      </c>
      <c r="B50" s="68">
        <v>162.85</v>
      </c>
      <c r="C50" s="59">
        <v>214.947</v>
      </c>
      <c r="D50" s="59">
        <v>72.441599999999994</v>
      </c>
      <c r="E50" s="59">
        <v>47.25</v>
      </c>
      <c r="F50" s="59">
        <v>92.545000000000002</v>
      </c>
      <c r="G50" s="59">
        <v>81.450500000000005</v>
      </c>
      <c r="H50" s="68">
        <v>164.26599999999999</v>
      </c>
      <c r="I50" s="68">
        <v>76.209699999999998</v>
      </c>
      <c r="J50" s="59">
        <v>95.289500000000004</v>
      </c>
      <c r="K50" s="68">
        <v>155.72</v>
      </c>
      <c r="L50" s="68">
        <v>145.417</v>
      </c>
      <c r="M50" s="59">
        <v>153.267</v>
      </c>
      <c r="N50" s="59">
        <v>81.280299999999997</v>
      </c>
      <c r="O50" s="59">
        <v>57.466799999999999</v>
      </c>
      <c r="P50" s="59">
        <v>89.646299999999997</v>
      </c>
      <c r="Q50" s="59">
        <v>48.056699999999999</v>
      </c>
      <c r="R50" s="59">
        <v>59.589199999999998</v>
      </c>
      <c r="S50" s="59">
        <v>74.898099999999999</v>
      </c>
      <c r="T50" s="59">
        <v>137.81299999999999</v>
      </c>
      <c r="U50" s="59">
        <v>156.60499999999999</v>
      </c>
      <c r="V50" s="59">
        <v>71.364999999999995</v>
      </c>
      <c r="W50" s="59">
        <v>96.491900000000001</v>
      </c>
      <c r="X50" s="59">
        <v>102.893</v>
      </c>
      <c r="Y50" s="59">
        <v>67.431200000000004</v>
      </c>
      <c r="Z50" s="59">
        <v>66.450699999999998</v>
      </c>
      <c r="AA50" s="59">
        <v>107.684</v>
      </c>
      <c r="AB50" s="59">
        <v>62.8459</v>
      </c>
      <c r="AC50" s="59">
        <v>93.353099999999998</v>
      </c>
      <c r="AD50" s="59">
        <v>56.1736</v>
      </c>
      <c r="AE50" s="59">
        <v>111.5</v>
      </c>
      <c r="AF50" s="59">
        <v>83.404300000000006</v>
      </c>
      <c r="AG50" s="59">
        <v>77.151899999999998</v>
      </c>
      <c r="AH50" s="59">
        <v>44.734499999999997</v>
      </c>
      <c r="AI50" s="59">
        <v>54.102699999999999</v>
      </c>
      <c r="AJ50" s="59">
        <v>92.686000000000007</v>
      </c>
      <c r="AK50" s="59">
        <v>111.65</v>
      </c>
      <c r="AL50" s="59">
        <v>72.9529</v>
      </c>
      <c r="AM50" s="59">
        <v>105.798</v>
      </c>
      <c r="AN50" s="59">
        <v>164.33799999999999</v>
      </c>
      <c r="AO50" s="59">
        <v>61.506300000000003</v>
      </c>
      <c r="AP50" s="59">
        <v>70.439800000000005</v>
      </c>
      <c r="AQ50" s="59">
        <v>77.984099999999998</v>
      </c>
      <c r="AR50" s="59">
        <v>88.956100000000006</v>
      </c>
      <c r="AS50" s="59">
        <v>93.385199999999998</v>
      </c>
      <c r="AT50" s="59">
        <v>111.364</v>
      </c>
      <c r="AU50" s="59">
        <v>94.472999999999999</v>
      </c>
      <c r="AV50" s="59">
        <v>102.273</v>
      </c>
      <c r="AW50" s="59">
        <v>108.983</v>
      </c>
      <c r="AX50" s="59">
        <v>110.158</v>
      </c>
      <c r="AY50" s="59">
        <v>110.42</v>
      </c>
      <c r="AZ50" s="59">
        <v>110.919</v>
      </c>
      <c r="BA50" s="59">
        <v>126.98399999999999</v>
      </c>
      <c r="BB50" s="59">
        <v>84.628699999999995</v>
      </c>
      <c r="BC50" s="59">
        <v>68.104600000000005</v>
      </c>
      <c r="BD50" s="59">
        <v>56.706299999999999</v>
      </c>
      <c r="BE50" s="59" t="s">
        <v>57</v>
      </c>
    </row>
    <row r="51" spans="1:57" x14ac:dyDescent="0.3">
      <c r="A51" s="59" t="s">
        <v>58</v>
      </c>
      <c r="B51" s="68">
        <v>172.97300000000001</v>
      </c>
      <c r="C51" s="59">
        <v>45.2958</v>
      </c>
      <c r="D51" s="59">
        <v>58.136000000000003</v>
      </c>
      <c r="E51" s="59">
        <v>87.5</v>
      </c>
      <c r="F51" s="59">
        <v>66.679000000000002</v>
      </c>
      <c r="G51" s="59">
        <v>70.890799999999999</v>
      </c>
      <c r="H51" s="68">
        <v>53.104799999999997</v>
      </c>
      <c r="I51" s="68">
        <v>76.209699999999998</v>
      </c>
      <c r="J51" s="59">
        <v>86.663200000000003</v>
      </c>
      <c r="K51" s="68">
        <v>71.008799999999994</v>
      </c>
      <c r="L51" s="68">
        <v>174.05600000000001</v>
      </c>
      <c r="M51" s="59">
        <v>65.582700000000003</v>
      </c>
      <c r="N51" s="59">
        <v>59.131100000000004</v>
      </c>
      <c r="O51" s="59">
        <v>66.037700000000001</v>
      </c>
      <c r="P51" s="59">
        <v>126.048</v>
      </c>
      <c r="Q51" s="59">
        <v>53.973599999999998</v>
      </c>
      <c r="R51" s="59">
        <v>46.787100000000002</v>
      </c>
      <c r="S51" s="59">
        <v>79.126800000000003</v>
      </c>
      <c r="T51" s="59">
        <v>53.554099999999998</v>
      </c>
      <c r="U51" s="59">
        <v>58.915199999999999</v>
      </c>
      <c r="V51" s="59">
        <v>69.789500000000004</v>
      </c>
      <c r="W51" s="59">
        <v>86.930800000000005</v>
      </c>
      <c r="X51" s="59">
        <v>64.508300000000006</v>
      </c>
      <c r="Y51" s="59">
        <v>51.085999999999999</v>
      </c>
      <c r="Z51" s="59">
        <v>94.106800000000007</v>
      </c>
      <c r="AA51" s="59">
        <v>60.136400000000002</v>
      </c>
      <c r="AB51" s="59">
        <v>87.476900000000001</v>
      </c>
      <c r="AC51" s="59">
        <v>126.542</v>
      </c>
      <c r="AD51" s="59">
        <v>86.346400000000003</v>
      </c>
      <c r="AE51" s="59">
        <v>104.65900000000001</v>
      </c>
      <c r="AF51" s="59">
        <v>154.48400000000001</v>
      </c>
      <c r="AG51" s="59">
        <v>140.70699999999999</v>
      </c>
      <c r="AH51" s="59">
        <v>56.666800000000002</v>
      </c>
      <c r="AI51" s="59">
        <v>73.116100000000003</v>
      </c>
      <c r="AJ51" s="59">
        <v>76.566900000000004</v>
      </c>
      <c r="AK51" s="59">
        <v>73.021299999999997</v>
      </c>
      <c r="AL51" s="59">
        <v>81.215500000000006</v>
      </c>
      <c r="AM51" s="59">
        <v>145.833</v>
      </c>
      <c r="AN51" s="59">
        <v>76.354799999999997</v>
      </c>
      <c r="AO51" s="59">
        <v>104.19</v>
      </c>
      <c r="AP51" s="59">
        <v>69.782200000000003</v>
      </c>
      <c r="AQ51" s="59">
        <v>104.001</v>
      </c>
      <c r="AR51" s="59">
        <v>74.009799999999998</v>
      </c>
      <c r="AS51" s="59">
        <v>49.802900000000001</v>
      </c>
      <c r="AT51" s="59">
        <v>27.514600000000002</v>
      </c>
      <c r="AU51" s="59">
        <v>35.277200000000001</v>
      </c>
      <c r="AV51" s="59">
        <v>27.781500000000001</v>
      </c>
      <c r="AW51" s="59">
        <v>60.339300000000001</v>
      </c>
      <c r="AX51" s="59">
        <v>57.590600000000002</v>
      </c>
      <c r="AY51" s="59">
        <v>64.527100000000004</v>
      </c>
      <c r="AZ51" s="59">
        <v>67.139099999999999</v>
      </c>
      <c r="BA51" s="59">
        <v>61.128300000000003</v>
      </c>
      <c r="BB51" s="59">
        <v>58.097700000000003</v>
      </c>
      <c r="BC51" s="59">
        <v>63.822099999999999</v>
      </c>
      <c r="BD51" s="59">
        <v>66.159800000000004</v>
      </c>
      <c r="BE51" s="59" t="s">
        <v>58</v>
      </c>
    </row>
    <row r="52" spans="1:57" x14ac:dyDescent="0.3">
      <c r="A52" s="59" t="s">
        <v>59</v>
      </c>
      <c r="B52" s="68">
        <v>62.622300000000003</v>
      </c>
      <c r="C52" s="59">
        <v>45.295000000000002</v>
      </c>
      <c r="D52" s="59">
        <v>58.136000000000003</v>
      </c>
      <c r="E52" s="59">
        <v>87.5</v>
      </c>
      <c r="F52" s="59">
        <v>66.679000000000002</v>
      </c>
      <c r="G52" s="59">
        <v>70.890799999999999</v>
      </c>
      <c r="H52" s="68">
        <v>53.104799999999997</v>
      </c>
      <c r="I52" s="68">
        <v>76.209699999999998</v>
      </c>
      <c r="J52" s="59">
        <v>87.028000000000006</v>
      </c>
      <c r="K52" s="68">
        <v>71.008799999999994</v>
      </c>
      <c r="L52" s="68">
        <v>174.05600000000001</v>
      </c>
      <c r="M52" s="59">
        <v>65.582700000000003</v>
      </c>
      <c r="N52" s="59">
        <v>59.131100000000004</v>
      </c>
      <c r="O52" s="59">
        <v>66.037700000000001</v>
      </c>
      <c r="P52" s="59">
        <v>126.048</v>
      </c>
      <c r="Q52" s="59">
        <v>53.972499999999997</v>
      </c>
      <c r="R52" s="59">
        <v>46.787100000000002</v>
      </c>
      <c r="S52" s="59">
        <v>79.126800000000003</v>
      </c>
      <c r="T52" s="59">
        <v>53.554099999999998</v>
      </c>
      <c r="U52" s="59">
        <v>58.915199999999999</v>
      </c>
      <c r="V52" s="59">
        <v>69.789500000000004</v>
      </c>
      <c r="W52" s="59">
        <v>86.927999999999997</v>
      </c>
      <c r="X52" s="59">
        <v>64.508300000000006</v>
      </c>
      <c r="Y52" s="59">
        <v>51.085999999999999</v>
      </c>
      <c r="Z52" s="59">
        <v>94.103399999999993</v>
      </c>
      <c r="AA52" s="59">
        <v>60.136400000000002</v>
      </c>
      <c r="AB52" s="59">
        <v>87.474000000000004</v>
      </c>
      <c r="AC52" s="59">
        <v>126.542</v>
      </c>
      <c r="AD52" s="59">
        <v>86.346400000000003</v>
      </c>
      <c r="AE52" s="59">
        <v>104.65900000000001</v>
      </c>
      <c r="AF52" s="59">
        <v>154.48400000000001</v>
      </c>
      <c r="AG52" s="59">
        <v>140.69999999999999</v>
      </c>
      <c r="AH52" s="59">
        <v>56.665599999999998</v>
      </c>
      <c r="AI52" s="59">
        <v>73.114099999999993</v>
      </c>
      <c r="AJ52" s="59">
        <v>76.566900000000004</v>
      </c>
      <c r="AK52" s="59">
        <v>73.021299999999997</v>
      </c>
      <c r="AL52" s="59">
        <v>81.215500000000006</v>
      </c>
      <c r="AM52" s="59">
        <v>145.833</v>
      </c>
      <c r="AN52" s="59">
        <v>76.352599999999995</v>
      </c>
      <c r="AO52" s="59">
        <v>104.19</v>
      </c>
      <c r="AP52" s="59">
        <v>69.782200000000003</v>
      </c>
      <c r="AQ52" s="59">
        <v>104.001</v>
      </c>
      <c r="AR52" s="59">
        <v>74.007800000000003</v>
      </c>
      <c r="AS52" s="59">
        <v>49.802900000000001</v>
      </c>
      <c r="AT52" s="59">
        <v>27.514299999999999</v>
      </c>
      <c r="AU52" s="59">
        <v>35.277200000000001</v>
      </c>
      <c r="AV52" s="59">
        <v>27.781500000000001</v>
      </c>
      <c r="AW52" s="59">
        <v>60.337899999999998</v>
      </c>
      <c r="AX52" s="59">
        <v>57.590600000000002</v>
      </c>
      <c r="AY52" s="59">
        <v>64.527100000000004</v>
      </c>
      <c r="AZ52" s="59">
        <v>67.137600000000006</v>
      </c>
      <c r="BA52" s="59">
        <v>61.128300000000003</v>
      </c>
      <c r="BB52" s="59">
        <v>58.097700000000003</v>
      </c>
      <c r="BC52" s="59">
        <v>63.822099999999999</v>
      </c>
      <c r="BD52" s="59">
        <v>66.158199999999994</v>
      </c>
      <c r="BE52" s="59" t="s">
        <v>59</v>
      </c>
    </row>
    <row r="53" spans="1:57" x14ac:dyDescent="0.3">
      <c r="A53" s="59" t="s">
        <v>60</v>
      </c>
      <c r="B53" s="68">
        <v>81.967200000000005</v>
      </c>
      <c r="C53" s="59">
        <v>59.495399999999997</v>
      </c>
      <c r="D53" s="59">
        <v>71.282300000000006</v>
      </c>
      <c r="E53" s="59">
        <v>56.635300000000001</v>
      </c>
      <c r="F53" s="59">
        <v>75.250799999999998</v>
      </c>
      <c r="G53" s="59">
        <v>76.871700000000004</v>
      </c>
      <c r="H53" s="68">
        <v>84.160300000000007</v>
      </c>
      <c r="I53" s="68">
        <v>84.375</v>
      </c>
      <c r="J53" s="59">
        <v>62.928100000000001</v>
      </c>
      <c r="K53" s="68">
        <v>87.465299999999999</v>
      </c>
      <c r="L53" s="68">
        <v>77.165400000000005</v>
      </c>
      <c r="M53" s="59">
        <v>82.584299999999999</v>
      </c>
      <c r="N53" s="59">
        <v>85.465100000000007</v>
      </c>
      <c r="O53" s="59">
        <v>52.313200000000002</v>
      </c>
      <c r="P53" s="59">
        <v>74.712000000000003</v>
      </c>
      <c r="Q53" s="59">
        <v>62.648000000000003</v>
      </c>
      <c r="R53" s="59">
        <v>67.458699999999993</v>
      </c>
      <c r="S53" s="59">
        <v>69.955600000000004</v>
      </c>
      <c r="T53" s="59">
        <v>76.909700000000001</v>
      </c>
      <c r="U53" s="59">
        <v>105.113</v>
      </c>
      <c r="V53" s="59">
        <v>65.044300000000007</v>
      </c>
      <c r="W53" s="59">
        <v>81.280299999999997</v>
      </c>
      <c r="X53" s="59">
        <v>78.820400000000006</v>
      </c>
      <c r="Y53" s="59">
        <v>54.850700000000003</v>
      </c>
      <c r="Z53" s="59">
        <v>70.5261</v>
      </c>
      <c r="AA53" s="59">
        <v>62.717799999999997</v>
      </c>
      <c r="AB53" s="59">
        <v>67.766199999999998</v>
      </c>
      <c r="AC53" s="59">
        <v>60.806600000000003</v>
      </c>
      <c r="AD53" s="59">
        <v>59.756100000000004</v>
      </c>
      <c r="AE53" s="59">
        <v>47.419400000000003</v>
      </c>
      <c r="AF53" s="59">
        <v>51.353700000000003</v>
      </c>
      <c r="AG53" s="59">
        <v>83.699700000000007</v>
      </c>
      <c r="AH53" s="59">
        <v>68.446399999999997</v>
      </c>
      <c r="AI53" s="59">
        <v>51.230400000000003</v>
      </c>
      <c r="AJ53" s="59">
        <v>71.777299999999997</v>
      </c>
      <c r="AK53" s="59">
        <v>68.531499999999994</v>
      </c>
      <c r="AL53" s="59">
        <v>72.962900000000005</v>
      </c>
      <c r="AM53" s="59">
        <v>74.898099999999999</v>
      </c>
      <c r="AN53" s="59">
        <v>72.622500000000002</v>
      </c>
      <c r="AO53" s="59">
        <v>70.563800000000001</v>
      </c>
      <c r="AP53" s="59">
        <v>70</v>
      </c>
      <c r="AQ53" s="59">
        <v>79.968599999999995</v>
      </c>
      <c r="AR53" s="59">
        <v>88.956100000000006</v>
      </c>
      <c r="AS53" s="59">
        <v>43.945300000000003</v>
      </c>
      <c r="AT53" s="59">
        <v>36.266399999999997</v>
      </c>
      <c r="AU53" s="59">
        <v>37.583100000000002</v>
      </c>
      <c r="AV53" s="59">
        <v>40.826700000000002</v>
      </c>
      <c r="AW53" s="59">
        <v>69.668199999999999</v>
      </c>
      <c r="AX53" s="59">
        <v>67.766199999999998</v>
      </c>
      <c r="AY53" s="59">
        <v>65.993300000000005</v>
      </c>
      <c r="AZ53" s="59">
        <v>65.002499999999998</v>
      </c>
      <c r="BA53" s="59">
        <v>70.631500000000003</v>
      </c>
      <c r="BB53" s="59">
        <v>84.482799999999997</v>
      </c>
      <c r="BC53" s="59">
        <v>76.5625</v>
      </c>
      <c r="BD53" s="59">
        <v>66.187100000000001</v>
      </c>
      <c r="BE53" s="59" t="s">
        <v>60</v>
      </c>
    </row>
    <row r="54" spans="1:57" x14ac:dyDescent="0.3">
      <c r="A54" s="59" t="s">
        <v>61</v>
      </c>
      <c r="B54" s="68">
        <v>71.095299999999995</v>
      </c>
      <c r="C54" s="59">
        <v>69.216300000000004</v>
      </c>
      <c r="D54" s="59">
        <v>63.802100000000003</v>
      </c>
      <c r="E54" s="59">
        <v>50.728499999999997</v>
      </c>
      <c r="F54" s="59">
        <v>79.505300000000005</v>
      </c>
      <c r="G54" s="59">
        <v>71.016400000000004</v>
      </c>
      <c r="H54" s="68">
        <v>74.898099999999999</v>
      </c>
      <c r="I54" s="68">
        <v>70.673100000000005</v>
      </c>
      <c r="J54" s="59">
        <v>48.427799999999998</v>
      </c>
      <c r="K54" s="68">
        <v>87.761200000000002</v>
      </c>
      <c r="L54" s="68">
        <v>75</v>
      </c>
      <c r="M54" s="59">
        <v>78.191500000000005</v>
      </c>
      <c r="N54" s="59">
        <v>70.767600000000002</v>
      </c>
      <c r="O54" s="59">
        <v>40.384599999999999</v>
      </c>
      <c r="P54" s="59">
        <v>69.5291</v>
      </c>
      <c r="Q54" s="59">
        <v>44.297899999999998</v>
      </c>
      <c r="R54" s="59">
        <v>57.218200000000003</v>
      </c>
      <c r="S54" s="59">
        <v>68.734399999999994</v>
      </c>
      <c r="T54" s="59">
        <v>69.551000000000002</v>
      </c>
      <c r="U54" s="59">
        <v>97.5124</v>
      </c>
      <c r="V54" s="59">
        <v>47.327800000000003</v>
      </c>
      <c r="W54" s="59">
        <v>77.228399999999993</v>
      </c>
      <c r="X54" s="59">
        <v>61.083199999999998</v>
      </c>
      <c r="Y54" s="59">
        <v>45.510800000000003</v>
      </c>
      <c r="Z54" s="59">
        <v>50.866999999999997</v>
      </c>
      <c r="AA54" s="59">
        <v>56.275100000000002</v>
      </c>
      <c r="AB54" s="59">
        <v>56.090200000000003</v>
      </c>
      <c r="AC54" s="59">
        <v>48.052300000000002</v>
      </c>
      <c r="AD54" s="59">
        <v>46.815300000000001</v>
      </c>
      <c r="AE54" s="59">
        <v>37.069200000000002</v>
      </c>
      <c r="AF54" s="59">
        <v>74.898099999999999</v>
      </c>
      <c r="AG54" s="59">
        <v>59.6053</v>
      </c>
      <c r="AH54" s="59">
        <v>59.683300000000003</v>
      </c>
      <c r="AI54" s="59">
        <v>49.273699999999998</v>
      </c>
      <c r="AJ54" s="59">
        <v>59.0625</v>
      </c>
      <c r="AK54" s="59">
        <v>58.4467</v>
      </c>
      <c r="AL54" s="59">
        <v>46.349499999999999</v>
      </c>
      <c r="AM54" s="59">
        <v>58.537199999999999</v>
      </c>
      <c r="AN54" s="59">
        <v>55.822800000000001</v>
      </c>
      <c r="AO54" s="59">
        <v>63.912999999999997</v>
      </c>
      <c r="AP54" s="59">
        <v>51.806199999999997</v>
      </c>
      <c r="AQ54" s="59">
        <v>68.224000000000004</v>
      </c>
      <c r="AR54" s="59">
        <v>86.725700000000003</v>
      </c>
      <c r="AS54" s="59">
        <v>35.488999999999997</v>
      </c>
      <c r="AT54" s="59">
        <v>34.453099999999999</v>
      </c>
      <c r="AU54" s="59">
        <v>37.860599999999998</v>
      </c>
      <c r="AV54" s="59">
        <v>37.7804</v>
      </c>
      <c r="AW54" s="59">
        <v>64.7577</v>
      </c>
      <c r="AX54" s="59">
        <v>58.899500000000003</v>
      </c>
      <c r="AY54" s="59">
        <v>63.022500000000001</v>
      </c>
      <c r="AZ54" s="59">
        <v>58.577100000000002</v>
      </c>
      <c r="BA54" s="59">
        <v>52.4619</v>
      </c>
      <c r="BB54" s="59">
        <v>70</v>
      </c>
      <c r="BC54" s="59">
        <v>69.671899999999994</v>
      </c>
      <c r="BD54" s="59">
        <v>53.827800000000003</v>
      </c>
      <c r="BE54" s="59" t="s">
        <v>61</v>
      </c>
    </row>
    <row r="55" spans="1:57" x14ac:dyDescent="0.3">
      <c r="A55" s="59" t="s">
        <v>62</v>
      </c>
      <c r="B55" s="68">
        <v>59.701500000000003</v>
      </c>
      <c r="C55" s="59">
        <v>41.166899999999998</v>
      </c>
      <c r="D55" s="59">
        <v>47.0886</v>
      </c>
      <c r="E55" s="68">
        <v>36.1081</v>
      </c>
      <c r="F55" s="59">
        <v>55.803100000000001</v>
      </c>
      <c r="G55" s="59">
        <v>59.7453</v>
      </c>
      <c r="H55" s="68">
        <v>59.401899999999998</v>
      </c>
      <c r="I55" s="68">
        <v>59.1325</v>
      </c>
      <c r="J55" s="59">
        <v>37.380800000000001</v>
      </c>
      <c r="K55" s="68">
        <v>65.188500000000005</v>
      </c>
      <c r="L55" s="68">
        <v>57.874000000000002</v>
      </c>
      <c r="M55" s="59">
        <v>64.473699999999994</v>
      </c>
      <c r="N55" s="59">
        <v>59.231699999999996</v>
      </c>
      <c r="O55" s="59">
        <v>24.900200000000002</v>
      </c>
      <c r="P55" s="59">
        <v>59.758800000000001</v>
      </c>
      <c r="Q55" s="59">
        <v>48.558500000000002</v>
      </c>
      <c r="R55" s="59">
        <v>42.517600000000002</v>
      </c>
      <c r="S55" s="59">
        <v>45.308199999999999</v>
      </c>
      <c r="T55" s="59">
        <v>54.832599999999999</v>
      </c>
      <c r="U55" s="59">
        <v>70.409800000000004</v>
      </c>
      <c r="V55" s="59">
        <v>31.560099999999998</v>
      </c>
      <c r="W55" s="59">
        <v>53.579000000000001</v>
      </c>
      <c r="X55" s="59">
        <v>57.421900000000001</v>
      </c>
      <c r="Y55" s="59">
        <v>43.235300000000002</v>
      </c>
      <c r="Z55" s="59">
        <v>38.820399999999999</v>
      </c>
      <c r="AA55" s="59">
        <v>37.941499999999998</v>
      </c>
      <c r="AB55" s="59">
        <v>40.663899999999998</v>
      </c>
      <c r="AC55" s="59">
        <v>28.433299999999999</v>
      </c>
      <c r="AD55" s="59">
        <v>32.2592</v>
      </c>
      <c r="AE55" s="59">
        <v>24.846</v>
      </c>
      <c r="AF55" s="59">
        <v>44.649900000000002</v>
      </c>
      <c r="AG55" s="59">
        <v>44.629600000000003</v>
      </c>
      <c r="AH55" s="59">
        <v>42.362400000000001</v>
      </c>
      <c r="AI55" s="59">
        <v>28.828199999999999</v>
      </c>
      <c r="AJ55" s="59">
        <v>49.4542</v>
      </c>
      <c r="AK55" s="59">
        <v>38.358899999999998</v>
      </c>
      <c r="AL55" s="59">
        <v>42.717399999999998</v>
      </c>
      <c r="AM55" s="59">
        <v>37.189</v>
      </c>
      <c r="AN55" s="59">
        <v>30.625</v>
      </c>
      <c r="AO55" s="59">
        <v>44.012</v>
      </c>
      <c r="AP55" s="59">
        <v>35.130099999999999</v>
      </c>
      <c r="AQ55" s="59">
        <v>40.934399999999997</v>
      </c>
      <c r="AR55" s="59">
        <v>57.910699999999999</v>
      </c>
      <c r="AS55" s="59">
        <v>28.337499999999999</v>
      </c>
      <c r="AT55" s="59">
        <v>27.62</v>
      </c>
      <c r="AU55" s="59">
        <v>22.766400000000001</v>
      </c>
      <c r="AV55" s="59">
        <v>30.526599999999998</v>
      </c>
      <c r="AW55" s="59">
        <v>49.830500000000001</v>
      </c>
      <c r="AX55" s="59">
        <v>45.723199999999999</v>
      </c>
      <c r="AY55" s="59">
        <v>52.662999999999997</v>
      </c>
      <c r="AZ55" s="59">
        <v>49.532200000000003</v>
      </c>
      <c r="BA55" s="59">
        <v>36.781599999999997</v>
      </c>
      <c r="BB55" s="59">
        <v>33.416699999999999</v>
      </c>
      <c r="BC55" s="59">
        <v>49.692</v>
      </c>
      <c r="BD55" s="59">
        <v>36.466799999999999</v>
      </c>
      <c r="BE55" s="59" t="s">
        <v>62</v>
      </c>
    </row>
    <row r="56" spans="1:57" s="68" customFormat="1" x14ac:dyDescent="0.3">
      <c r="A56" s="59" t="s">
        <v>63</v>
      </c>
      <c r="B56" s="68">
        <v>60.7851</v>
      </c>
      <c r="C56" s="59">
        <v>53.237299999999998</v>
      </c>
      <c r="D56" s="68">
        <v>53.415700000000001</v>
      </c>
      <c r="E56" s="68">
        <v>57.0259</v>
      </c>
      <c r="F56" s="59">
        <v>97.786199999999994</v>
      </c>
      <c r="G56" s="68">
        <v>82.915499999999994</v>
      </c>
      <c r="H56" s="68">
        <v>94.167100000000005</v>
      </c>
      <c r="I56" s="68">
        <v>43.057299999999998</v>
      </c>
      <c r="J56" s="59">
        <v>62.305700000000002</v>
      </c>
      <c r="K56" s="68">
        <v>78.228499999999997</v>
      </c>
      <c r="L56" s="68">
        <v>82.363200000000006</v>
      </c>
      <c r="M56" s="59">
        <v>97.5124</v>
      </c>
      <c r="N56" s="59">
        <v>85.814400000000006</v>
      </c>
      <c r="O56" s="68">
        <v>48.2988</v>
      </c>
      <c r="P56" s="59">
        <v>61.224499999999999</v>
      </c>
      <c r="Q56" s="59">
        <v>50.286000000000001</v>
      </c>
      <c r="R56" s="68">
        <v>51.156100000000002</v>
      </c>
      <c r="S56" s="59">
        <v>47.748800000000003</v>
      </c>
      <c r="T56" s="59">
        <v>62.405700000000003</v>
      </c>
      <c r="U56" s="68">
        <v>69.368700000000004</v>
      </c>
      <c r="V56" s="59">
        <v>56.078299999999999</v>
      </c>
      <c r="W56" s="68">
        <v>62.469000000000001</v>
      </c>
      <c r="X56" s="59">
        <v>54.221299999999999</v>
      </c>
      <c r="Y56" s="68">
        <v>48.741</v>
      </c>
      <c r="Z56" s="59">
        <v>65.276899999999998</v>
      </c>
      <c r="AA56" s="68">
        <v>59.065100000000001</v>
      </c>
      <c r="AB56" s="68">
        <v>52.804900000000004</v>
      </c>
      <c r="AC56" s="68">
        <v>38.701799999999999</v>
      </c>
      <c r="AD56" s="68">
        <v>55.590600000000002</v>
      </c>
      <c r="AE56" s="68">
        <v>40.893900000000002</v>
      </c>
      <c r="AF56" s="68">
        <v>49.992400000000004</v>
      </c>
      <c r="AG56" s="68">
        <v>49.344499999999996</v>
      </c>
      <c r="AH56" s="68">
        <v>40.069099999999999</v>
      </c>
      <c r="AI56" s="68">
        <v>42.167999999999999</v>
      </c>
      <c r="AJ56" s="68">
        <v>37.6066</v>
      </c>
      <c r="AK56" s="68">
        <v>51.615200000000002</v>
      </c>
      <c r="AL56" s="68">
        <v>41.602499999999999</v>
      </c>
      <c r="AM56" s="68">
        <v>45.415500000000002</v>
      </c>
      <c r="AN56" s="68">
        <v>36.690899999999999</v>
      </c>
      <c r="AO56" s="68">
        <v>69.593100000000007</v>
      </c>
      <c r="AP56" s="68">
        <v>41.038499999999999</v>
      </c>
      <c r="AQ56" s="59">
        <v>60.313200000000002</v>
      </c>
      <c r="AR56" s="68">
        <v>57.144100000000002</v>
      </c>
      <c r="AS56" s="68">
        <v>35.0809</v>
      </c>
      <c r="AT56" s="59">
        <v>38.658799999999999</v>
      </c>
      <c r="AU56" s="59">
        <v>39.021900000000002</v>
      </c>
      <c r="AV56" s="68">
        <v>42.110199999999999</v>
      </c>
      <c r="AW56" s="68">
        <v>54.209099999999999</v>
      </c>
      <c r="AX56" s="59">
        <v>56.786000000000001</v>
      </c>
      <c r="AY56" s="59">
        <v>48.721200000000003</v>
      </c>
      <c r="AZ56" s="68">
        <v>53.972000000000001</v>
      </c>
      <c r="BA56" s="68">
        <v>45.779699999999998</v>
      </c>
      <c r="BB56" s="59">
        <v>61.569200000000002</v>
      </c>
      <c r="BC56" s="59">
        <v>64.473699999999994</v>
      </c>
      <c r="BD56" s="68">
        <v>53.603299999999997</v>
      </c>
      <c r="BE56" s="59" t="s">
        <v>63</v>
      </c>
    </row>
    <row r="57" spans="1:57" s="68" customFormat="1" x14ac:dyDescent="0.3">
      <c r="A57" s="59" t="s">
        <v>64</v>
      </c>
      <c r="B57" s="68">
        <v>60.783900000000003</v>
      </c>
      <c r="C57" s="59">
        <v>53.236199999999997</v>
      </c>
      <c r="D57" s="68">
        <v>53.415700000000001</v>
      </c>
      <c r="E57" s="68">
        <v>57.0259</v>
      </c>
      <c r="F57" s="59">
        <v>97.782899999999998</v>
      </c>
      <c r="G57" s="68">
        <v>82.912899999999993</v>
      </c>
      <c r="H57" s="68">
        <v>94.163700000000006</v>
      </c>
      <c r="I57" s="68">
        <v>43.057299999999998</v>
      </c>
      <c r="J57" s="59">
        <v>62.305700000000002</v>
      </c>
      <c r="K57" s="68">
        <v>78.228499999999997</v>
      </c>
      <c r="L57" s="68">
        <v>82.363200000000006</v>
      </c>
      <c r="M57" s="59">
        <v>97.5124</v>
      </c>
      <c r="N57" s="59">
        <v>85.814400000000006</v>
      </c>
      <c r="O57" s="68">
        <v>48.2988</v>
      </c>
      <c r="P57" s="59">
        <v>61.223100000000002</v>
      </c>
      <c r="Q57" s="59">
        <v>50.286000000000001</v>
      </c>
      <c r="R57" s="68">
        <v>51.155099999999997</v>
      </c>
      <c r="S57" s="59">
        <v>47.748800000000003</v>
      </c>
      <c r="T57" s="59">
        <v>62.405700000000003</v>
      </c>
      <c r="U57" s="68">
        <v>69.368700000000004</v>
      </c>
      <c r="V57" s="59">
        <v>56.078299999999999</v>
      </c>
      <c r="W57" s="68">
        <v>62.467500000000001</v>
      </c>
      <c r="X57" s="59">
        <v>54.221299999999999</v>
      </c>
      <c r="Y57" s="68">
        <v>48.741</v>
      </c>
      <c r="Z57" s="59">
        <v>65.276899999999998</v>
      </c>
      <c r="AA57" s="68">
        <v>59.065100000000001</v>
      </c>
      <c r="AB57" s="68">
        <v>52.803800000000003</v>
      </c>
      <c r="AC57" s="68">
        <v>38.701799999999999</v>
      </c>
      <c r="AD57" s="68">
        <v>55.590600000000002</v>
      </c>
      <c r="AE57" s="68">
        <v>40.893900000000002</v>
      </c>
      <c r="AF57" s="68">
        <v>49.991500000000002</v>
      </c>
      <c r="AG57" s="68">
        <v>49.344499999999996</v>
      </c>
      <c r="AH57" s="68">
        <v>40.068399999999997</v>
      </c>
      <c r="AI57" s="68">
        <v>42.167299999999997</v>
      </c>
      <c r="AJ57" s="68">
        <v>37.6066</v>
      </c>
      <c r="AK57" s="68">
        <v>51.615200000000002</v>
      </c>
      <c r="AL57" s="68">
        <v>41.601799999999997</v>
      </c>
      <c r="AM57" s="68">
        <v>45.4148</v>
      </c>
      <c r="AN57" s="68">
        <v>36.690899999999999</v>
      </c>
      <c r="AO57" s="68">
        <v>69.591300000000004</v>
      </c>
      <c r="AP57" s="68">
        <v>41.038499999999999</v>
      </c>
      <c r="AQ57" s="59">
        <v>60.313200000000002</v>
      </c>
      <c r="AR57" s="68">
        <v>57.144100000000002</v>
      </c>
      <c r="AS57" s="68">
        <v>35.0809</v>
      </c>
      <c r="AT57" s="59">
        <v>38.658799999999999</v>
      </c>
      <c r="AU57" s="59">
        <v>39.021900000000002</v>
      </c>
      <c r="AV57" s="68">
        <v>42.110199999999999</v>
      </c>
      <c r="AW57" s="68">
        <v>54.209099999999999</v>
      </c>
      <c r="AX57" s="59">
        <v>56.786000000000001</v>
      </c>
      <c r="AY57" s="59">
        <v>48.721200000000003</v>
      </c>
      <c r="AZ57" s="68">
        <v>53.970999999999997</v>
      </c>
      <c r="BA57" s="68">
        <v>45.779699999999998</v>
      </c>
      <c r="BB57" s="59">
        <v>61.569200000000002</v>
      </c>
      <c r="BC57" s="59">
        <v>64.473699999999994</v>
      </c>
      <c r="BD57" s="68">
        <v>53.603299999999997</v>
      </c>
      <c r="BE57" s="59" t="s">
        <v>64</v>
      </c>
    </row>
    <row r="58" spans="1:57" s="68" customFormat="1" x14ac:dyDescent="0.3">
      <c r="A58" s="59" t="s">
        <v>65</v>
      </c>
      <c r="B58" s="68">
        <v>60.783900000000003</v>
      </c>
      <c r="C58" s="59">
        <v>53.237299999999998</v>
      </c>
      <c r="D58" s="68">
        <v>53.415700000000001</v>
      </c>
      <c r="E58" s="68">
        <v>57.0259</v>
      </c>
      <c r="F58" s="59">
        <v>97.786199999999994</v>
      </c>
      <c r="G58" s="68">
        <v>82.912899999999993</v>
      </c>
      <c r="H58" s="68">
        <v>94.163700000000006</v>
      </c>
      <c r="I58" s="68">
        <v>43.057299999999998</v>
      </c>
      <c r="J58" s="59">
        <v>62.305700000000002</v>
      </c>
      <c r="K58" s="68">
        <v>78.228499999999997</v>
      </c>
      <c r="L58" s="68">
        <v>82.363200000000006</v>
      </c>
      <c r="M58" s="68">
        <v>97.5124</v>
      </c>
      <c r="N58" s="59">
        <v>85.814400000000006</v>
      </c>
      <c r="O58" s="68">
        <v>48.2988</v>
      </c>
      <c r="P58" s="59">
        <v>61.224499999999999</v>
      </c>
      <c r="Q58" s="59">
        <v>50.286000000000001</v>
      </c>
      <c r="R58" s="68">
        <v>51.155099999999997</v>
      </c>
      <c r="S58" s="59">
        <v>47.748800000000003</v>
      </c>
      <c r="T58" s="59">
        <v>62.405700000000003</v>
      </c>
      <c r="U58" s="68">
        <v>69.368700000000004</v>
      </c>
      <c r="V58" s="59">
        <v>56.078299999999999</v>
      </c>
      <c r="W58" s="68">
        <v>62.467500000000001</v>
      </c>
      <c r="X58" s="59">
        <v>54.221299999999999</v>
      </c>
      <c r="Y58" s="68">
        <v>48.741</v>
      </c>
      <c r="Z58" s="59">
        <v>65.276899999999998</v>
      </c>
      <c r="AA58" s="68">
        <v>59.065100000000001</v>
      </c>
      <c r="AB58" s="68">
        <v>52.804900000000004</v>
      </c>
      <c r="AC58" s="68">
        <v>38.701799999999999</v>
      </c>
      <c r="AD58" s="68">
        <v>55.590600000000002</v>
      </c>
      <c r="AE58" s="68">
        <v>40.893900000000002</v>
      </c>
      <c r="AF58" s="68">
        <v>49.991500000000002</v>
      </c>
      <c r="AG58" s="68">
        <v>49.344499999999996</v>
      </c>
      <c r="AH58" s="68">
        <v>40.068399999999997</v>
      </c>
      <c r="AI58" s="68">
        <v>42.167299999999997</v>
      </c>
      <c r="AJ58" s="68">
        <v>37.6066</v>
      </c>
      <c r="AK58" s="68">
        <v>51.615200000000002</v>
      </c>
      <c r="AL58" s="68">
        <v>41.602499999999999</v>
      </c>
      <c r="AM58" s="68">
        <v>45.415500000000002</v>
      </c>
      <c r="AN58" s="68">
        <v>36.690899999999999</v>
      </c>
      <c r="AO58" s="68">
        <v>69.593100000000007</v>
      </c>
      <c r="AP58" s="68">
        <v>41.038499999999999</v>
      </c>
      <c r="AQ58" s="59">
        <v>60.313200000000002</v>
      </c>
      <c r="AR58" s="68">
        <v>57.144100000000002</v>
      </c>
      <c r="AS58" s="68">
        <v>35.0809</v>
      </c>
      <c r="AT58" s="59">
        <v>38.658799999999999</v>
      </c>
      <c r="AU58" s="59">
        <v>39.021900000000002</v>
      </c>
      <c r="AV58" s="68">
        <v>42.110199999999999</v>
      </c>
      <c r="AW58" s="68">
        <v>54.209099999999999</v>
      </c>
      <c r="AX58" s="59">
        <v>56.786000000000001</v>
      </c>
      <c r="AY58" s="59">
        <v>48.721200000000003</v>
      </c>
      <c r="AZ58" s="68">
        <v>53.972000000000001</v>
      </c>
      <c r="BA58" s="68">
        <v>45.779699999999998</v>
      </c>
      <c r="BB58" s="59">
        <v>61.569200000000002</v>
      </c>
      <c r="BC58" s="59">
        <v>64.473699999999994</v>
      </c>
      <c r="BD58" s="68">
        <v>53.603299999999997</v>
      </c>
      <c r="BE58" s="59" t="s">
        <v>65</v>
      </c>
    </row>
    <row r="59" spans="1:57" s="68" customFormat="1" x14ac:dyDescent="0.3">
      <c r="A59" s="59" t="s">
        <v>66</v>
      </c>
      <c r="B59" s="68">
        <v>60.783900000000003</v>
      </c>
      <c r="C59" s="59">
        <v>53.236199999999997</v>
      </c>
      <c r="D59" s="68">
        <v>53.415700000000001</v>
      </c>
      <c r="E59" s="59">
        <v>57.0259</v>
      </c>
      <c r="F59" s="59">
        <v>97.782899999999998</v>
      </c>
      <c r="G59" s="68">
        <v>82.912899999999993</v>
      </c>
      <c r="H59" s="68">
        <v>94.163700000000006</v>
      </c>
      <c r="I59" s="68">
        <v>43.056600000000003</v>
      </c>
      <c r="J59" s="59">
        <v>62.304299999999998</v>
      </c>
      <c r="K59" s="68">
        <v>78.228499999999997</v>
      </c>
      <c r="L59" s="68">
        <v>82.360600000000005</v>
      </c>
      <c r="M59" s="68">
        <v>97.5124</v>
      </c>
      <c r="N59" s="59">
        <v>85.811599999999999</v>
      </c>
      <c r="O59" s="68">
        <v>48.2988</v>
      </c>
      <c r="P59" s="59">
        <v>61.223100000000002</v>
      </c>
      <c r="Q59" s="59">
        <v>50.328099999999999</v>
      </c>
      <c r="R59" s="68">
        <v>51.155099999999997</v>
      </c>
      <c r="S59" s="59">
        <v>47.748800000000003</v>
      </c>
      <c r="T59" s="59">
        <v>62.405700000000003</v>
      </c>
      <c r="U59" s="68">
        <v>69.368700000000004</v>
      </c>
      <c r="V59" s="59">
        <v>56.078299999999999</v>
      </c>
      <c r="W59" s="68">
        <v>62.467500000000001</v>
      </c>
      <c r="X59" s="59">
        <v>54.221299999999999</v>
      </c>
      <c r="Y59" s="68">
        <v>48.740099999999998</v>
      </c>
      <c r="Z59" s="59">
        <v>65.276899999999998</v>
      </c>
      <c r="AA59" s="68">
        <v>59.065100000000001</v>
      </c>
      <c r="AB59" s="68">
        <v>52.803800000000003</v>
      </c>
      <c r="AC59" s="68">
        <v>38.7012</v>
      </c>
      <c r="AD59" s="68">
        <v>55.589399999999998</v>
      </c>
      <c r="AE59" s="68">
        <v>40.893900000000002</v>
      </c>
      <c r="AF59" s="68">
        <v>49.991500000000002</v>
      </c>
      <c r="AG59" s="68">
        <v>49.344499999999996</v>
      </c>
      <c r="AH59" s="68">
        <v>40.068399999999997</v>
      </c>
      <c r="AI59" s="68">
        <v>42.167299999999997</v>
      </c>
      <c r="AJ59" s="68">
        <v>37.6066</v>
      </c>
      <c r="AK59" s="68">
        <v>51.615200000000002</v>
      </c>
      <c r="AL59" s="68">
        <v>41.601799999999997</v>
      </c>
      <c r="AM59" s="68">
        <v>45.4148</v>
      </c>
      <c r="AN59" s="68">
        <v>36.690399999999997</v>
      </c>
      <c r="AO59" s="68">
        <v>69.730699999999999</v>
      </c>
      <c r="AP59" s="68">
        <v>41.0379</v>
      </c>
      <c r="AQ59" s="59">
        <v>60.313200000000002</v>
      </c>
      <c r="AR59" s="68">
        <v>57.144100000000002</v>
      </c>
      <c r="AS59" s="68">
        <v>35.0809</v>
      </c>
      <c r="AT59" s="59">
        <v>38.658799999999999</v>
      </c>
      <c r="AU59" s="59">
        <v>39.021900000000002</v>
      </c>
      <c r="AV59" s="68">
        <v>42.110199999999999</v>
      </c>
      <c r="AW59" s="68">
        <v>54.209099999999999</v>
      </c>
      <c r="AX59" s="59">
        <v>56.786000000000001</v>
      </c>
      <c r="AY59" s="59">
        <v>48.721200000000003</v>
      </c>
      <c r="AZ59" s="68">
        <v>53.970999999999997</v>
      </c>
      <c r="BA59" s="68">
        <v>45.779699999999998</v>
      </c>
      <c r="BB59" s="59">
        <v>61.569200000000002</v>
      </c>
      <c r="BC59" s="59">
        <v>64.473699999999994</v>
      </c>
      <c r="BD59" s="68">
        <v>53.603299999999997</v>
      </c>
      <c r="BE59" s="59" t="s">
        <v>66</v>
      </c>
    </row>
    <row r="60" spans="1:57" x14ac:dyDescent="0.3">
      <c r="A60" s="59" t="s">
        <v>67</v>
      </c>
      <c r="B60" s="68">
        <v>63.829799999999999</v>
      </c>
      <c r="C60" s="59">
        <v>60.995800000000003</v>
      </c>
      <c r="D60" s="59">
        <v>67.041700000000006</v>
      </c>
      <c r="E60" s="59">
        <v>37.246600000000001</v>
      </c>
      <c r="F60" s="59">
        <v>71.111099999999993</v>
      </c>
      <c r="G60" s="59">
        <v>68.511899999999997</v>
      </c>
      <c r="H60" s="68">
        <v>70.822500000000005</v>
      </c>
      <c r="I60" s="68">
        <v>58.759500000000003</v>
      </c>
      <c r="J60" s="59">
        <v>56.0974</v>
      </c>
      <c r="K60" s="68">
        <v>54.543199999999999</v>
      </c>
      <c r="L60" s="68">
        <v>81.402900000000002</v>
      </c>
      <c r="M60" s="68">
        <v>68.852500000000006</v>
      </c>
      <c r="N60" s="59">
        <v>79.679599999999994</v>
      </c>
      <c r="O60" s="59">
        <v>61.347999999999999</v>
      </c>
      <c r="P60" s="59">
        <v>76.882800000000003</v>
      </c>
      <c r="Q60" s="59">
        <v>68.852500000000006</v>
      </c>
      <c r="R60" s="59">
        <v>78.191500000000005</v>
      </c>
      <c r="S60" s="59">
        <v>62.025300000000001</v>
      </c>
      <c r="T60" s="59">
        <v>72.6524</v>
      </c>
      <c r="U60" s="59">
        <v>78.600300000000004</v>
      </c>
      <c r="V60" s="59">
        <v>57.581800000000001</v>
      </c>
      <c r="W60" s="59">
        <v>85.636600000000001</v>
      </c>
      <c r="X60" s="59">
        <v>38.592799999999997</v>
      </c>
      <c r="Y60" s="59">
        <v>64.88</v>
      </c>
      <c r="Z60" s="59">
        <v>40.590299999999999</v>
      </c>
      <c r="AA60" s="59">
        <v>70.441699999999997</v>
      </c>
      <c r="AB60" s="59">
        <v>85.736500000000007</v>
      </c>
      <c r="AC60" s="59">
        <v>38.564100000000003</v>
      </c>
      <c r="AD60" s="59">
        <v>73.655500000000004</v>
      </c>
      <c r="AE60" s="59">
        <v>53.832999999999998</v>
      </c>
      <c r="AF60" s="59">
        <v>89.102900000000005</v>
      </c>
      <c r="AG60" s="59">
        <v>79.891300000000001</v>
      </c>
      <c r="AH60" s="59">
        <v>47.962600000000002</v>
      </c>
      <c r="AI60" s="59">
        <v>65.827399999999997</v>
      </c>
      <c r="AJ60" s="59">
        <v>76.209699999999998</v>
      </c>
      <c r="AK60" s="59">
        <v>77.422799999999995</v>
      </c>
      <c r="AL60" s="59">
        <v>61.340899999999998</v>
      </c>
      <c r="AM60" s="59">
        <v>53.549700000000001</v>
      </c>
      <c r="AN60" s="59">
        <v>73.551100000000005</v>
      </c>
      <c r="AO60" s="59">
        <v>66.818200000000004</v>
      </c>
      <c r="AP60" s="59">
        <v>75.140600000000006</v>
      </c>
      <c r="AQ60" s="59">
        <v>69.014099999999999</v>
      </c>
      <c r="AR60" s="59">
        <v>65.521000000000001</v>
      </c>
      <c r="AS60" s="59">
        <v>76.661000000000001</v>
      </c>
      <c r="AT60" s="59">
        <v>60.7438</v>
      </c>
      <c r="AU60" s="59">
        <v>61.523400000000002</v>
      </c>
      <c r="AV60" s="59">
        <v>65.075900000000004</v>
      </c>
      <c r="AW60" s="59">
        <v>53.903199999999998</v>
      </c>
      <c r="AX60" s="59">
        <v>59.573099999999997</v>
      </c>
      <c r="AY60" s="59">
        <v>62.156399999999998</v>
      </c>
      <c r="AZ60" s="59">
        <v>63.210599999999999</v>
      </c>
      <c r="BA60" s="59">
        <v>58.761099999999999</v>
      </c>
      <c r="BB60" s="59">
        <v>68.827399999999997</v>
      </c>
      <c r="BC60" s="59">
        <v>65.716300000000004</v>
      </c>
      <c r="BD60" s="59">
        <v>66.371700000000004</v>
      </c>
      <c r="BE60" s="59" t="s">
        <v>67</v>
      </c>
    </row>
    <row r="61" spans="1:57" x14ac:dyDescent="0.3">
      <c r="A61" s="59" t="s">
        <v>68</v>
      </c>
      <c r="B61" s="68">
        <v>61.555599999999998</v>
      </c>
      <c r="C61" s="59">
        <v>84.482799999999997</v>
      </c>
      <c r="D61" s="59">
        <v>86.256399999999999</v>
      </c>
      <c r="E61" s="59">
        <v>25.171199999999999</v>
      </c>
      <c r="F61" s="59">
        <v>97.561000000000007</v>
      </c>
      <c r="G61" s="59">
        <v>90.6661</v>
      </c>
      <c r="H61" s="68">
        <v>93.537899999999993</v>
      </c>
      <c r="I61" s="68">
        <v>65.703199999999995</v>
      </c>
      <c r="J61" s="59">
        <v>76.990200000000002</v>
      </c>
      <c r="K61" s="68">
        <v>70.3125</v>
      </c>
      <c r="L61" s="68">
        <v>94.230800000000002</v>
      </c>
      <c r="M61" s="68">
        <v>85.217399999999998</v>
      </c>
      <c r="N61" s="59">
        <v>99.555999999999997</v>
      </c>
      <c r="O61" s="59">
        <v>72.269400000000005</v>
      </c>
      <c r="P61" s="59">
        <v>70.843400000000003</v>
      </c>
      <c r="Q61" s="59">
        <v>95.807100000000005</v>
      </c>
      <c r="R61" s="59">
        <v>81.666700000000006</v>
      </c>
      <c r="S61" s="59">
        <v>69.7196</v>
      </c>
      <c r="T61" s="59">
        <v>81.894099999999995</v>
      </c>
      <c r="U61" s="59">
        <v>111.74</v>
      </c>
      <c r="V61" s="59">
        <v>65.005899999999997</v>
      </c>
      <c r="W61" s="59">
        <v>97.674400000000006</v>
      </c>
      <c r="X61" s="59">
        <v>81.215500000000006</v>
      </c>
      <c r="Y61" s="59">
        <v>71.4054</v>
      </c>
      <c r="Z61" s="59">
        <v>79.660399999999996</v>
      </c>
      <c r="AA61" s="59">
        <v>83.076899999999995</v>
      </c>
      <c r="AB61" s="59">
        <v>87.263400000000004</v>
      </c>
      <c r="AC61" s="59">
        <v>72.592600000000004</v>
      </c>
      <c r="AD61" s="59">
        <v>93.630600000000001</v>
      </c>
      <c r="AE61" s="59">
        <v>71.282300000000006</v>
      </c>
      <c r="AF61" s="59">
        <v>103.35899999999999</v>
      </c>
      <c r="AG61" s="59">
        <v>83.5227</v>
      </c>
      <c r="AH61" s="59">
        <v>78.451099999999997</v>
      </c>
      <c r="AI61" s="59">
        <v>83.5227</v>
      </c>
      <c r="AJ61" s="59">
        <v>79.968599999999995</v>
      </c>
      <c r="AK61" s="59">
        <v>82.358099999999993</v>
      </c>
      <c r="AL61" s="59">
        <v>89.102900000000005</v>
      </c>
      <c r="AM61" s="59">
        <v>76.065100000000001</v>
      </c>
      <c r="AN61" s="59">
        <v>98.203699999999998</v>
      </c>
      <c r="AO61" s="59">
        <v>86.216999999999999</v>
      </c>
      <c r="AP61" s="59">
        <v>80.371799999999993</v>
      </c>
      <c r="AQ61" s="59">
        <v>100</v>
      </c>
      <c r="AR61" s="59">
        <v>85.925799999999995</v>
      </c>
      <c r="AS61" s="59">
        <v>83.333299999999994</v>
      </c>
      <c r="AT61" s="59">
        <v>80.769199999999998</v>
      </c>
      <c r="AU61" s="59">
        <v>73.045500000000004</v>
      </c>
      <c r="AV61" s="59">
        <v>87.209299999999999</v>
      </c>
      <c r="AW61" s="59">
        <v>68.906300000000002</v>
      </c>
      <c r="AX61" s="59">
        <v>71.176900000000003</v>
      </c>
      <c r="AY61" s="59">
        <v>65.362399999999994</v>
      </c>
      <c r="AZ61" s="59">
        <v>68.5976</v>
      </c>
      <c r="BA61" s="59">
        <v>111.07299999999999</v>
      </c>
      <c r="BB61" s="59">
        <v>138.679</v>
      </c>
      <c r="BC61" s="59">
        <v>113.077</v>
      </c>
      <c r="BD61" s="59">
        <v>96.153800000000004</v>
      </c>
      <c r="BE61" s="59" t="s">
        <v>68</v>
      </c>
    </row>
    <row r="62" spans="1:57" x14ac:dyDescent="0.3">
      <c r="A62" s="59" t="s">
        <v>69</v>
      </c>
      <c r="B62" s="68">
        <v>56.1404</v>
      </c>
      <c r="C62" s="59">
        <v>54.509500000000003</v>
      </c>
      <c r="D62" s="59">
        <v>58.899500000000003</v>
      </c>
      <c r="E62" s="59">
        <v>47.115400000000001</v>
      </c>
      <c r="F62" s="59">
        <v>72.072100000000006</v>
      </c>
      <c r="G62" s="59">
        <v>69.837400000000002</v>
      </c>
      <c r="H62" s="68">
        <v>74.227800000000002</v>
      </c>
      <c r="I62" s="68">
        <v>65.265600000000006</v>
      </c>
      <c r="J62" s="59">
        <v>75.371700000000004</v>
      </c>
      <c r="K62" s="68">
        <v>82.671999999999997</v>
      </c>
      <c r="L62" s="68">
        <v>89.093900000000005</v>
      </c>
      <c r="M62" s="59">
        <v>65.185299999999998</v>
      </c>
      <c r="N62" s="59">
        <v>66.8232</v>
      </c>
      <c r="O62" s="59">
        <v>56.706899999999997</v>
      </c>
      <c r="P62" s="59">
        <v>66.292500000000004</v>
      </c>
      <c r="Q62" s="59">
        <v>67.555099999999996</v>
      </c>
      <c r="R62" s="59">
        <v>60.4938</v>
      </c>
      <c r="S62" s="59">
        <v>62.264699999999998</v>
      </c>
      <c r="T62" s="59">
        <v>73.869299999999996</v>
      </c>
      <c r="U62" s="59">
        <v>114.84399999999999</v>
      </c>
      <c r="V62" s="59">
        <v>44.360199999999999</v>
      </c>
      <c r="W62" s="59">
        <v>88.023899999999998</v>
      </c>
      <c r="X62" s="59">
        <v>65.188500000000005</v>
      </c>
      <c r="Y62" s="59">
        <v>66.462400000000002</v>
      </c>
      <c r="Z62" s="59">
        <v>87.079599999999999</v>
      </c>
      <c r="AA62" s="59">
        <v>63.703800000000001</v>
      </c>
      <c r="AB62" s="59">
        <v>76.945400000000006</v>
      </c>
      <c r="AC62" s="59">
        <v>60.125399999999999</v>
      </c>
      <c r="AD62" s="59">
        <v>79.459500000000006</v>
      </c>
      <c r="AE62" s="59">
        <v>69.6023</v>
      </c>
      <c r="AF62" s="59">
        <v>107.666</v>
      </c>
      <c r="AG62" s="59">
        <v>76.412199999999999</v>
      </c>
      <c r="AH62" s="59">
        <v>72.932699999999997</v>
      </c>
      <c r="AI62" s="59">
        <v>71.707300000000004</v>
      </c>
      <c r="AJ62" s="59">
        <v>67.572400000000002</v>
      </c>
      <c r="AK62" s="59">
        <v>72.279300000000006</v>
      </c>
      <c r="AL62" s="59">
        <v>94.392099999999999</v>
      </c>
      <c r="AM62" s="59">
        <v>52.456299999999999</v>
      </c>
      <c r="AN62" s="59">
        <v>69.136700000000005</v>
      </c>
      <c r="AO62" s="59">
        <v>70</v>
      </c>
      <c r="AP62" s="59">
        <v>78.302599999999998</v>
      </c>
      <c r="AQ62" s="59">
        <v>80.108999999999995</v>
      </c>
      <c r="AR62" s="59">
        <v>77.674999999999997</v>
      </c>
      <c r="AS62" s="59">
        <v>79.646000000000001</v>
      </c>
      <c r="AT62" s="59">
        <v>57.874000000000002</v>
      </c>
      <c r="AU62" s="59">
        <v>61.340899999999998</v>
      </c>
      <c r="AV62" s="59">
        <v>66.567999999999998</v>
      </c>
      <c r="AW62" s="59">
        <v>72.660399999999996</v>
      </c>
      <c r="AX62" s="59">
        <v>59.334000000000003</v>
      </c>
      <c r="AY62" s="59">
        <v>61.738799999999998</v>
      </c>
      <c r="AZ62" s="59">
        <v>60.3217</v>
      </c>
      <c r="BA62" s="59">
        <v>72.016199999999998</v>
      </c>
      <c r="BB62" s="59">
        <v>106.52200000000001</v>
      </c>
      <c r="BC62" s="59">
        <v>87.5</v>
      </c>
      <c r="BD62" s="59">
        <v>70.532899999999998</v>
      </c>
      <c r="BE62" s="59" t="s">
        <v>69</v>
      </c>
    </row>
    <row r="63" spans="1:57" x14ac:dyDescent="0.3">
      <c r="A63" s="59" t="s">
        <v>70</v>
      </c>
      <c r="B63" s="68">
        <v>62.3782</v>
      </c>
      <c r="C63" s="59">
        <v>66.362399999999994</v>
      </c>
      <c r="D63" s="59">
        <v>80.3279</v>
      </c>
      <c r="E63" s="59">
        <v>48.074100000000001</v>
      </c>
      <c r="F63" s="59">
        <v>86.137299999999996</v>
      </c>
      <c r="G63" s="59">
        <v>72.788300000000007</v>
      </c>
      <c r="H63" s="68">
        <v>83.131699999999995</v>
      </c>
      <c r="I63" s="68">
        <v>67.374499999999998</v>
      </c>
      <c r="J63" s="59">
        <v>78.191500000000005</v>
      </c>
      <c r="K63" s="68">
        <v>83.776600000000002</v>
      </c>
      <c r="L63" s="68">
        <v>94.696200000000005</v>
      </c>
      <c r="M63" s="59">
        <v>74.627700000000004</v>
      </c>
      <c r="N63" s="59">
        <v>95.703100000000006</v>
      </c>
      <c r="O63" s="59">
        <v>54.349400000000003</v>
      </c>
      <c r="P63" s="59">
        <v>54.952100000000002</v>
      </c>
      <c r="Q63" s="59">
        <v>76.847099999999998</v>
      </c>
      <c r="R63" s="59">
        <v>55.893500000000003</v>
      </c>
      <c r="S63" s="59">
        <v>57.558</v>
      </c>
      <c r="T63" s="59">
        <v>68.213499999999996</v>
      </c>
      <c r="U63" s="59">
        <v>90.6661</v>
      </c>
      <c r="V63" s="59">
        <v>44.983199999999997</v>
      </c>
      <c r="W63" s="59">
        <v>68.534999999999997</v>
      </c>
      <c r="X63" s="59">
        <v>57.309899999999999</v>
      </c>
      <c r="Y63" s="59">
        <v>62.819000000000003</v>
      </c>
      <c r="Z63" s="59">
        <v>57.874000000000002</v>
      </c>
      <c r="AA63" s="59">
        <v>59.601300000000002</v>
      </c>
      <c r="AB63" s="59">
        <v>68.034599999999998</v>
      </c>
      <c r="AC63" s="59">
        <v>62.550199999999997</v>
      </c>
      <c r="AD63" s="59">
        <v>68.055599999999998</v>
      </c>
      <c r="AE63" s="59">
        <v>59.573099999999997</v>
      </c>
      <c r="AF63" s="59">
        <v>89.352599999999995</v>
      </c>
      <c r="AG63" s="59">
        <v>62.452800000000003</v>
      </c>
      <c r="AH63" s="59">
        <v>82.998699999999999</v>
      </c>
      <c r="AI63" s="59">
        <v>64.615399999999994</v>
      </c>
      <c r="AJ63" s="59">
        <v>70</v>
      </c>
      <c r="AK63" s="59">
        <v>66.469099999999997</v>
      </c>
      <c r="AL63" s="59">
        <v>78.900300000000001</v>
      </c>
      <c r="AM63" s="59">
        <v>39.560400000000001</v>
      </c>
      <c r="AN63" s="59">
        <v>72.660399999999996</v>
      </c>
      <c r="AO63" s="59">
        <v>75.751499999999993</v>
      </c>
      <c r="AP63" s="59">
        <v>60.092700000000001</v>
      </c>
      <c r="AQ63" s="59">
        <v>85.714299999999994</v>
      </c>
      <c r="AR63" s="59">
        <v>68.159000000000006</v>
      </c>
      <c r="AS63" s="59">
        <v>84.215500000000006</v>
      </c>
      <c r="AT63" s="59">
        <v>61.764699999999998</v>
      </c>
      <c r="AU63" s="59">
        <v>64.198400000000007</v>
      </c>
      <c r="AV63" s="59">
        <v>66.986099999999993</v>
      </c>
      <c r="AW63" s="59">
        <v>71.2958</v>
      </c>
      <c r="AX63" s="59">
        <v>60.325600000000001</v>
      </c>
      <c r="AY63" s="59">
        <v>58.216500000000003</v>
      </c>
      <c r="AZ63" s="59">
        <v>57.267800000000001</v>
      </c>
      <c r="BA63" s="59">
        <v>100.89700000000001</v>
      </c>
      <c r="BB63" s="59">
        <v>126.724</v>
      </c>
      <c r="BC63" s="59">
        <v>113.953</v>
      </c>
      <c r="BD63" s="59">
        <v>99.557500000000005</v>
      </c>
      <c r="BE63" s="59" t="s">
        <v>70</v>
      </c>
    </row>
    <row r="64" spans="1:57" x14ac:dyDescent="0.3">
      <c r="A64" s="59" t="s">
        <v>71</v>
      </c>
      <c r="B64" s="68">
        <v>61.309199999999997</v>
      </c>
      <c r="C64" s="59">
        <v>69.594899999999996</v>
      </c>
      <c r="D64" s="59">
        <v>78.693799999999996</v>
      </c>
      <c r="E64" s="59">
        <v>56.25</v>
      </c>
      <c r="F64" s="59">
        <v>81.946200000000005</v>
      </c>
      <c r="G64" s="59">
        <v>77.422799999999995</v>
      </c>
      <c r="H64" s="68">
        <v>90.980999999999995</v>
      </c>
      <c r="I64" s="68">
        <v>65.988299999999995</v>
      </c>
      <c r="J64" s="59">
        <v>73.684200000000004</v>
      </c>
      <c r="K64" s="68">
        <v>101.22</v>
      </c>
      <c r="L64" s="68">
        <v>77.055199999999999</v>
      </c>
      <c r="M64" s="59">
        <v>89.941900000000004</v>
      </c>
      <c r="N64" s="59">
        <v>81.345299999999995</v>
      </c>
      <c r="O64" s="59">
        <v>53.262999999999998</v>
      </c>
      <c r="P64" s="59">
        <v>69.585800000000006</v>
      </c>
      <c r="Q64" s="59">
        <v>86.493200000000002</v>
      </c>
      <c r="R64" s="59">
        <v>78.581599999999995</v>
      </c>
      <c r="S64" s="59">
        <v>54.463500000000003</v>
      </c>
      <c r="T64" s="59">
        <v>66.865499999999997</v>
      </c>
      <c r="U64" s="59">
        <v>89.6828</v>
      </c>
      <c r="V64" s="59">
        <v>188.42099999999999</v>
      </c>
      <c r="W64" s="59">
        <v>78.600300000000004</v>
      </c>
      <c r="X64" s="59">
        <v>57.534199999999998</v>
      </c>
      <c r="Y64" s="59">
        <v>60.728499999999997</v>
      </c>
      <c r="Z64" s="59">
        <v>50.676099999999998</v>
      </c>
      <c r="AA64" s="59">
        <v>60.642200000000003</v>
      </c>
      <c r="AB64" s="59">
        <v>74.762699999999995</v>
      </c>
      <c r="AC64" s="59">
        <v>68.220500000000001</v>
      </c>
      <c r="AD64" s="59">
        <v>62.553199999999997</v>
      </c>
      <c r="AE64" s="59">
        <v>52.747</v>
      </c>
      <c r="AF64" s="59">
        <v>80.6584</v>
      </c>
      <c r="AG64" s="59">
        <v>60.808</v>
      </c>
      <c r="AH64" s="59">
        <v>85.6477</v>
      </c>
      <c r="AI64" s="59">
        <v>66.093800000000002</v>
      </c>
      <c r="AJ64" s="59">
        <v>72.413799999999995</v>
      </c>
      <c r="AK64" s="59">
        <v>75.444800000000001</v>
      </c>
      <c r="AL64" s="59">
        <v>93.963099999999997</v>
      </c>
      <c r="AM64" s="59">
        <v>49.26</v>
      </c>
      <c r="AN64" s="59">
        <v>57.5017</v>
      </c>
      <c r="AO64" s="59">
        <v>59.487400000000001</v>
      </c>
      <c r="AP64" s="59">
        <v>67.077299999999994</v>
      </c>
      <c r="AQ64" s="59">
        <v>93.630600000000001</v>
      </c>
      <c r="AR64" s="59">
        <v>77.422799999999995</v>
      </c>
      <c r="AS64" s="59">
        <v>90.909099999999995</v>
      </c>
      <c r="AT64" s="59">
        <v>69.712299999999999</v>
      </c>
      <c r="AU64" s="59">
        <v>64.198400000000007</v>
      </c>
      <c r="AV64" s="59">
        <v>63.872300000000003</v>
      </c>
      <c r="AW64" s="59">
        <v>65.199700000000007</v>
      </c>
      <c r="AX64" s="59">
        <v>63.024000000000001</v>
      </c>
      <c r="AY64" s="59">
        <v>55.259700000000002</v>
      </c>
      <c r="AZ64" s="59">
        <v>61.127000000000002</v>
      </c>
      <c r="BA64" s="59">
        <v>87.378600000000006</v>
      </c>
      <c r="BB64" s="59">
        <v>94.003100000000003</v>
      </c>
      <c r="BC64" s="59">
        <v>104.255</v>
      </c>
      <c r="BD64" s="59">
        <v>86.538499999999999</v>
      </c>
      <c r="BE64" s="59" t="s">
        <v>71</v>
      </c>
    </row>
    <row r="65" spans="1:57" x14ac:dyDescent="0.3">
      <c r="A65" s="59" t="s">
        <v>72</v>
      </c>
      <c r="B65" s="68">
        <v>76.271199999999993</v>
      </c>
      <c r="C65" s="59">
        <v>82.204599999999999</v>
      </c>
      <c r="D65" s="59">
        <v>87.223100000000002</v>
      </c>
      <c r="E65" s="59">
        <v>67.061999999999998</v>
      </c>
      <c r="F65" s="59">
        <v>101.911</v>
      </c>
      <c r="G65" s="59">
        <v>84.728899999999996</v>
      </c>
      <c r="H65" s="68">
        <v>83.520099999999999</v>
      </c>
      <c r="I65" s="68">
        <v>69.441500000000005</v>
      </c>
      <c r="J65" s="59">
        <v>72.836399999999998</v>
      </c>
      <c r="K65" s="68">
        <v>103.21</v>
      </c>
      <c r="L65" s="68">
        <v>103.521</v>
      </c>
      <c r="M65" s="59">
        <v>94.297899999999998</v>
      </c>
      <c r="N65" s="59">
        <v>98.496099999999998</v>
      </c>
      <c r="O65" s="59">
        <v>51.401600000000002</v>
      </c>
      <c r="P65" s="59">
        <v>88.288300000000007</v>
      </c>
      <c r="Q65" s="59">
        <v>98.672399999999996</v>
      </c>
      <c r="R65" s="59">
        <v>67.335099999999997</v>
      </c>
      <c r="S65" s="59">
        <v>61.4377</v>
      </c>
      <c r="T65" s="59">
        <v>70.552499999999995</v>
      </c>
      <c r="U65" s="59">
        <v>107.386</v>
      </c>
      <c r="V65" s="59">
        <v>188.40799999999999</v>
      </c>
      <c r="W65" s="59">
        <v>79.507199999999997</v>
      </c>
      <c r="X65" s="59">
        <v>73.869299999999996</v>
      </c>
      <c r="Y65" s="59">
        <v>62.972999999999999</v>
      </c>
      <c r="Z65" s="59">
        <v>80.435299999999998</v>
      </c>
      <c r="AA65" s="59">
        <v>89.295400000000001</v>
      </c>
      <c r="AB65" s="59">
        <v>71.598699999999994</v>
      </c>
      <c r="AC65" s="59">
        <v>68.4499</v>
      </c>
      <c r="AD65" s="59">
        <v>62.954999999999998</v>
      </c>
      <c r="AE65" s="59">
        <v>62.553199999999997</v>
      </c>
      <c r="AF65" s="59">
        <v>74.747900000000001</v>
      </c>
      <c r="AG65" s="59">
        <v>76.963300000000004</v>
      </c>
      <c r="AH65" s="59">
        <v>86.988</v>
      </c>
      <c r="AI65" s="59">
        <v>69.021299999999997</v>
      </c>
      <c r="AJ65" s="59">
        <v>75</v>
      </c>
      <c r="AK65" s="59">
        <v>80.123500000000007</v>
      </c>
      <c r="AL65" s="59">
        <v>63.999600000000001</v>
      </c>
      <c r="AM65" s="59">
        <v>49.872799999999998</v>
      </c>
      <c r="AN65" s="59">
        <v>71.652900000000002</v>
      </c>
      <c r="AO65" s="59">
        <v>66.340699999999998</v>
      </c>
      <c r="AP65" s="59">
        <v>70.803600000000003</v>
      </c>
      <c r="AQ65" s="59">
        <v>86.470600000000005</v>
      </c>
      <c r="AR65" s="59">
        <v>77.282600000000002</v>
      </c>
      <c r="AS65" s="59">
        <v>89.257999999999996</v>
      </c>
      <c r="AT65" s="59">
        <v>68.906300000000002</v>
      </c>
      <c r="AU65" s="59">
        <v>71.4054</v>
      </c>
      <c r="AV65" s="59">
        <v>65.682900000000004</v>
      </c>
      <c r="AW65" s="59">
        <v>77.278000000000006</v>
      </c>
      <c r="AX65" s="59">
        <v>69.252499999999998</v>
      </c>
      <c r="AY65" s="59">
        <v>58.894199999999998</v>
      </c>
      <c r="AZ65" s="59">
        <v>68.012699999999995</v>
      </c>
      <c r="BA65" s="59">
        <v>90.725800000000007</v>
      </c>
      <c r="BB65" s="59">
        <v>107.386</v>
      </c>
      <c r="BC65" s="59">
        <v>92.352800000000002</v>
      </c>
      <c r="BD65" s="59">
        <v>83.0929</v>
      </c>
      <c r="BE65" s="59" t="s">
        <v>72</v>
      </c>
    </row>
    <row r="66" spans="1:57" x14ac:dyDescent="0.3">
      <c r="A66" s="59" t="s">
        <v>73</v>
      </c>
      <c r="B66" s="68">
        <v>70.021900000000002</v>
      </c>
      <c r="C66" s="59">
        <v>77.443100000000001</v>
      </c>
      <c r="D66" s="59">
        <v>70.3125</v>
      </c>
      <c r="E66" s="68">
        <v>46.323500000000003</v>
      </c>
      <c r="F66" s="59">
        <v>79.207899999999995</v>
      </c>
      <c r="G66" s="59">
        <v>75.921000000000006</v>
      </c>
      <c r="H66" s="68">
        <v>63.912999999999997</v>
      </c>
      <c r="I66" s="68">
        <v>48.661200000000001</v>
      </c>
      <c r="J66" s="59">
        <v>59.401899999999998</v>
      </c>
      <c r="K66" s="68">
        <v>76.925299999999993</v>
      </c>
      <c r="L66" s="68">
        <v>77.572599999999994</v>
      </c>
      <c r="M66" s="59">
        <v>84.515100000000004</v>
      </c>
      <c r="N66" s="59">
        <v>77.422799999999995</v>
      </c>
      <c r="O66" s="59">
        <v>42.374600000000001</v>
      </c>
      <c r="P66" s="59">
        <v>71.501900000000006</v>
      </c>
      <c r="Q66" s="59">
        <v>70.590100000000007</v>
      </c>
      <c r="R66" s="59">
        <v>47.521599999999999</v>
      </c>
      <c r="S66" s="59">
        <v>45.794400000000003</v>
      </c>
      <c r="T66" s="59">
        <v>57.662100000000002</v>
      </c>
      <c r="U66" s="59">
        <v>73.304500000000004</v>
      </c>
      <c r="V66" s="59">
        <v>46.7136</v>
      </c>
      <c r="W66" s="59">
        <v>66.469099999999997</v>
      </c>
      <c r="X66" s="59">
        <v>63.216700000000003</v>
      </c>
      <c r="Y66" s="59">
        <v>48.900399999999998</v>
      </c>
      <c r="Z66" s="59">
        <v>48.927500000000002</v>
      </c>
      <c r="AA66" s="59">
        <v>59.268900000000002</v>
      </c>
      <c r="AB66" s="59">
        <v>50.1402</v>
      </c>
      <c r="AC66" s="59">
        <v>56.049799999999998</v>
      </c>
      <c r="AD66" s="59">
        <v>45.967799999999997</v>
      </c>
      <c r="AE66" s="59">
        <v>58.210099999999997</v>
      </c>
      <c r="AF66" s="59">
        <v>59.917099999999998</v>
      </c>
      <c r="AG66" s="59">
        <v>51.130400000000002</v>
      </c>
      <c r="AH66" s="59">
        <v>65.375299999999996</v>
      </c>
      <c r="AI66" s="59">
        <v>46.650199999999998</v>
      </c>
      <c r="AJ66" s="59">
        <v>57.715000000000003</v>
      </c>
      <c r="AK66" s="59">
        <v>62.8324</v>
      </c>
      <c r="AL66" s="59">
        <v>81.752499999999998</v>
      </c>
      <c r="AM66" s="59">
        <v>34.937600000000003</v>
      </c>
      <c r="AN66" s="59">
        <v>43.246600000000001</v>
      </c>
      <c r="AO66" s="59">
        <v>64.686499999999995</v>
      </c>
      <c r="AP66" s="59">
        <v>52.753300000000003</v>
      </c>
      <c r="AQ66" s="59">
        <v>70.843400000000003</v>
      </c>
      <c r="AR66" s="59">
        <v>66.252700000000004</v>
      </c>
      <c r="AS66" s="59">
        <v>67.314899999999994</v>
      </c>
      <c r="AT66" s="59">
        <v>53.9846</v>
      </c>
      <c r="AU66" s="59">
        <v>58.312800000000003</v>
      </c>
      <c r="AV66" s="59">
        <v>53.889200000000002</v>
      </c>
      <c r="AW66" s="59">
        <v>62.8324</v>
      </c>
      <c r="AX66" s="59">
        <v>59.923900000000003</v>
      </c>
      <c r="AY66" s="59">
        <v>54.256900000000002</v>
      </c>
      <c r="AZ66" s="59">
        <v>55.077500000000001</v>
      </c>
      <c r="BA66" s="59">
        <v>82.720600000000005</v>
      </c>
      <c r="BB66" s="59">
        <v>93.116600000000005</v>
      </c>
      <c r="BC66" s="59">
        <v>89.183999999999997</v>
      </c>
      <c r="BD66" s="59">
        <v>69.114500000000007</v>
      </c>
      <c r="BE66" s="59" t="s">
        <v>73</v>
      </c>
    </row>
    <row r="67" spans="1:57" s="68" customFormat="1" x14ac:dyDescent="0.3">
      <c r="A67" s="59" t="s">
        <v>74</v>
      </c>
      <c r="B67" s="68">
        <v>59.813099999999999</v>
      </c>
      <c r="C67" s="59">
        <v>69.594899999999996</v>
      </c>
      <c r="D67" s="68">
        <v>76.28</v>
      </c>
      <c r="E67" s="68">
        <v>57.183599999999998</v>
      </c>
      <c r="F67" s="59">
        <v>72.165999999999997</v>
      </c>
      <c r="G67" s="68">
        <v>72.056899999999999</v>
      </c>
      <c r="H67" s="68">
        <v>81.440399999999997</v>
      </c>
      <c r="I67" s="68">
        <v>44.599499999999999</v>
      </c>
      <c r="J67" s="59">
        <v>62.811599999999999</v>
      </c>
      <c r="K67" s="68">
        <v>79.975800000000007</v>
      </c>
      <c r="L67" s="68">
        <v>77.6614</v>
      </c>
      <c r="M67" s="59">
        <v>76.372500000000002</v>
      </c>
      <c r="N67" s="59">
        <v>82.358099999999993</v>
      </c>
      <c r="O67" s="68">
        <v>37.807600000000001</v>
      </c>
      <c r="P67" s="59">
        <v>79.264300000000006</v>
      </c>
      <c r="Q67" s="59">
        <v>58.087499999999999</v>
      </c>
      <c r="R67" s="68">
        <v>42.798900000000003</v>
      </c>
      <c r="S67" s="59">
        <v>55.211300000000001</v>
      </c>
      <c r="T67" s="59">
        <v>59.1708</v>
      </c>
      <c r="U67" s="68">
        <v>63.605800000000002</v>
      </c>
      <c r="V67" s="59">
        <v>47.283799999999999</v>
      </c>
      <c r="W67" s="68">
        <v>68.380899999999997</v>
      </c>
      <c r="X67" s="59">
        <v>54.802999999999997</v>
      </c>
      <c r="Y67" s="68">
        <v>45.872999999999998</v>
      </c>
      <c r="Z67" s="59">
        <v>47.174199999999999</v>
      </c>
      <c r="AA67" s="68">
        <v>59.7453</v>
      </c>
      <c r="AB67" s="68">
        <v>46.981499999999997</v>
      </c>
      <c r="AC67" s="68">
        <v>39.594200000000001</v>
      </c>
      <c r="AD67" s="68">
        <v>39.853000000000002</v>
      </c>
      <c r="AE67" s="68">
        <v>44.080199999999998</v>
      </c>
      <c r="AF67" s="68">
        <v>57.8399</v>
      </c>
      <c r="AG67" s="68">
        <v>49.326999999999998</v>
      </c>
      <c r="AH67" s="68">
        <v>59.719700000000003</v>
      </c>
      <c r="AI67" s="68">
        <v>47.256799999999998</v>
      </c>
      <c r="AJ67" s="68">
        <v>59.688699999999997</v>
      </c>
      <c r="AK67" s="68">
        <v>43.337299999999999</v>
      </c>
      <c r="AL67" s="68">
        <v>64.035200000000003</v>
      </c>
      <c r="AM67" s="68">
        <v>39.357399999999998</v>
      </c>
      <c r="AN67" s="68">
        <v>35.919899999999998</v>
      </c>
      <c r="AO67" s="68">
        <v>57.000100000000003</v>
      </c>
      <c r="AP67" s="68">
        <v>49.932099999999998</v>
      </c>
      <c r="AQ67" s="59">
        <v>53.010100000000001</v>
      </c>
      <c r="AR67" s="68">
        <v>56.829900000000002</v>
      </c>
      <c r="AS67" s="68">
        <v>44.798400000000001</v>
      </c>
      <c r="AT67" s="59">
        <v>44.714799999999997</v>
      </c>
      <c r="AU67" s="59">
        <v>47.470399999999998</v>
      </c>
      <c r="AV67" s="68">
        <v>47.093499999999999</v>
      </c>
      <c r="AW67" s="68">
        <v>61.891800000000003</v>
      </c>
      <c r="AX67" s="59">
        <v>59.036099999999998</v>
      </c>
      <c r="AY67" s="59">
        <v>55.740499999999997</v>
      </c>
      <c r="AZ67" s="68">
        <v>55.576999999999998</v>
      </c>
      <c r="BA67" s="68">
        <v>62.543399999999998</v>
      </c>
      <c r="BB67" s="59">
        <v>73.828100000000006</v>
      </c>
      <c r="BC67" s="59">
        <v>62.025300000000001</v>
      </c>
      <c r="BD67" s="68">
        <v>57.939500000000002</v>
      </c>
      <c r="BE67" s="59" t="s">
        <v>74</v>
      </c>
    </row>
    <row r="68" spans="1:57" s="68" customFormat="1" x14ac:dyDescent="0.3">
      <c r="A68" s="59" t="s">
        <v>75</v>
      </c>
      <c r="B68" s="68">
        <v>59.813099999999999</v>
      </c>
      <c r="C68" s="59">
        <v>69.593100000000007</v>
      </c>
      <c r="D68" s="68">
        <v>76.28</v>
      </c>
      <c r="E68" s="59">
        <v>57.183599999999998</v>
      </c>
      <c r="F68" s="59">
        <v>72.165999999999997</v>
      </c>
      <c r="G68" s="68">
        <v>72.054900000000004</v>
      </c>
      <c r="H68" s="68">
        <v>81.440399999999997</v>
      </c>
      <c r="I68" s="68">
        <v>44.599499999999999</v>
      </c>
      <c r="J68" s="59">
        <v>62.810099999999998</v>
      </c>
      <c r="K68" s="68">
        <v>79.973399999999998</v>
      </c>
      <c r="L68" s="68">
        <v>77.6614</v>
      </c>
      <c r="M68" s="59">
        <v>76.370199999999997</v>
      </c>
      <c r="N68" s="59">
        <v>82.358099999999993</v>
      </c>
      <c r="O68" s="68">
        <v>37.807600000000001</v>
      </c>
      <c r="P68" s="59">
        <v>79.264300000000006</v>
      </c>
      <c r="Q68" s="59">
        <v>58.086199999999998</v>
      </c>
      <c r="R68" s="68">
        <v>42.798900000000003</v>
      </c>
      <c r="S68" s="59">
        <v>55.211300000000001</v>
      </c>
      <c r="T68" s="59">
        <v>59.1708</v>
      </c>
      <c r="U68" s="68">
        <v>63.605800000000002</v>
      </c>
      <c r="V68" s="59">
        <v>47.283799999999999</v>
      </c>
      <c r="W68" s="68">
        <v>68.380899999999997</v>
      </c>
      <c r="X68" s="59">
        <v>54.802999999999997</v>
      </c>
      <c r="Y68" s="68">
        <v>45.872199999999999</v>
      </c>
      <c r="Z68" s="59">
        <v>47.174199999999999</v>
      </c>
      <c r="AA68" s="68">
        <v>59.7453</v>
      </c>
      <c r="AB68" s="68">
        <v>46.981499999999997</v>
      </c>
      <c r="AC68" s="68">
        <v>39.594200000000001</v>
      </c>
      <c r="AD68" s="68">
        <v>39.853000000000002</v>
      </c>
      <c r="AE68" s="68">
        <v>44.080199999999998</v>
      </c>
      <c r="AF68" s="68">
        <v>57.8399</v>
      </c>
      <c r="AG68" s="68">
        <v>49.326999999999998</v>
      </c>
      <c r="AH68" s="68">
        <v>59.719700000000003</v>
      </c>
      <c r="AI68" s="68">
        <v>47.256799999999998</v>
      </c>
      <c r="AJ68" s="68">
        <v>59.688699999999997</v>
      </c>
      <c r="AK68" s="68">
        <v>43.337299999999999</v>
      </c>
      <c r="AL68" s="68">
        <v>64.035200000000003</v>
      </c>
      <c r="AM68" s="68">
        <v>39.357399999999998</v>
      </c>
      <c r="AN68" s="68">
        <v>35.919899999999998</v>
      </c>
      <c r="AO68" s="68">
        <v>57.000100000000003</v>
      </c>
      <c r="AP68" s="68">
        <v>49.932099999999998</v>
      </c>
      <c r="AQ68" s="59">
        <v>53.010100000000001</v>
      </c>
      <c r="AR68" s="68">
        <v>56.829900000000002</v>
      </c>
      <c r="AS68" s="68">
        <v>44.798400000000001</v>
      </c>
      <c r="AT68" s="59">
        <v>44.714799999999997</v>
      </c>
      <c r="AU68" s="59">
        <v>47.470399999999998</v>
      </c>
      <c r="AV68" s="68">
        <v>47.093499999999999</v>
      </c>
      <c r="AW68" s="68">
        <v>61.891800000000003</v>
      </c>
      <c r="AX68" s="59">
        <v>59.036099999999998</v>
      </c>
      <c r="AY68" s="59">
        <v>55.740499999999997</v>
      </c>
      <c r="AZ68" s="68">
        <v>55.576999999999998</v>
      </c>
      <c r="BA68" s="68">
        <v>62.543399999999998</v>
      </c>
      <c r="BB68" s="59">
        <v>73.828100000000006</v>
      </c>
      <c r="BC68" s="59">
        <v>62.025300000000001</v>
      </c>
      <c r="BD68" s="68">
        <v>57.939500000000002</v>
      </c>
      <c r="BE68" s="59" t="s">
        <v>75</v>
      </c>
    </row>
    <row r="69" spans="1:57" x14ac:dyDescent="0.3">
      <c r="A69" s="59" t="s">
        <v>76</v>
      </c>
      <c r="B69" s="68">
        <v>53.872100000000003</v>
      </c>
      <c r="C69" s="59">
        <v>82.122900000000001</v>
      </c>
      <c r="D69" s="59">
        <v>45.694699999999997</v>
      </c>
      <c r="E69" s="68">
        <v>41.973399999999998</v>
      </c>
      <c r="F69" s="59">
        <v>58.290199999999999</v>
      </c>
      <c r="G69" s="59">
        <v>56.976700000000001</v>
      </c>
      <c r="H69" s="68">
        <v>63.0901</v>
      </c>
      <c r="I69" s="68">
        <v>37.653700000000001</v>
      </c>
      <c r="J69" s="59">
        <v>54.146999999999998</v>
      </c>
      <c r="K69" s="68">
        <v>46.349499999999999</v>
      </c>
      <c r="L69" s="68">
        <v>58.894199999999998</v>
      </c>
      <c r="M69" s="68">
        <v>57.469299999999997</v>
      </c>
      <c r="N69" s="59">
        <v>48.754399999999997</v>
      </c>
      <c r="O69" s="59">
        <v>38.481699999999996</v>
      </c>
      <c r="P69" s="59">
        <v>59.078299999999999</v>
      </c>
      <c r="Q69" s="59">
        <v>40.781100000000002</v>
      </c>
      <c r="R69" s="59">
        <v>38.930100000000003</v>
      </c>
      <c r="S69" s="59">
        <v>54.243499999999997</v>
      </c>
      <c r="T69" s="59">
        <v>44.817100000000003</v>
      </c>
      <c r="U69" s="59">
        <v>58.377099999999999</v>
      </c>
      <c r="V69" s="59">
        <v>47.572800000000001</v>
      </c>
      <c r="W69" s="59">
        <v>63.498899999999999</v>
      </c>
      <c r="X69" s="59">
        <v>50.4846</v>
      </c>
      <c r="Y69" s="59">
        <v>38.787999999999997</v>
      </c>
      <c r="Z69" s="59">
        <v>27.709700000000002</v>
      </c>
      <c r="AA69" s="59">
        <v>40.453800000000001</v>
      </c>
      <c r="AB69" s="59">
        <v>39.151299999999999</v>
      </c>
      <c r="AC69" s="59">
        <v>29.070900000000002</v>
      </c>
      <c r="AD69" s="59">
        <v>34.588200000000001</v>
      </c>
      <c r="AE69" s="59">
        <v>42.747700000000002</v>
      </c>
      <c r="AF69" s="59">
        <v>41.509799999999998</v>
      </c>
      <c r="AG69" s="59">
        <v>32.554099999999998</v>
      </c>
      <c r="AH69" s="59">
        <v>44.599499999999999</v>
      </c>
      <c r="AI69" s="59">
        <v>35.276200000000003</v>
      </c>
      <c r="AJ69" s="59">
        <v>47.922600000000003</v>
      </c>
      <c r="AK69" s="59">
        <v>36.250500000000002</v>
      </c>
      <c r="AL69" s="59">
        <v>37.3476</v>
      </c>
      <c r="AM69" s="59">
        <v>34.619900000000001</v>
      </c>
      <c r="AN69" s="59">
        <v>30.802499999999998</v>
      </c>
      <c r="AO69" s="59">
        <v>46.0398</v>
      </c>
      <c r="AP69" s="59">
        <v>39.4861</v>
      </c>
      <c r="AQ69" s="59">
        <v>42.058799999999998</v>
      </c>
      <c r="AR69" s="59">
        <v>44.7776</v>
      </c>
      <c r="AS69" s="59">
        <v>40.540500000000002</v>
      </c>
      <c r="AT69" s="59">
        <v>52.688200000000002</v>
      </c>
      <c r="AU69" s="59">
        <v>46.372199999999999</v>
      </c>
      <c r="AV69" s="59">
        <v>38.929400000000001</v>
      </c>
      <c r="AW69" s="59">
        <v>48.5291</v>
      </c>
      <c r="AX69" s="59">
        <v>47.6113</v>
      </c>
      <c r="AY69" s="59">
        <v>42.608699999999999</v>
      </c>
      <c r="AZ69" s="59">
        <v>44.7316</v>
      </c>
      <c r="BA69" s="59">
        <v>51.138199999999998</v>
      </c>
      <c r="BB69" s="59">
        <v>50.666400000000003</v>
      </c>
      <c r="BC69" s="59">
        <v>52.972999999999999</v>
      </c>
      <c r="BD69" s="59">
        <v>45.090200000000003</v>
      </c>
      <c r="BE69" s="59" t="s">
        <v>76</v>
      </c>
    </row>
    <row r="70" spans="1:57" s="68" customFormat="1" x14ac:dyDescent="0.3">
      <c r="A70" s="59" t="s">
        <v>77</v>
      </c>
      <c r="B70" s="68">
        <v>103.896</v>
      </c>
      <c r="C70" s="59">
        <v>98.371600000000001</v>
      </c>
      <c r="D70" s="68">
        <v>82.422200000000004</v>
      </c>
      <c r="E70" s="68">
        <v>59.380600000000001</v>
      </c>
      <c r="F70" s="59">
        <v>90</v>
      </c>
      <c r="G70" s="68">
        <v>91.671300000000002</v>
      </c>
      <c r="H70" s="68">
        <v>77.805199999999999</v>
      </c>
      <c r="I70" s="68">
        <v>58.949300000000001</v>
      </c>
      <c r="J70" s="59">
        <v>71.501900000000006</v>
      </c>
      <c r="K70" s="68">
        <v>110.545</v>
      </c>
      <c r="L70" s="68">
        <v>85.881200000000007</v>
      </c>
      <c r="M70" s="68">
        <v>76.7624</v>
      </c>
      <c r="N70" s="59">
        <v>90.362700000000004</v>
      </c>
      <c r="O70" s="68">
        <v>77.777799999999999</v>
      </c>
      <c r="P70" s="59">
        <v>93.132900000000006</v>
      </c>
      <c r="Q70" s="59">
        <v>82.522499999999994</v>
      </c>
      <c r="R70" s="68">
        <v>47.466999999999999</v>
      </c>
      <c r="S70" s="59">
        <v>76.633499999999998</v>
      </c>
      <c r="T70" s="59">
        <v>74.022300000000001</v>
      </c>
      <c r="U70" s="68">
        <v>104.697</v>
      </c>
      <c r="V70" s="59">
        <v>66.365700000000004</v>
      </c>
      <c r="W70" s="68">
        <v>77.529399999999995</v>
      </c>
      <c r="X70" s="59">
        <v>61.523400000000002</v>
      </c>
      <c r="Y70" s="68">
        <v>79.694000000000003</v>
      </c>
      <c r="Z70" s="59">
        <v>96.919499999999999</v>
      </c>
      <c r="AA70" s="68">
        <v>81.225399999999993</v>
      </c>
      <c r="AB70" s="68">
        <v>73.6965</v>
      </c>
      <c r="AC70" s="68">
        <v>68.574100000000001</v>
      </c>
      <c r="AD70" s="68">
        <v>55.606900000000003</v>
      </c>
      <c r="AE70" s="68">
        <v>49.395200000000003</v>
      </c>
      <c r="AF70" s="68">
        <v>107.386</v>
      </c>
      <c r="AG70" s="68">
        <v>57.0259</v>
      </c>
      <c r="AH70" s="68">
        <v>67.665700000000001</v>
      </c>
      <c r="AI70" s="68">
        <v>77.540700000000001</v>
      </c>
      <c r="AJ70" s="68">
        <v>68.771900000000002</v>
      </c>
      <c r="AK70" s="68">
        <v>66.073999999999998</v>
      </c>
      <c r="AL70" s="68">
        <v>100.10599999999999</v>
      </c>
      <c r="AM70" s="68">
        <v>96.2637</v>
      </c>
      <c r="AN70" s="68">
        <v>55.059600000000003</v>
      </c>
      <c r="AO70" s="68">
        <v>68.1678</v>
      </c>
      <c r="AP70" s="68">
        <v>82.610100000000003</v>
      </c>
      <c r="AQ70" s="59">
        <v>75.505099999999999</v>
      </c>
      <c r="AR70" s="68">
        <v>60.7438</v>
      </c>
      <c r="AS70" s="68">
        <v>72.631900000000002</v>
      </c>
      <c r="AT70" s="59">
        <v>67.102900000000005</v>
      </c>
      <c r="AU70" s="59">
        <v>65.504800000000003</v>
      </c>
      <c r="AV70" s="68">
        <v>71.258899999999997</v>
      </c>
      <c r="AW70" s="68">
        <v>69.234399999999994</v>
      </c>
      <c r="AX70" s="59">
        <v>65.465900000000005</v>
      </c>
      <c r="AY70" s="59">
        <v>64.942099999999996</v>
      </c>
      <c r="AZ70" s="68">
        <v>69.444400000000002</v>
      </c>
      <c r="BA70" s="68">
        <v>61.955500000000001</v>
      </c>
      <c r="BB70" s="59">
        <v>72.279300000000006</v>
      </c>
      <c r="BC70" s="59">
        <v>63.430399999999999</v>
      </c>
      <c r="BD70" s="68">
        <v>55.521299999999997</v>
      </c>
      <c r="BE70" s="59" t="s">
        <v>77</v>
      </c>
    </row>
    <row r="71" spans="1:57" s="68" customFormat="1" x14ac:dyDescent="0.3">
      <c r="A71" s="59" t="s">
        <v>78</v>
      </c>
      <c r="B71" s="68">
        <v>103.896</v>
      </c>
      <c r="C71" s="59">
        <v>98.371600000000001</v>
      </c>
      <c r="D71" s="68">
        <v>82.422200000000004</v>
      </c>
      <c r="E71" s="59">
        <v>59.380600000000001</v>
      </c>
      <c r="F71" s="59">
        <v>90</v>
      </c>
      <c r="G71" s="68">
        <v>91.668099999999995</v>
      </c>
      <c r="H71" s="68">
        <v>77.805199999999999</v>
      </c>
      <c r="I71" s="68">
        <v>58.948</v>
      </c>
      <c r="J71" s="59">
        <v>71.5</v>
      </c>
      <c r="K71" s="68">
        <v>110.545</v>
      </c>
      <c r="L71" s="68">
        <v>85.881200000000007</v>
      </c>
      <c r="M71" s="59">
        <v>76.7624</v>
      </c>
      <c r="N71" s="59">
        <v>90.362700000000004</v>
      </c>
      <c r="O71" s="68">
        <v>77.777799999999999</v>
      </c>
      <c r="P71" s="59">
        <v>93.132900000000006</v>
      </c>
      <c r="Q71" s="59">
        <v>82.522499999999994</v>
      </c>
      <c r="R71" s="68">
        <v>47.466999999999999</v>
      </c>
      <c r="S71" s="59">
        <v>76.633499999999998</v>
      </c>
      <c r="T71" s="59">
        <v>74.022300000000001</v>
      </c>
      <c r="U71" s="68">
        <v>104.697</v>
      </c>
      <c r="V71" s="59">
        <v>66.365700000000004</v>
      </c>
      <c r="W71" s="68">
        <v>77.527100000000004</v>
      </c>
      <c r="X71" s="59">
        <v>61.523400000000002</v>
      </c>
      <c r="Y71" s="68">
        <v>79.694000000000003</v>
      </c>
      <c r="Z71" s="59">
        <v>96.919499999999999</v>
      </c>
      <c r="AA71" s="68">
        <v>81.225399999999993</v>
      </c>
      <c r="AB71" s="68">
        <v>73.6965</v>
      </c>
      <c r="AC71" s="68">
        <v>68.572299999999998</v>
      </c>
      <c r="AD71" s="68">
        <v>55.606900000000003</v>
      </c>
      <c r="AE71" s="68">
        <v>49.395200000000003</v>
      </c>
      <c r="AF71" s="68">
        <v>107.386</v>
      </c>
      <c r="AG71" s="68">
        <v>57.0259</v>
      </c>
      <c r="AH71" s="68">
        <v>67.665700000000001</v>
      </c>
      <c r="AI71" s="68">
        <v>77.540700000000001</v>
      </c>
      <c r="AJ71" s="68">
        <v>68.771900000000002</v>
      </c>
      <c r="AK71" s="68">
        <v>66.073999999999998</v>
      </c>
      <c r="AL71" s="68">
        <v>100.10599999999999</v>
      </c>
      <c r="AM71" s="68">
        <v>96.2637</v>
      </c>
      <c r="AN71" s="68">
        <v>55.059600000000003</v>
      </c>
      <c r="AO71" s="68">
        <v>68.1678</v>
      </c>
      <c r="AP71" s="68">
        <v>82.607500000000002</v>
      </c>
      <c r="AQ71" s="59">
        <v>75.505099999999999</v>
      </c>
      <c r="AR71" s="68">
        <v>60.7438</v>
      </c>
      <c r="AS71" s="68">
        <v>72.631900000000002</v>
      </c>
      <c r="AT71" s="59">
        <v>67.102900000000005</v>
      </c>
      <c r="AU71" s="59">
        <v>65.503200000000007</v>
      </c>
      <c r="AV71" s="68">
        <v>71.258899999999997</v>
      </c>
      <c r="AW71" s="68">
        <v>69.234399999999994</v>
      </c>
      <c r="AX71" s="59">
        <v>65.464299999999994</v>
      </c>
      <c r="AY71" s="59">
        <v>64.942099999999996</v>
      </c>
      <c r="AZ71" s="68">
        <v>69.444400000000002</v>
      </c>
      <c r="BA71" s="68">
        <v>61.955500000000001</v>
      </c>
      <c r="BB71" s="59">
        <v>72.279300000000006</v>
      </c>
      <c r="BC71" s="59">
        <v>63.430399999999999</v>
      </c>
      <c r="BD71" s="68">
        <v>55.521299999999997</v>
      </c>
      <c r="BE71" s="59" t="s">
        <v>78</v>
      </c>
    </row>
    <row r="72" spans="1:57" x14ac:dyDescent="0.3">
      <c r="A72" s="59" t="s">
        <v>79</v>
      </c>
      <c r="B72" s="68">
        <v>102.56399999999999</v>
      </c>
      <c r="C72" s="59">
        <v>198.768</v>
      </c>
      <c r="D72" s="59">
        <v>100.349</v>
      </c>
      <c r="E72" s="68">
        <v>51.841700000000003</v>
      </c>
      <c r="F72" s="59">
        <v>107.143</v>
      </c>
      <c r="G72" s="59">
        <v>90.582300000000004</v>
      </c>
      <c r="H72" s="68">
        <v>83.691800000000001</v>
      </c>
      <c r="I72" s="68">
        <v>105.658</v>
      </c>
      <c r="J72" s="59">
        <v>79.2714</v>
      </c>
      <c r="K72" s="68">
        <v>154.268</v>
      </c>
      <c r="L72" s="68">
        <v>106.578</v>
      </c>
      <c r="M72" s="68">
        <v>95.454499999999996</v>
      </c>
      <c r="N72" s="59">
        <v>105</v>
      </c>
      <c r="O72" s="59">
        <v>125.64100000000001</v>
      </c>
      <c r="P72" s="59">
        <v>102.61799999999999</v>
      </c>
      <c r="Q72" s="59">
        <v>133.47499999999999</v>
      </c>
      <c r="R72" s="59">
        <v>103.879</v>
      </c>
      <c r="S72" s="59">
        <v>83.354299999999995</v>
      </c>
      <c r="T72" s="59">
        <v>79.751599999999996</v>
      </c>
      <c r="U72" s="59">
        <v>95.703100000000006</v>
      </c>
      <c r="V72" s="59">
        <v>85.200900000000004</v>
      </c>
      <c r="W72" s="59">
        <v>81.133300000000006</v>
      </c>
      <c r="X72" s="59">
        <v>110.545</v>
      </c>
      <c r="Y72" s="59">
        <v>89.102900000000005</v>
      </c>
      <c r="Z72" s="59">
        <v>148.25200000000001</v>
      </c>
      <c r="AA72" s="59">
        <v>108.84399999999999</v>
      </c>
      <c r="AB72" s="59">
        <v>78.759399999999999</v>
      </c>
      <c r="AC72" s="59">
        <v>61.432000000000002</v>
      </c>
      <c r="AD72" s="59">
        <v>55.3765</v>
      </c>
      <c r="AE72" s="59">
        <v>65.631500000000003</v>
      </c>
      <c r="AF72" s="59">
        <v>105.28</v>
      </c>
      <c r="AG72" s="59">
        <v>51.809199999999997</v>
      </c>
      <c r="AH72" s="59">
        <v>74.898099999999999</v>
      </c>
      <c r="AI72" s="59">
        <v>68.055599999999998</v>
      </c>
      <c r="AJ72" s="59">
        <v>73.304500000000004</v>
      </c>
      <c r="AK72" s="59">
        <v>79.440399999999997</v>
      </c>
      <c r="AL72" s="59">
        <v>170.84200000000001</v>
      </c>
      <c r="AM72" s="59">
        <v>95.703100000000006</v>
      </c>
      <c r="AN72" s="59">
        <v>101.333</v>
      </c>
      <c r="AO72" s="59">
        <v>92.907300000000006</v>
      </c>
      <c r="AP72" s="59">
        <v>80.235299999999995</v>
      </c>
      <c r="AQ72" s="59">
        <v>85.9649</v>
      </c>
      <c r="AR72" s="59">
        <v>71.707300000000004</v>
      </c>
      <c r="AS72" s="59">
        <v>65.323899999999995</v>
      </c>
      <c r="AT72" s="59">
        <v>80.123500000000007</v>
      </c>
      <c r="AU72" s="59">
        <v>79.167000000000002</v>
      </c>
      <c r="AV72" s="59">
        <v>97.156199999999998</v>
      </c>
      <c r="AW72" s="59">
        <v>70.703299999999999</v>
      </c>
      <c r="AX72" s="59">
        <v>66.044300000000007</v>
      </c>
      <c r="AY72" s="59">
        <v>68.563400000000001</v>
      </c>
      <c r="AZ72" s="59">
        <v>68.493099999999998</v>
      </c>
      <c r="BA72" s="59">
        <v>98.7654</v>
      </c>
      <c r="BB72" s="59">
        <v>107.666</v>
      </c>
      <c r="BC72" s="59">
        <v>118.072</v>
      </c>
      <c r="BD72" s="59">
        <v>100.629</v>
      </c>
      <c r="BE72" s="59" t="s">
        <v>79</v>
      </c>
    </row>
    <row r="73" spans="1:57" s="68" customFormat="1" x14ac:dyDescent="0.3">
      <c r="A73" s="59" t="s">
        <v>80</v>
      </c>
      <c r="B73" s="87">
        <v>96.969700000000003</v>
      </c>
      <c r="C73" s="59">
        <v>166.982</v>
      </c>
      <c r="D73" s="68">
        <v>132.346</v>
      </c>
      <c r="E73" s="68">
        <v>160.87100000000001</v>
      </c>
      <c r="F73" s="59">
        <v>178.00899999999999</v>
      </c>
      <c r="G73" s="68">
        <v>135.05500000000001</v>
      </c>
      <c r="H73" s="68">
        <v>136.244</v>
      </c>
      <c r="I73" s="68">
        <v>155.904</v>
      </c>
      <c r="J73" s="59">
        <v>116.267</v>
      </c>
      <c r="K73" s="68">
        <v>180.35599999999999</v>
      </c>
      <c r="L73" s="68">
        <v>123.547</v>
      </c>
      <c r="M73" s="68">
        <v>173.14500000000001</v>
      </c>
      <c r="N73" s="59">
        <v>173.08799999999999</v>
      </c>
      <c r="O73" s="68">
        <v>109.58799999999999</v>
      </c>
      <c r="P73" s="59">
        <v>161.44999999999999</v>
      </c>
      <c r="Q73" s="59">
        <v>112.70099999999999</v>
      </c>
      <c r="R73" s="68">
        <v>110.902</v>
      </c>
      <c r="S73" s="59">
        <v>78.651700000000005</v>
      </c>
      <c r="T73" s="59">
        <v>88.5839</v>
      </c>
      <c r="U73" s="68">
        <v>99.988699999999994</v>
      </c>
      <c r="V73" s="59">
        <v>108.746</v>
      </c>
      <c r="W73" s="68">
        <v>107.815</v>
      </c>
      <c r="X73" s="59">
        <v>131.25700000000001</v>
      </c>
      <c r="Y73" s="68">
        <v>93.142799999999994</v>
      </c>
      <c r="Z73" s="59">
        <v>167.37299999999999</v>
      </c>
      <c r="AA73" s="68">
        <v>168.214</v>
      </c>
      <c r="AB73" s="68">
        <v>112.65300000000001</v>
      </c>
      <c r="AC73" s="68">
        <v>78.318799999999996</v>
      </c>
      <c r="AD73" s="68">
        <v>106.857</v>
      </c>
      <c r="AE73" s="68">
        <v>90.042900000000003</v>
      </c>
      <c r="AF73" s="68">
        <v>163.465</v>
      </c>
      <c r="AG73" s="68">
        <v>83.941400000000002</v>
      </c>
      <c r="AH73" s="68">
        <v>87.154200000000003</v>
      </c>
      <c r="AI73" s="68">
        <v>96.054000000000002</v>
      </c>
      <c r="AJ73" s="68">
        <v>90.762500000000003</v>
      </c>
      <c r="AK73" s="68">
        <v>98.269300000000001</v>
      </c>
      <c r="AL73" s="68">
        <v>147.87100000000001</v>
      </c>
      <c r="AM73" s="68">
        <v>107.526</v>
      </c>
      <c r="AN73" s="68">
        <v>135.999</v>
      </c>
      <c r="AO73" s="68">
        <v>105.50700000000001</v>
      </c>
      <c r="AP73" s="68">
        <v>90.684799999999996</v>
      </c>
      <c r="AQ73" s="59">
        <v>100.452</v>
      </c>
      <c r="AR73" s="68">
        <v>99.593500000000006</v>
      </c>
      <c r="AS73" s="68">
        <v>86.668700000000001</v>
      </c>
      <c r="AT73" s="59">
        <v>121.315</v>
      </c>
      <c r="AU73" s="59">
        <v>105.042</v>
      </c>
      <c r="AV73" s="68">
        <v>120.175</v>
      </c>
      <c r="AW73" s="68">
        <v>93.623900000000006</v>
      </c>
      <c r="AX73" s="59">
        <v>68.4499</v>
      </c>
      <c r="AY73" s="59">
        <v>69.774799999999999</v>
      </c>
      <c r="AZ73" s="68">
        <v>69.082999999999998</v>
      </c>
      <c r="BA73" s="68">
        <v>108.91800000000001</v>
      </c>
      <c r="BB73" s="59">
        <v>128.67099999999999</v>
      </c>
      <c r="BC73" s="59">
        <v>141.80799999999999</v>
      </c>
      <c r="BD73" s="68">
        <v>112.738</v>
      </c>
      <c r="BE73" s="59" t="s">
        <v>80</v>
      </c>
    </row>
    <row r="74" spans="1:57" s="68" customFormat="1" x14ac:dyDescent="0.3">
      <c r="A74" s="59" t="s">
        <v>81</v>
      </c>
      <c r="B74" s="68">
        <v>152.56700000000001</v>
      </c>
      <c r="C74" s="59">
        <v>166.982</v>
      </c>
      <c r="D74" s="68">
        <v>132.34</v>
      </c>
      <c r="E74" s="68">
        <v>160.87100000000001</v>
      </c>
      <c r="F74" s="59">
        <v>178.00899999999999</v>
      </c>
      <c r="G74" s="68">
        <v>135.05500000000001</v>
      </c>
      <c r="H74" s="68">
        <v>136.23699999999999</v>
      </c>
      <c r="I74" s="68">
        <v>155.89500000000001</v>
      </c>
      <c r="J74" s="59">
        <v>116.267</v>
      </c>
      <c r="K74" s="68">
        <v>180.34399999999999</v>
      </c>
      <c r="L74" s="68">
        <v>123.541</v>
      </c>
      <c r="M74" s="59">
        <v>173.14500000000001</v>
      </c>
      <c r="N74" s="59">
        <v>173.08799999999999</v>
      </c>
      <c r="O74" s="68">
        <v>109.583</v>
      </c>
      <c r="P74" s="59">
        <v>161.44999999999999</v>
      </c>
      <c r="Q74" s="59">
        <v>112.70099999999999</v>
      </c>
      <c r="R74" s="68">
        <v>110.902</v>
      </c>
      <c r="S74" s="59">
        <v>78.651700000000005</v>
      </c>
      <c r="T74" s="59">
        <v>88.5839</v>
      </c>
      <c r="U74" s="68">
        <v>99.988699999999994</v>
      </c>
      <c r="V74" s="59">
        <v>108.741</v>
      </c>
      <c r="W74" s="68">
        <v>107.815</v>
      </c>
      <c r="X74" s="59">
        <v>131.25700000000001</v>
      </c>
      <c r="Y74" s="68">
        <v>93.142799999999994</v>
      </c>
      <c r="Z74" s="59">
        <v>167.36199999999999</v>
      </c>
      <c r="AA74" s="68">
        <v>168.214</v>
      </c>
      <c r="AB74" s="68">
        <v>112.648</v>
      </c>
      <c r="AC74" s="68">
        <v>78.318799999999996</v>
      </c>
      <c r="AD74" s="68">
        <v>106.857</v>
      </c>
      <c r="AE74" s="68">
        <v>90.0398</v>
      </c>
      <c r="AF74" s="68">
        <v>163.45400000000001</v>
      </c>
      <c r="AG74" s="68">
        <v>83.938699999999997</v>
      </c>
      <c r="AH74" s="68">
        <v>87.154200000000003</v>
      </c>
      <c r="AI74" s="68">
        <v>96.054000000000002</v>
      </c>
      <c r="AJ74" s="68">
        <v>90.759399999999999</v>
      </c>
      <c r="AK74" s="68">
        <v>98.269300000000001</v>
      </c>
      <c r="AL74" s="68">
        <v>147.87100000000001</v>
      </c>
      <c r="AM74" s="68">
        <v>107.526</v>
      </c>
      <c r="AN74" s="68">
        <v>135.999</v>
      </c>
      <c r="AO74" s="68">
        <v>105.502</v>
      </c>
      <c r="AP74" s="68">
        <v>90.684799999999996</v>
      </c>
      <c r="AQ74" s="59">
        <v>100.44799999999999</v>
      </c>
      <c r="AR74" s="68">
        <v>99.593500000000006</v>
      </c>
      <c r="AS74" s="68">
        <v>86.668700000000001</v>
      </c>
      <c r="AT74" s="59">
        <v>121.315</v>
      </c>
      <c r="AU74" s="59">
        <v>105.042</v>
      </c>
      <c r="AV74" s="68">
        <v>120.17</v>
      </c>
      <c r="AW74" s="68">
        <v>93.623900000000006</v>
      </c>
      <c r="AX74" s="59">
        <v>68.4499</v>
      </c>
      <c r="AY74" s="59">
        <v>69.774799999999999</v>
      </c>
      <c r="AZ74" s="68">
        <v>69.081299999999999</v>
      </c>
      <c r="BA74" s="68">
        <v>108.91800000000001</v>
      </c>
      <c r="BB74" s="59">
        <v>128.67099999999999</v>
      </c>
      <c r="BC74" s="59">
        <v>141.80099999999999</v>
      </c>
      <c r="BD74" s="68">
        <v>112.738</v>
      </c>
      <c r="BE74" s="59" t="s">
        <v>81</v>
      </c>
    </row>
    <row r="75" spans="1:57" s="68" customFormat="1" x14ac:dyDescent="0.3">
      <c r="A75" s="59" t="s">
        <v>82</v>
      </c>
      <c r="B75" s="68">
        <v>152.559</v>
      </c>
      <c r="C75" s="59">
        <v>166.97200000000001</v>
      </c>
      <c r="D75" s="68">
        <v>132.346</v>
      </c>
      <c r="E75" s="68">
        <v>160.87100000000001</v>
      </c>
      <c r="F75" s="59">
        <v>178.00899999999999</v>
      </c>
      <c r="G75" s="68">
        <v>135.048</v>
      </c>
      <c r="H75" s="68">
        <v>136.244</v>
      </c>
      <c r="I75" s="68">
        <v>155.89500000000001</v>
      </c>
      <c r="J75" s="59">
        <v>116.262</v>
      </c>
      <c r="K75" s="68">
        <v>180.35599999999999</v>
      </c>
      <c r="L75" s="68">
        <v>123.541</v>
      </c>
      <c r="M75" s="68">
        <v>173.14500000000001</v>
      </c>
      <c r="N75" s="59">
        <v>173.08799999999999</v>
      </c>
      <c r="O75" s="68">
        <v>109.58799999999999</v>
      </c>
      <c r="P75" s="59">
        <v>161.44999999999999</v>
      </c>
      <c r="Q75" s="59">
        <v>112.696</v>
      </c>
      <c r="R75" s="68">
        <v>110.902</v>
      </c>
      <c r="S75" s="59">
        <v>78.651700000000005</v>
      </c>
      <c r="T75" s="59">
        <v>88.5839</v>
      </c>
      <c r="U75" s="68">
        <v>99.988699999999994</v>
      </c>
      <c r="V75" s="59">
        <v>108.746</v>
      </c>
      <c r="W75" s="68">
        <v>107.815</v>
      </c>
      <c r="X75" s="59">
        <v>131.25700000000001</v>
      </c>
      <c r="Y75" s="68">
        <v>93.142799999999994</v>
      </c>
      <c r="Z75" s="59">
        <v>167.37299999999999</v>
      </c>
      <c r="AA75" s="68">
        <v>168.203</v>
      </c>
      <c r="AB75" s="68">
        <v>112.648</v>
      </c>
      <c r="AC75" s="68">
        <v>78.318799999999996</v>
      </c>
      <c r="AD75" s="68">
        <v>106.857</v>
      </c>
      <c r="AE75" s="68">
        <v>90.042900000000003</v>
      </c>
      <c r="AF75" s="68">
        <v>163.45400000000001</v>
      </c>
      <c r="AG75" s="68">
        <v>83.938699999999997</v>
      </c>
      <c r="AH75" s="68">
        <v>87.151300000000006</v>
      </c>
      <c r="AI75" s="68">
        <v>96.054000000000002</v>
      </c>
      <c r="AJ75" s="68">
        <v>90.762500000000003</v>
      </c>
      <c r="AK75" s="68">
        <v>98.265699999999995</v>
      </c>
      <c r="AL75" s="68">
        <v>147.863</v>
      </c>
      <c r="AM75" s="68">
        <v>107.526</v>
      </c>
      <c r="AN75" s="68">
        <v>135.999</v>
      </c>
      <c r="AO75" s="68">
        <v>105.502</v>
      </c>
      <c r="AP75" s="68">
        <v>90.684799999999996</v>
      </c>
      <c r="AQ75" s="59">
        <v>100.452</v>
      </c>
      <c r="AR75" s="68">
        <v>99.593500000000006</v>
      </c>
      <c r="AS75" s="68">
        <v>86.6661</v>
      </c>
      <c r="AT75" s="59">
        <v>121.315</v>
      </c>
      <c r="AU75" s="59">
        <v>105.038</v>
      </c>
      <c r="AV75" s="68">
        <v>120.17</v>
      </c>
      <c r="AW75" s="68">
        <v>93.620599999999996</v>
      </c>
      <c r="AX75" s="59">
        <v>68.4499</v>
      </c>
      <c r="AY75" s="59">
        <v>69.774799999999999</v>
      </c>
      <c r="AZ75" s="68">
        <v>69.082999999999998</v>
      </c>
      <c r="BA75" s="68">
        <v>108.91800000000001</v>
      </c>
      <c r="BB75" s="59">
        <v>128.67099999999999</v>
      </c>
      <c r="BC75" s="59">
        <v>141.80799999999999</v>
      </c>
      <c r="BD75" s="68">
        <v>112.733</v>
      </c>
      <c r="BE75" s="59" t="s">
        <v>82</v>
      </c>
    </row>
    <row r="76" spans="1:57" s="68" customFormat="1" x14ac:dyDescent="0.3">
      <c r="A76" s="59" t="s">
        <v>83</v>
      </c>
      <c r="B76" s="68">
        <v>152.56700000000001</v>
      </c>
      <c r="C76" s="59">
        <v>166.982</v>
      </c>
      <c r="D76" s="68">
        <v>132.34</v>
      </c>
      <c r="E76" s="68">
        <v>160.87100000000001</v>
      </c>
      <c r="F76" s="59">
        <v>178.00899999999999</v>
      </c>
      <c r="G76" s="68">
        <v>135.05500000000001</v>
      </c>
      <c r="H76" s="68">
        <v>136.23699999999999</v>
      </c>
      <c r="I76" s="68">
        <v>155.89500000000001</v>
      </c>
      <c r="J76" s="59">
        <v>116.267</v>
      </c>
      <c r="K76" s="68">
        <v>180.34399999999999</v>
      </c>
      <c r="L76" s="68">
        <v>123.541</v>
      </c>
      <c r="M76" s="68">
        <v>173.14500000000001</v>
      </c>
      <c r="N76" s="59">
        <v>173.08799999999999</v>
      </c>
      <c r="O76" s="68">
        <v>109.583</v>
      </c>
      <c r="P76" s="59">
        <v>161.44999999999999</v>
      </c>
      <c r="Q76" s="59">
        <v>112.70099999999999</v>
      </c>
      <c r="R76" s="68">
        <v>110.902</v>
      </c>
      <c r="S76" s="59">
        <v>78.651700000000005</v>
      </c>
      <c r="T76" s="59">
        <v>88.5839</v>
      </c>
      <c r="U76" s="68">
        <v>99.988699999999994</v>
      </c>
      <c r="V76" s="59">
        <v>108.741</v>
      </c>
      <c r="W76" s="68">
        <v>107.815</v>
      </c>
      <c r="X76" s="59">
        <v>131.25700000000001</v>
      </c>
      <c r="Y76" s="68">
        <v>93.142799999999994</v>
      </c>
      <c r="Z76" s="59">
        <v>167.36199999999999</v>
      </c>
      <c r="AA76" s="68">
        <v>168.214</v>
      </c>
      <c r="AB76" s="68">
        <v>112.648</v>
      </c>
      <c r="AC76" s="68">
        <v>78.318799999999996</v>
      </c>
      <c r="AD76" s="68">
        <v>106.857</v>
      </c>
      <c r="AE76" s="68">
        <v>90.0398</v>
      </c>
      <c r="AF76" s="68">
        <v>163.45400000000001</v>
      </c>
      <c r="AG76" s="68">
        <v>83.938699999999997</v>
      </c>
      <c r="AH76" s="68">
        <v>87.154200000000003</v>
      </c>
      <c r="AI76" s="68">
        <v>96.054000000000002</v>
      </c>
      <c r="AJ76" s="68">
        <v>90.759399999999999</v>
      </c>
      <c r="AK76" s="68">
        <v>98.269300000000001</v>
      </c>
      <c r="AL76" s="68">
        <v>147.87100000000001</v>
      </c>
      <c r="AM76" s="68">
        <v>107.526</v>
      </c>
      <c r="AN76" s="68">
        <v>135.999</v>
      </c>
      <c r="AO76" s="68">
        <v>105.502</v>
      </c>
      <c r="AP76" s="68">
        <v>90.684799999999996</v>
      </c>
      <c r="AQ76" s="59">
        <v>100.44799999999999</v>
      </c>
      <c r="AR76" s="68">
        <v>99.593500000000006</v>
      </c>
      <c r="AS76" s="68">
        <v>86.668700000000001</v>
      </c>
      <c r="AT76" s="59">
        <v>121.315</v>
      </c>
      <c r="AU76" s="59">
        <v>105.042</v>
      </c>
      <c r="AV76" s="68">
        <v>120.17</v>
      </c>
      <c r="AW76" s="68">
        <v>93.623900000000006</v>
      </c>
      <c r="AX76" s="59">
        <v>68.4499</v>
      </c>
      <c r="AY76" s="59">
        <v>69.774799999999999</v>
      </c>
      <c r="AZ76" s="68">
        <v>69.081299999999999</v>
      </c>
      <c r="BA76" s="68">
        <v>108.91800000000001</v>
      </c>
      <c r="BB76" s="59">
        <v>128.67099999999999</v>
      </c>
      <c r="BC76" s="59">
        <v>141.80099999999999</v>
      </c>
      <c r="BD76" s="68">
        <v>112.738</v>
      </c>
      <c r="BE76" s="59" t="s">
        <v>83</v>
      </c>
    </row>
    <row r="77" spans="1:57" s="68" customFormat="1" x14ac:dyDescent="0.3">
      <c r="A77" s="59" t="s">
        <v>84</v>
      </c>
      <c r="B77" s="68">
        <v>152.559</v>
      </c>
      <c r="C77" s="59">
        <v>166.97200000000001</v>
      </c>
      <c r="D77" s="68">
        <v>132.34</v>
      </c>
      <c r="E77" s="59">
        <v>160.87100000000001</v>
      </c>
      <c r="F77" s="59">
        <v>177.99799999999999</v>
      </c>
      <c r="G77" s="68">
        <v>135.048</v>
      </c>
      <c r="H77" s="68">
        <v>136.23699999999999</v>
      </c>
      <c r="I77" s="68">
        <v>155.89500000000001</v>
      </c>
      <c r="J77" s="59">
        <v>116.262</v>
      </c>
      <c r="K77" s="68">
        <v>180.34399999999999</v>
      </c>
      <c r="L77" s="68">
        <v>123.541</v>
      </c>
      <c r="M77" s="68">
        <v>173.14500000000001</v>
      </c>
      <c r="N77" s="59">
        <v>173.077</v>
      </c>
      <c r="O77" s="68">
        <v>109.583</v>
      </c>
      <c r="P77" s="59">
        <v>161.44999999999999</v>
      </c>
      <c r="Q77" s="59">
        <v>112.696</v>
      </c>
      <c r="R77" s="68">
        <v>110.89700000000001</v>
      </c>
      <c r="S77" s="59">
        <v>78.651700000000005</v>
      </c>
      <c r="T77" s="59">
        <v>88.5839</v>
      </c>
      <c r="U77" s="68">
        <v>99.984899999999996</v>
      </c>
      <c r="V77" s="59">
        <v>108.741</v>
      </c>
      <c r="W77" s="68">
        <v>107.815</v>
      </c>
      <c r="X77" s="59">
        <v>131.25</v>
      </c>
      <c r="Y77" s="68">
        <v>93.142799999999994</v>
      </c>
      <c r="Z77" s="59">
        <v>167.36199999999999</v>
      </c>
      <c r="AA77" s="68">
        <v>168.203</v>
      </c>
      <c r="AB77" s="68">
        <v>112.648</v>
      </c>
      <c r="AC77" s="68">
        <v>78.316500000000005</v>
      </c>
      <c r="AD77" s="68">
        <v>106.857</v>
      </c>
      <c r="AE77" s="68">
        <v>90.0398</v>
      </c>
      <c r="AF77" s="68">
        <v>163.45400000000001</v>
      </c>
      <c r="AG77" s="68">
        <v>83.938699999999997</v>
      </c>
      <c r="AH77" s="68">
        <v>87.151300000000006</v>
      </c>
      <c r="AI77" s="68">
        <v>96.0505</v>
      </c>
      <c r="AJ77" s="68">
        <v>90.759399999999999</v>
      </c>
      <c r="AK77" s="68">
        <v>98.265699999999995</v>
      </c>
      <c r="AL77" s="68">
        <v>147.863</v>
      </c>
      <c r="AM77" s="68">
        <v>107.526</v>
      </c>
      <c r="AN77" s="68">
        <v>135.999</v>
      </c>
      <c r="AO77" s="68">
        <v>105.502</v>
      </c>
      <c r="AP77" s="68">
        <v>90.684799999999996</v>
      </c>
      <c r="AQ77" s="59">
        <v>100.44799999999999</v>
      </c>
      <c r="AR77" s="68">
        <v>99.593500000000006</v>
      </c>
      <c r="AS77" s="68">
        <v>86.6661</v>
      </c>
      <c r="AT77" s="59">
        <v>121.309</v>
      </c>
      <c r="AU77" s="59">
        <v>105.038</v>
      </c>
      <c r="AV77" s="68">
        <v>120.17</v>
      </c>
      <c r="AW77" s="68">
        <v>93.620599999999996</v>
      </c>
      <c r="AX77" s="59">
        <v>68.4499</v>
      </c>
      <c r="AY77" s="59">
        <v>69.774799999999999</v>
      </c>
      <c r="AZ77" s="68">
        <v>69.081299999999999</v>
      </c>
      <c r="BA77" s="68">
        <v>108.91800000000001</v>
      </c>
      <c r="BB77" s="59">
        <v>128.67099999999999</v>
      </c>
      <c r="BC77" s="59">
        <v>141.80099999999999</v>
      </c>
      <c r="BD77" s="68">
        <v>112.733</v>
      </c>
      <c r="BE77" s="59" t="s">
        <v>84</v>
      </c>
    </row>
    <row r="78" spans="1:57" x14ac:dyDescent="0.3">
      <c r="A78" s="59" t="s">
        <v>85</v>
      </c>
      <c r="B78" s="68">
        <v>98.159499999999994</v>
      </c>
      <c r="C78" s="59">
        <v>136.11099999999999</v>
      </c>
      <c r="D78" s="59">
        <v>85.421000000000006</v>
      </c>
      <c r="E78" s="68">
        <v>69.485299999999995</v>
      </c>
      <c r="F78" s="59">
        <v>96.153800000000004</v>
      </c>
      <c r="G78" s="59">
        <v>89.253200000000007</v>
      </c>
      <c r="H78" s="68">
        <v>89.340599999999995</v>
      </c>
      <c r="I78" s="68">
        <v>140.625</v>
      </c>
      <c r="J78" s="59">
        <v>78.007099999999994</v>
      </c>
      <c r="K78" s="68">
        <v>155.65600000000001</v>
      </c>
      <c r="L78" s="68">
        <v>94.452799999999996</v>
      </c>
      <c r="M78" s="68">
        <v>89.804500000000004</v>
      </c>
      <c r="N78" s="59">
        <v>97.768199999999993</v>
      </c>
      <c r="O78" s="59">
        <v>89.938800000000001</v>
      </c>
      <c r="P78" s="59">
        <v>81.666700000000006</v>
      </c>
      <c r="Q78" s="59">
        <v>89.731399999999994</v>
      </c>
      <c r="R78" s="59">
        <v>75.170500000000004</v>
      </c>
      <c r="S78" s="59">
        <v>64.326300000000003</v>
      </c>
      <c r="T78" s="59">
        <v>78.703199999999995</v>
      </c>
      <c r="U78" s="59">
        <v>86.976500000000001</v>
      </c>
      <c r="V78" s="59">
        <v>90.987200000000001</v>
      </c>
      <c r="W78" s="59">
        <v>90.030600000000007</v>
      </c>
      <c r="X78" s="59">
        <v>104.255</v>
      </c>
      <c r="Y78" s="59">
        <v>72.084299999999999</v>
      </c>
      <c r="Z78" s="59">
        <v>101.333</v>
      </c>
      <c r="AA78" s="59">
        <v>100.23099999999999</v>
      </c>
      <c r="AB78" s="59">
        <v>91.0655</v>
      </c>
      <c r="AC78" s="59">
        <v>59.562399999999997</v>
      </c>
      <c r="AD78" s="59">
        <v>52.313200000000002</v>
      </c>
      <c r="AE78" s="59">
        <v>59.403300000000002</v>
      </c>
      <c r="AF78" s="59">
        <v>105.84</v>
      </c>
      <c r="AG78" s="59">
        <v>57.031999999999996</v>
      </c>
      <c r="AH78" s="59">
        <v>68.531499999999994</v>
      </c>
      <c r="AI78" s="59">
        <v>67.776600000000002</v>
      </c>
      <c r="AJ78" s="59">
        <v>73.9602</v>
      </c>
      <c r="AK78" s="59">
        <v>82.6875</v>
      </c>
      <c r="AL78" s="59">
        <v>123.047</v>
      </c>
      <c r="AM78" s="59">
        <v>76.807000000000002</v>
      </c>
      <c r="AN78" s="59">
        <v>93.432199999999995</v>
      </c>
      <c r="AO78" s="59">
        <v>98</v>
      </c>
      <c r="AP78" s="59">
        <v>81.014099999999999</v>
      </c>
      <c r="AQ78" s="59">
        <v>75.444800000000001</v>
      </c>
      <c r="AR78" s="59">
        <v>82.122900000000001</v>
      </c>
      <c r="AS78" s="59">
        <v>65.979399999999998</v>
      </c>
      <c r="AT78" s="59">
        <v>75.999499999999998</v>
      </c>
      <c r="AU78" s="59">
        <v>75.721199999999996</v>
      </c>
      <c r="AV78" s="59">
        <v>80.590999999999994</v>
      </c>
      <c r="AW78" s="59">
        <v>71.037400000000005</v>
      </c>
      <c r="AX78" s="59">
        <v>65.417299999999997</v>
      </c>
      <c r="AY78" s="59">
        <v>70.673100000000005</v>
      </c>
      <c r="AZ78" s="59">
        <v>68.389099999999999</v>
      </c>
      <c r="BA78" s="59">
        <v>100.313</v>
      </c>
      <c r="BB78" s="59">
        <v>108.889</v>
      </c>
      <c r="BC78" s="59">
        <v>106.556</v>
      </c>
      <c r="BD78" s="59">
        <v>94.537800000000004</v>
      </c>
      <c r="BE78" s="59" t="s">
        <v>85</v>
      </c>
    </row>
    <row r="79" spans="1:57" s="68" customFormat="1" x14ac:dyDescent="0.3">
      <c r="A79" s="59" t="s">
        <v>86</v>
      </c>
      <c r="B79" s="68">
        <v>114.08199999999999</v>
      </c>
      <c r="C79" s="59">
        <v>101.03100000000001</v>
      </c>
      <c r="D79" s="68">
        <v>93.643799999999999</v>
      </c>
      <c r="E79" s="68">
        <v>58.581299999999999</v>
      </c>
      <c r="F79" s="59">
        <v>100.223</v>
      </c>
      <c r="G79" s="68">
        <v>97.383200000000002</v>
      </c>
      <c r="H79" s="68">
        <v>94.093400000000003</v>
      </c>
      <c r="I79" s="68">
        <v>130.191</v>
      </c>
      <c r="J79" s="59">
        <v>83.354299999999995</v>
      </c>
      <c r="K79" s="68">
        <v>146.45500000000001</v>
      </c>
      <c r="L79" s="68">
        <v>95.299800000000005</v>
      </c>
      <c r="M79" s="68">
        <v>99.894300000000001</v>
      </c>
      <c r="N79" s="59">
        <v>101.95699999999999</v>
      </c>
      <c r="O79" s="68">
        <v>68.556299999999993</v>
      </c>
      <c r="P79" s="59">
        <v>100.685</v>
      </c>
      <c r="Q79" s="59">
        <v>102.083</v>
      </c>
      <c r="R79" s="68">
        <v>74.225800000000007</v>
      </c>
      <c r="S79" s="59">
        <v>68.855999999999995</v>
      </c>
      <c r="T79" s="59">
        <v>88.863500000000002</v>
      </c>
      <c r="U79" s="68">
        <v>71.453599999999994</v>
      </c>
      <c r="V79" s="59">
        <v>74.619299999999996</v>
      </c>
      <c r="W79" s="68">
        <v>91.468500000000006</v>
      </c>
      <c r="X79" s="59">
        <v>99.661000000000001</v>
      </c>
      <c r="Y79" s="68">
        <v>67.887900000000002</v>
      </c>
      <c r="Z79" s="59">
        <v>106.282</v>
      </c>
      <c r="AA79" s="68">
        <v>112.696</v>
      </c>
      <c r="AB79" s="68">
        <v>94.608099999999993</v>
      </c>
      <c r="AC79" s="68">
        <v>57.408200000000001</v>
      </c>
      <c r="AD79" s="68">
        <v>61.635199999999998</v>
      </c>
      <c r="AE79" s="68">
        <v>54.274700000000003</v>
      </c>
      <c r="AF79" s="68">
        <v>109.04600000000001</v>
      </c>
      <c r="AG79" s="68">
        <v>67.544799999999995</v>
      </c>
      <c r="AH79" s="68">
        <v>79.193100000000001</v>
      </c>
      <c r="AI79" s="68">
        <v>66.899299999999997</v>
      </c>
      <c r="AJ79" s="68">
        <v>73.245699999999999</v>
      </c>
      <c r="AK79" s="68">
        <v>106.227</v>
      </c>
      <c r="AL79" s="68">
        <v>116.59</v>
      </c>
      <c r="AM79" s="68">
        <v>95.347899999999996</v>
      </c>
      <c r="AN79" s="68">
        <v>64.659599999999998</v>
      </c>
      <c r="AO79" s="68">
        <v>102.709</v>
      </c>
      <c r="AP79" s="68">
        <v>81.317800000000005</v>
      </c>
      <c r="AQ79" s="59">
        <v>84.634100000000004</v>
      </c>
      <c r="AR79" s="68">
        <v>82.816900000000004</v>
      </c>
      <c r="AS79" s="68">
        <v>67.940600000000003</v>
      </c>
      <c r="AT79" s="59">
        <v>63.216700000000003</v>
      </c>
      <c r="AU79" s="59">
        <v>64.385800000000003</v>
      </c>
      <c r="AV79" s="68">
        <v>72.234800000000007</v>
      </c>
      <c r="AW79" s="68">
        <v>79.737200000000001</v>
      </c>
      <c r="AX79" s="59">
        <v>78.451099999999997</v>
      </c>
      <c r="AY79" s="59">
        <v>77.761799999999994</v>
      </c>
      <c r="AZ79" s="68">
        <v>78.486900000000006</v>
      </c>
      <c r="BA79" s="68">
        <v>85.277699999999996</v>
      </c>
      <c r="BB79" s="59">
        <v>103.887</v>
      </c>
      <c r="BC79" s="59">
        <v>109.81100000000001</v>
      </c>
      <c r="BD79" s="68">
        <v>90.180400000000006</v>
      </c>
      <c r="BE79" s="59" t="s">
        <v>86</v>
      </c>
    </row>
    <row r="80" spans="1:57" s="68" customFormat="1" x14ac:dyDescent="0.3">
      <c r="A80" s="59" t="s">
        <v>87</v>
      </c>
      <c r="B80" s="68">
        <v>114.08199999999999</v>
      </c>
      <c r="C80" s="59">
        <v>101.03100000000001</v>
      </c>
      <c r="D80" s="68">
        <v>93.643799999999999</v>
      </c>
      <c r="E80" s="59">
        <v>58.581299999999999</v>
      </c>
      <c r="F80" s="59">
        <v>100.223</v>
      </c>
      <c r="G80" s="68">
        <v>97.383200000000002</v>
      </c>
      <c r="H80" s="68">
        <v>94.09</v>
      </c>
      <c r="I80" s="68">
        <v>130.185</v>
      </c>
      <c r="J80" s="59">
        <v>83.354299999999995</v>
      </c>
      <c r="K80" s="68">
        <v>146.447</v>
      </c>
      <c r="L80" s="68">
        <v>95.299800000000005</v>
      </c>
      <c r="M80" s="59">
        <v>99.894300000000001</v>
      </c>
      <c r="N80" s="59">
        <v>101.95699999999999</v>
      </c>
      <c r="O80" s="68">
        <v>68.556299999999993</v>
      </c>
      <c r="P80" s="59">
        <v>100.685</v>
      </c>
      <c r="Q80" s="59">
        <v>102.083</v>
      </c>
      <c r="R80" s="68">
        <v>74.225800000000007</v>
      </c>
      <c r="S80" s="59">
        <v>68.855999999999995</v>
      </c>
      <c r="T80" s="59">
        <v>88.860500000000002</v>
      </c>
      <c r="U80" s="68">
        <v>71.453599999999994</v>
      </c>
      <c r="V80" s="59">
        <v>74.619299999999996</v>
      </c>
      <c r="W80" s="68">
        <v>91.468500000000006</v>
      </c>
      <c r="X80" s="59">
        <v>99.661000000000001</v>
      </c>
      <c r="Y80" s="68">
        <v>67.886200000000002</v>
      </c>
      <c r="Z80" s="59">
        <v>106.282</v>
      </c>
      <c r="AA80" s="68">
        <v>112.69199999999999</v>
      </c>
      <c r="AB80" s="68">
        <v>94.608099999999993</v>
      </c>
      <c r="AC80" s="68">
        <v>57.4069</v>
      </c>
      <c r="AD80" s="68">
        <v>61.635199999999998</v>
      </c>
      <c r="AE80" s="68">
        <v>54.274700000000003</v>
      </c>
      <c r="AF80" s="68">
        <v>109.04600000000001</v>
      </c>
      <c r="AG80" s="68">
        <v>67.544799999999995</v>
      </c>
      <c r="AH80" s="68">
        <v>79.190700000000007</v>
      </c>
      <c r="AI80" s="68">
        <v>66.899299999999997</v>
      </c>
      <c r="AJ80" s="68">
        <v>73.245699999999999</v>
      </c>
      <c r="AK80" s="68">
        <v>106.227</v>
      </c>
      <c r="AL80" s="68">
        <v>116.59</v>
      </c>
      <c r="AM80" s="68">
        <v>95.347899999999996</v>
      </c>
      <c r="AN80" s="68">
        <v>64.659599999999998</v>
      </c>
      <c r="AO80" s="68">
        <v>102.705</v>
      </c>
      <c r="AP80" s="68">
        <v>81.315299999999993</v>
      </c>
      <c r="AQ80" s="59">
        <v>84.634100000000004</v>
      </c>
      <c r="AR80" s="68">
        <v>82.816900000000004</v>
      </c>
      <c r="AS80" s="68">
        <v>67.940600000000003</v>
      </c>
      <c r="AT80" s="59">
        <v>63.216700000000003</v>
      </c>
      <c r="AU80" s="59">
        <v>64.385800000000003</v>
      </c>
      <c r="AV80" s="68">
        <v>72.234800000000007</v>
      </c>
      <c r="AW80" s="68">
        <v>79.737200000000001</v>
      </c>
      <c r="AX80" s="59">
        <v>78.451099999999997</v>
      </c>
      <c r="AY80" s="59">
        <v>77.761799999999994</v>
      </c>
      <c r="AZ80" s="68">
        <v>78.486900000000006</v>
      </c>
      <c r="BA80" s="68">
        <v>85.277699999999996</v>
      </c>
      <c r="BB80" s="59">
        <v>103.887</v>
      </c>
      <c r="BC80" s="59">
        <v>109.81100000000001</v>
      </c>
      <c r="BD80" s="68">
        <v>90.180400000000006</v>
      </c>
      <c r="BE80" s="59" t="s">
        <v>87</v>
      </c>
    </row>
    <row r="81" spans="1:243" x14ac:dyDescent="0.3">
      <c r="A81" s="59" t="s">
        <v>88</v>
      </c>
      <c r="B81" s="68">
        <v>96.969700000000003</v>
      </c>
      <c r="C81" s="59">
        <v>86.470600000000005</v>
      </c>
      <c r="D81" s="59">
        <v>88.911299999999997</v>
      </c>
      <c r="E81" s="68">
        <v>39.945700000000002</v>
      </c>
      <c r="F81" s="59">
        <v>89.285700000000006</v>
      </c>
      <c r="G81" s="59">
        <v>83.443700000000007</v>
      </c>
      <c r="H81" s="68">
        <v>86.470600000000005</v>
      </c>
      <c r="I81" s="68">
        <v>110.883</v>
      </c>
      <c r="J81" s="59">
        <v>55.719299999999997</v>
      </c>
      <c r="K81" s="68">
        <v>161.05699999999999</v>
      </c>
      <c r="L81" s="68">
        <v>73.436800000000005</v>
      </c>
      <c r="M81" s="68">
        <v>97.350999999999999</v>
      </c>
      <c r="N81" s="59">
        <v>91.266599999999997</v>
      </c>
      <c r="O81" s="59">
        <v>75.384600000000006</v>
      </c>
      <c r="P81" s="59">
        <v>67.741900000000001</v>
      </c>
      <c r="Q81" s="59">
        <v>77.984099999999998</v>
      </c>
      <c r="R81" s="59">
        <v>63.410699999999999</v>
      </c>
      <c r="S81" s="59">
        <v>59.514200000000002</v>
      </c>
      <c r="T81" s="59">
        <v>58.125700000000002</v>
      </c>
      <c r="U81" s="59">
        <v>69.136700000000005</v>
      </c>
      <c r="V81" s="59">
        <v>56.321800000000003</v>
      </c>
      <c r="W81" s="59">
        <v>75.582700000000003</v>
      </c>
      <c r="X81" s="59">
        <v>82.584299999999999</v>
      </c>
      <c r="Y81" s="59">
        <v>65.625</v>
      </c>
      <c r="Z81" s="59">
        <v>96.0749</v>
      </c>
      <c r="AA81" s="59">
        <v>68.563400000000001</v>
      </c>
      <c r="AB81" s="59">
        <v>61.340899999999998</v>
      </c>
      <c r="AC81" s="59">
        <v>54.774700000000003</v>
      </c>
      <c r="AD81" s="59">
        <v>73.869299999999996</v>
      </c>
      <c r="AE81" s="59">
        <v>46.310600000000001</v>
      </c>
      <c r="AF81" s="59">
        <v>80.547899999999998</v>
      </c>
      <c r="AG81" s="59">
        <v>42.610799999999998</v>
      </c>
      <c r="AH81" s="59">
        <v>68.451700000000002</v>
      </c>
      <c r="AI81" s="59">
        <v>45.532800000000002</v>
      </c>
      <c r="AJ81" s="59">
        <v>55.056199999999997</v>
      </c>
      <c r="AK81" s="59">
        <v>72.058800000000005</v>
      </c>
      <c r="AL81" s="59">
        <v>107.727</v>
      </c>
      <c r="AM81" s="59">
        <v>61.707099999999997</v>
      </c>
      <c r="AN81" s="59">
        <v>60.869599999999998</v>
      </c>
      <c r="AO81" s="59">
        <v>92.162999999999997</v>
      </c>
      <c r="AP81" s="59">
        <v>65.005899999999997</v>
      </c>
      <c r="AQ81" s="59">
        <v>67.444900000000004</v>
      </c>
      <c r="AR81" s="59">
        <v>67.1233</v>
      </c>
      <c r="AS81" s="59">
        <v>50.955399999999997</v>
      </c>
      <c r="AT81" s="59">
        <v>53.554099999999998</v>
      </c>
      <c r="AU81" s="59">
        <v>53.846200000000003</v>
      </c>
      <c r="AV81" s="59">
        <v>56.6372</v>
      </c>
      <c r="AW81" s="59">
        <v>64.903800000000004</v>
      </c>
      <c r="AX81" s="59">
        <v>55.869900000000001</v>
      </c>
      <c r="AY81" s="59">
        <v>70.193100000000001</v>
      </c>
      <c r="AZ81" s="59">
        <v>57.8825</v>
      </c>
      <c r="BA81" s="59">
        <v>83.487899999999996</v>
      </c>
      <c r="BB81" s="59">
        <v>101.379</v>
      </c>
      <c r="BC81" s="59">
        <v>100.349</v>
      </c>
      <c r="BD81" s="59">
        <v>77.854699999999994</v>
      </c>
      <c r="BE81" s="59" t="s">
        <v>88</v>
      </c>
    </row>
    <row r="82" spans="1:243" s="68" customFormat="1" x14ac:dyDescent="0.3">
      <c r="A82" s="59" t="s">
        <v>89</v>
      </c>
      <c r="B82" s="68">
        <v>92.975200000000001</v>
      </c>
      <c r="C82" s="59">
        <v>92.5822</v>
      </c>
      <c r="D82" s="68">
        <v>71.861199999999997</v>
      </c>
      <c r="E82" s="68">
        <v>63.581299999999999</v>
      </c>
      <c r="F82" s="59">
        <v>89.051000000000002</v>
      </c>
      <c r="G82" s="68">
        <v>83.050799999999995</v>
      </c>
      <c r="H82" s="68">
        <v>77.097899999999996</v>
      </c>
      <c r="I82" s="68">
        <v>64.802099999999996</v>
      </c>
      <c r="J82" s="59">
        <v>72.3643</v>
      </c>
      <c r="K82" s="68">
        <v>128.684</v>
      </c>
      <c r="L82" s="68">
        <v>82.227500000000006</v>
      </c>
      <c r="M82" s="68">
        <v>83.364800000000002</v>
      </c>
      <c r="N82" s="59">
        <v>79.713200000000001</v>
      </c>
      <c r="O82" s="68">
        <v>57.1342</v>
      </c>
      <c r="P82" s="59">
        <v>82.429900000000004</v>
      </c>
      <c r="Q82" s="59">
        <v>67.276899999999998</v>
      </c>
      <c r="R82" s="68">
        <v>64.938900000000004</v>
      </c>
      <c r="S82" s="59">
        <v>61.816699999999997</v>
      </c>
      <c r="T82" s="59">
        <v>79.259500000000003</v>
      </c>
      <c r="U82" s="68">
        <v>57.635800000000003</v>
      </c>
      <c r="V82" s="59">
        <v>73.546999999999997</v>
      </c>
      <c r="W82" s="68">
        <v>82.468400000000003</v>
      </c>
      <c r="X82" s="59">
        <v>77.615799999999993</v>
      </c>
      <c r="Y82" s="68">
        <v>73.807500000000005</v>
      </c>
      <c r="Z82" s="59">
        <v>73.406199999999998</v>
      </c>
      <c r="AA82" s="68">
        <v>70.250900000000001</v>
      </c>
      <c r="AB82" s="68">
        <v>68.4499</v>
      </c>
      <c r="AC82" s="68">
        <v>55.964500000000001</v>
      </c>
      <c r="AD82" s="68">
        <v>65.457800000000006</v>
      </c>
      <c r="AE82" s="68">
        <v>51.723100000000002</v>
      </c>
      <c r="AF82" s="68">
        <v>82.064300000000003</v>
      </c>
      <c r="AG82" s="68">
        <v>56.099699999999999</v>
      </c>
      <c r="AH82" s="68">
        <v>66.140100000000004</v>
      </c>
      <c r="AI82" s="68">
        <v>53.703000000000003</v>
      </c>
      <c r="AJ82" s="68">
        <v>69.988900000000001</v>
      </c>
      <c r="AK82" s="68">
        <v>66.262600000000006</v>
      </c>
      <c r="AL82" s="68">
        <v>79.7637</v>
      </c>
      <c r="AM82" s="68">
        <v>56.455199999999998</v>
      </c>
      <c r="AN82" s="68">
        <v>47.241599999999998</v>
      </c>
      <c r="AO82" s="68">
        <v>85.052999999999997</v>
      </c>
      <c r="AP82" s="68">
        <v>55.8322</v>
      </c>
      <c r="AQ82" s="59">
        <v>53.448099999999997</v>
      </c>
      <c r="AR82" s="68">
        <v>68.478300000000004</v>
      </c>
      <c r="AS82" s="68">
        <v>62.721899999999998</v>
      </c>
      <c r="AT82" s="59">
        <v>62.504399999999997</v>
      </c>
      <c r="AU82" s="59">
        <v>63.728299999999997</v>
      </c>
      <c r="AV82" s="68">
        <v>64.257000000000005</v>
      </c>
      <c r="AW82" s="68">
        <v>67.090999999999994</v>
      </c>
      <c r="AX82" s="59">
        <v>62.390900000000002</v>
      </c>
      <c r="AY82" s="59">
        <v>62.069000000000003</v>
      </c>
      <c r="AZ82" s="68">
        <v>62.398400000000002</v>
      </c>
      <c r="BA82" s="68">
        <v>70.718199999999996</v>
      </c>
      <c r="BB82" s="59">
        <v>78.801599999999993</v>
      </c>
      <c r="BC82" s="59">
        <v>78.6447</v>
      </c>
      <c r="BD82" s="68">
        <v>65.281000000000006</v>
      </c>
      <c r="BE82" s="59" t="s">
        <v>89</v>
      </c>
    </row>
    <row r="83" spans="1:243" s="68" customFormat="1" x14ac:dyDescent="0.3">
      <c r="A83" s="59" t="s">
        <v>90</v>
      </c>
      <c r="B83" s="68">
        <v>92.972200000000001</v>
      </c>
      <c r="C83" s="59">
        <v>92.5822</v>
      </c>
      <c r="D83" s="68">
        <v>71.861199999999997</v>
      </c>
      <c r="E83" s="68">
        <v>63.581299999999999</v>
      </c>
      <c r="F83" s="59">
        <v>89.051000000000002</v>
      </c>
      <c r="G83" s="68">
        <v>83.050799999999995</v>
      </c>
      <c r="H83" s="68">
        <v>77.097899999999996</v>
      </c>
      <c r="I83" s="68">
        <v>64.802099999999996</v>
      </c>
      <c r="J83" s="59">
        <v>72.3643</v>
      </c>
      <c r="K83" s="68">
        <v>128.684</v>
      </c>
      <c r="L83" s="68">
        <v>82.224999999999994</v>
      </c>
      <c r="M83" s="59">
        <v>83.364800000000002</v>
      </c>
      <c r="N83" s="59">
        <v>79.710800000000006</v>
      </c>
      <c r="O83" s="68">
        <v>57.133000000000003</v>
      </c>
      <c r="P83" s="59">
        <v>82.429900000000004</v>
      </c>
      <c r="Q83" s="59">
        <v>67.276899999999998</v>
      </c>
      <c r="R83" s="68">
        <v>64.937299999999993</v>
      </c>
      <c r="S83" s="59">
        <v>61.816699999999997</v>
      </c>
      <c r="T83" s="59">
        <v>79.259500000000003</v>
      </c>
      <c r="U83" s="68">
        <v>57.635800000000003</v>
      </c>
      <c r="V83" s="59">
        <v>73.546999999999997</v>
      </c>
      <c r="W83" s="68">
        <v>82.468400000000003</v>
      </c>
      <c r="X83" s="59">
        <v>77.613500000000002</v>
      </c>
      <c r="Y83" s="68">
        <v>73.807500000000005</v>
      </c>
      <c r="Z83" s="59">
        <v>73.406199999999998</v>
      </c>
      <c r="AA83" s="68">
        <v>70.250900000000001</v>
      </c>
      <c r="AB83" s="68">
        <v>68.4499</v>
      </c>
      <c r="AC83" s="68">
        <v>55.964500000000001</v>
      </c>
      <c r="AD83" s="68">
        <v>65.457800000000006</v>
      </c>
      <c r="AE83" s="68">
        <v>51.723100000000002</v>
      </c>
      <c r="AF83" s="68">
        <v>82.064300000000003</v>
      </c>
      <c r="AG83" s="68">
        <v>56.099699999999999</v>
      </c>
      <c r="AH83" s="68">
        <v>66.140100000000004</v>
      </c>
      <c r="AI83" s="68">
        <v>53.703000000000003</v>
      </c>
      <c r="AJ83" s="68">
        <v>69.988900000000001</v>
      </c>
      <c r="AK83" s="68">
        <v>66.260999999999996</v>
      </c>
      <c r="AL83" s="68">
        <v>79.7637</v>
      </c>
      <c r="AM83" s="68">
        <v>56.455199999999998</v>
      </c>
      <c r="AN83" s="68">
        <v>47.241599999999998</v>
      </c>
      <c r="AO83" s="68">
        <v>85.052999999999997</v>
      </c>
      <c r="AP83" s="68">
        <v>55.8322</v>
      </c>
      <c r="AQ83" s="59">
        <v>53.447000000000003</v>
      </c>
      <c r="AR83" s="68">
        <v>68.478300000000004</v>
      </c>
      <c r="AS83" s="68">
        <v>62.720500000000001</v>
      </c>
      <c r="AT83" s="59">
        <v>62.504399999999997</v>
      </c>
      <c r="AU83" s="59">
        <v>63.728299999999997</v>
      </c>
      <c r="AV83" s="68">
        <v>64.257000000000005</v>
      </c>
      <c r="AW83" s="68">
        <v>67.090999999999994</v>
      </c>
      <c r="AX83" s="59">
        <v>62.389499999999998</v>
      </c>
      <c r="AY83" s="59">
        <v>62.069000000000003</v>
      </c>
      <c r="AZ83" s="68">
        <v>62.398400000000002</v>
      </c>
      <c r="BA83" s="68">
        <v>70.718199999999996</v>
      </c>
      <c r="BB83" s="59">
        <v>78.799199999999999</v>
      </c>
      <c r="BC83" s="59">
        <v>78.6447</v>
      </c>
      <c r="BD83" s="68">
        <v>65.281000000000006</v>
      </c>
      <c r="BE83" s="59" t="s">
        <v>90</v>
      </c>
    </row>
    <row r="84" spans="1:243" s="68" customFormat="1" x14ac:dyDescent="0.3">
      <c r="A84" s="59" t="s">
        <v>91</v>
      </c>
      <c r="B84" s="68">
        <v>92.972200000000001</v>
      </c>
      <c r="C84" s="59">
        <v>92.5822</v>
      </c>
      <c r="D84" s="68">
        <v>71.859200000000001</v>
      </c>
      <c r="E84" s="59">
        <v>63.581299999999999</v>
      </c>
      <c r="F84" s="59">
        <v>89.048299999999998</v>
      </c>
      <c r="G84" s="68">
        <v>83.050799999999995</v>
      </c>
      <c r="H84" s="68">
        <v>77.097899999999996</v>
      </c>
      <c r="I84" s="68">
        <v>64.802099999999996</v>
      </c>
      <c r="J84" s="59">
        <v>72.362300000000005</v>
      </c>
      <c r="K84" s="68">
        <v>128.678</v>
      </c>
      <c r="L84" s="68">
        <v>82.224999999999994</v>
      </c>
      <c r="M84" s="68">
        <v>83.364800000000002</v>
      </c>
      <c r="N84" s="59">
        <v>79.710800000000006</v>
      </c>
      <c r="O84" s="68">
        <v>57.133000000000003</v>
      </c>
      <c r="P84" s="59">
        <v>82.429900000000004</v>
      </c>
      <c r="Q84" s="59">
        <v>67.276899999999998</v>
      </c>
      <c r="R84" s="68">
        <v>64.937299999999993</v>
      </c>
      <c r="S84" s="59">
        <v>61.816699999999997</v>
      </c>
      <c r="T84" s="59">
        <v>79.257099999999994</v>
      </c>
      <c r="U84" s="68">
        <v>57.634500000000003</v>
      </c>
      <c r="V84" s="59">
        <v>73.544899999999998</v>
      </c>
      <c r="W84" s="68">
        <v>82.465900000000005</v>
      </c>
      <c r="X84" s="59">
        <v>77.613500000000002</v>
      </c>
      <c r="Y84" s="68">
        <v>73.807500000000005</v>
      </c>
      <c r="Z84" s="59">
        <v>73.404200000000003</v>
      </c>
      <c r="AA84" s="68">
        <v>70.248999999999995</v>
      </c>
      <c r="AB84" s="68">
        <v>68.4499</v>
      </c>
      <c r="AC84" s="68">
        <v>55.964500000000001</v>
      </c>
      <c r="AD84" s="68">
        <v>65.456199999999995</v>
      </c>
      <c r="AE84" s="68">
        <v>51.722099999999998</v>
      </c>
      <c r="AF84" s="68">
        <v>82.061800000000005</v>
      </c>
      <c r="AG84" s="68">
        <v>56.099699999999999</v>
      </c>
      <c r="AH84" s="68">
        <v>66.140100000000004</v>
      </c>
      <c r="AI84" s="68">
        <v>53.701900000000002</v>
      </c>
      <c r="AJ84" s="68">
        <v>69.988900000000001</v>
      </c>
      <c r="AK84" s="68">
        <v>66.260999999999996</v>
      </c>
      <c r="AL84" s="68">
        <v>79.761300000000006</v>
      </c>
      <c r="AM84" s="68">
        <v>56.455199999999998</v>
      </c>
      <c r="AN84" s="68">
        <v>47.241599999999998</v>
      </c>
      <c r="AO84" s="68">
        <v>85.052999999999997</v>
      </c>
      <c r="AP84" s="68">
        <v>55.8322</v>
      </c>
      <c r="AQ84" s="59">
        <v>53.447000000000003</v>
      </c>
      <c r="AR84" s="68">
        <v>68.478300000000004</v>
      </c>
      <c r="AS84" s="68">
        <v>62.720500000000001</v>
      </c>
      <c r="AT84" s="59">
        <v>62.503</v>
      </c>
      <c r="AU84" s="59">
        <v>63.728299999999997</v>
      </c>
      <c r="AV84" s="68">
        <v>64.257000000000005</v>
      </c>
      <c r="AW84" s="68">
        <v>67.089200000000005</v>
      </c>
      <c r="AX84" s="59">
        <v>62.389499999999998</v>
      </c>
      <c r="AY84" s="59">
        <v>62.069000000000003</v>
      </c>
      <c r="AZ84" s="68">
        <v>62.398400000000002</v>
      </c>
      <c r="BA84" s="68">
        <v>70.716499999999996</v>
      </c>
      <c r="BB84" s="59">
        <v>78.799199999999999</v>
      </c>
      <c r="BC84" s="59">
        <v>78.6447</v>
      </c>
      <c r="BD84" s="68">
        <v>65.279499999999999</v>
      </c>
      <c r="BE84" s="59" t="s">
        <v>91</v>
      </c>
    </row>
    <row r="85" spans="1:243" x14ac:dyDescent="0.3">
      <c r="A85" s="59" t="s">
        <v>92</v>
      </c>
      <c r="B85" s="68">
        <v>56.746499999999997</v>
      </c>
      <c r="C85" s="59">
        <v>57.2727</v>
      </c>
      <c r="D85" s="59">
        <v>55.869900000000001</v>
      </c>
      <c r="E85" s="59">
        <v>57.601900000000001</v>
      </c>
      <c r="F85" s="59">
        <v>69.875799999999998</v>
      </c>
      <c r="G85" s="59">
        <v>69.668199999999999</v>
      </c>
      <c r="H85" s="68">
        <v>66.515799999999999</v>
      </c>
      <c r="I85" s="68">
        <v>57.421900000000001</v>
      </c>
      <c r="J85" s="59">
        <v>58.067100000000003</v>
      </c>
      <c r="K85" s="68">
        <v>51.7029</v>
      </c>
      <c r="L85" s="68">
        <v>48.2759</v>
      </c>
      <c r="M85" s="68">
        <v>66.282600000000002</v>
      </c>
      <c r="N85" s="59">
        <v>65.625</v>
      </c>
      <c r="O85" s="59">
        <v>50.064300000000003</v>
      </c>
      <c r="P85" s="59">
        <v>56.645000000000003</v>
      </c>
      <c r="Q85" s="59">
        <v>57.302500000000002</v>
      </c>
      <c r="R85" s="59">
        <v>46.875</v>
      </c>
      <c r="S85" s="59">
        <v>37.0184</v>
      </c>
      <c r="T85" s="59">
        <v>47.290500000000002</v>
      </c>
      <c r="U85" s="59">
        <v>48.754399999999997</v>
      </c>
      <c r="V85" s="59">
        <v>42.360399999999998</v>
      </c>
      <c r="W85" s="59">
        <v>61.781999999999996</v>
      </c>
      <c r="X85" s="59">
        <v>59.692700000000002</v>
      </c>
      <c r="Y85" s="59">
        <v>51.770699999999998</v>
      </c>
      <c r="Z85" s="59">
        <v>38.144399999999997</v>
      </c>
      <c r="AA85" s="59">
        <v>58.369399999999999</v>
      </c>
      <c r="AB85" s="59">
        <v>43.228900000000003</v>
      </c>
      <c r="AC85" s="59">
        <v>49.746200000000002</v>
      </c>
      <c r="AD85" s="59">
        <v>21.3721</v>
      </c>
      <c r="AE85" s="59">
        <v>43.337299999999999</v>
      </c>
      <c r="AF85" s="59">
        <v>68.508399999999995</v>
      </c>
      <c r="AG85" s="59">
        <v>34.9482</v>
      </c>
      <c r="AH85" s="59">
        <v>53.769599999999997</v>
      </c>
      <c r="AI85" s="59">
        <v>37.895299999999999</v>
      </c>
      <c r="AJ85" s="59">
        <v>51.358699999999999</v>
      </c>
      <c r="AK85" s="59">
        <v>48.525500000000001</v>
      </c>
      <c r="AL85" s="59">
        <v>36.815399999999997</v>
      </c>
      <c r="AM85" s="59">
        <v>24.420200000000001</v>
      </c>
      <c r="AN85" s="59">
        <v>32.8125</v>
      </c>
      <c r="AO85" s="59">
        <v>53.747700000000002</v>
      </c>
      <c r="AP85" s="59">
        <v>54.243499999999997</v>
      </c>
      <c r="AQ85" s="59">
        <v>41.234200000000001</v>
      </c>
      <c r="AR85" s="59">
        <v>52.877699999999997</v>
      </c>
      <c r="AS85" s="59">
        <v>37.918700000000001</v>
      </c>
      <c r="AT85" s="59">
        <v>38.3812</v>
      </c>
      <c r="AU85" s="59">
        <v>35.421700000000001</v>
      </c>
      <c r="AV85" s="59">
        <v>39.396999999999998</v>
      </c>
      <c r="AW85" s="59">
        <v>52.648299999999999</v>
      </c>
      <c r="AX85" s="59">
        <v>51.939399999999999</v>
      </c>
      <c r="AY85" s="59">
        <v>59.393900000000002</v>
      </c>
      <c r="AZ85" s="59">
        <v>46.955199999999998</v>
      </c>
      <c r="BA85" s="59">
        <v>53.225900000000003</v>
      </c>
      <c r="BB85" s="59">
        <v>65.005899999999997</v>
      </c>
      <c r="BC85" s="59">
        <v>50.213500000000003</v>
      </c>
      <c r="BD85" s="59">
        <v>36.885199999999998</v>
      </c>
      <c r="BE85" s="59" t="s">
        <v>92</v>
      </c>
    </row>
    <row r="86" spans="1:243" x14ac:dyDescent="0.3">
      <c r="A86" s="59" t="s">
        <v>93</v>
      </c>
      <c r="B86" s="68">
        <v>46.849800000000002</v>
      </c>
      <c r="C86" s="59">
        <v>45.091999999999999</v>
      </c>
      <c r="D86" s="59">
        <v>40.217700000000001</v>
      </c>
      <c r="E86" s="59">
        <v>38.122399999999999</v>
      </c>
      <c r="F86" s="59">
        <v>33.692100000000003</v>
      </c>
      <c r="G86" s="59">
        <v>36.296300000000002</v>
      </c>
      <c r="H86" s="68">
        <v>40.163899999999998</v>
      </c>
      <c r="I86" s="68">
        <v>49.218800000000002</v>
      </c>
      <c r="J86" s="59">
        <v>38.14</v>
      </c>
      <c r="K86" s="68">
        <v>49.087299999999999</v>
      </c>
      <c r="L86" s="68">
        <v>37.085799999999999</v>
      </c>
      <c r="M86" s="68">
        <v>39.9071</v>
      </c>
      <c r="N86" s="59">
        <v>35.393300000000004</v>
      </c>
      <c r="O86" s="59">
        <v>31.243400000000001</v>
      </c>
      <c r="P86" s="59">
        <v>35.022199999999998</v>
      </c>
      <c r="Q86" s="59">
        <v>32.7605</v>
      </c>
      <c r="R86" s="59">
        <v>31.368600000000001</v>
      </c>
      <c r="S86" s="59">
        <v>28.2759</v>
      </c>
      <c r="T86" s="59">
        <v>37.789200000000001</v>
      </c>
      <c r="U86" s="59">
        <v>40.895800000000001</v>
      </c>
      <c r="V86" s="59">
        <v>21.4801</v>
      </c>
      <c r="W86" s="59">
        <v>37.2194</v>
      </c>
      <c r="X86" s="59">
        <v>48.803899999999999</v>
      </c>
      <c r="Y86" s="59">
        <v>31.560099999999998</v>
      </c>
      <c r="Z86" s="59">
        <v>24.019600000000001</v>
      </c>
      <c r="AA86" s="59">
        <v>31.5899</v>
      </c>
      <c r="AB86" s="59">
        <v>38.442</v>
      </c>
      <c r="AC86" s="59">
        <v>24.418600000000001</v>
      </c>
      <c r="AD86" s="59">
        <v>18.4406</v>
      </c>
      <c r="AE86" s="59">
        <v>27.235700000000001</v>
      </c>
      <c r="AF86" s="59">
        <v>37.211500000000001</v>
      </c>
      <c r="AG86" s="59">
        <v>26.835699999999999</v>
      </c>
      <c r="AH86" s="59">
        <v>35.999000000000002</v>
      </c>
      <c r="AI86" s="59">
        <v>27.5001</v>
      </c>
      <c r="AJ86" s="59">
        <v>49.043599999999998</v>
      </c>
      <c r="AK86" s="59">
        <v>28.808199999999999</v>
      </c>
      <c r="AL86" s="59">
        <v>45.835599999999999</v>
      </c>
      <c r="AM86" s="59">
        <v>25.405899999999999</v>
      </c>
      <c r="AN86" s="59">
        <v>17.851400000000002</v>
      </c>
      <c r="AO86" s="59">
        <v>38.132300000000001</v>
      </c>
      <c r="AP86" s="59">
        <v>35.336500000000001</v>
      </c>
      <c r="AQ86" s="59">
        <v>21.7134</v>
      </c>
      <c r="AR86" s="59">
        <v>37.215200000000003</v>
      </c>
      <c r="AS86" s="59">
        <v>37.1877</v>
      </c>
      <c r="AT86" s="59">
        <v>34.4666</v>
      </c>
      <c r="AU86" s="59">
        <v>30.299600000000002</v>
      </c>
      <c r="AV86" s="59">
        <v>37.878799999999998</v>
      </c>
      <c r="AW86" s="59">
        <v>43.337299999999999</v>
      </c>
      <c r="AX86" s="59">
        <v>41.897599999999997</v>
      </c>
      <c r="AY86" s="59">
        <v>42.594999999999999</v>
      </c>
      <c r="AZ86" s="59">
        <v>37.688400000000001</v>
      </c>
      <c r="BA86" s="59">
        <v>38.908900000000003</v>
      </c>
      <c r="BB86" s="59">
        <v>51.041699999999999</v>
      </c>
      <c r="BC86" s="59">
        <v>47.649900000000002</v>
      </c>
      <c r="BD86" s="59">
        <v>40.250399999999999</v>
      </c>
      <c r="BE86" s="59" t="s">
        <v>93</v>
      </c>
    </row>
    <row r="87" spans="1:243" x14ac:dyDescent="0.3">
      <c r="A87" s="59" t="s">
        <v>94</v>
      </c>
      <c r="B87" s="68">
        <v>18.502500000000001</v>
      </c>
      <c r="C87" s="59">
        <v>10.1302</v>
      </c>
      <c r="D87" s="59">
        <v>12.067600000000001</v>
      </c>
      <c r="E87" s="59">
        <v>16.961500000000001</v>
      </c>
      <c r="F87" s="59">
        <v>24.316099999999999</v>
      </c>
      <c r="G87" s="59">
        <v>17.680099999999999</v>
      </c>
      <c r="H87" s="68">
        <v>11.763199999999999</v>
      </c>
      <c r="I87" s="68">
        <v>8.99559</v>
      </c>
      <c r="J87" s="59">
        <v>8.8162400000000005</v>
      </c>
      <c r="K87" s="68">
        <v>13.551600000000001</v>
      </c>
      <c r="L87" s="68">
        <v>19.271100000000001</v>
      </c>
      <c r="M87" s="59">
        <v>14.880599999999999</v>
      </c>
      <c r="N87" s="59">
        <v>17.499199999999998</v>
      </c>
      <c r="O87" s="59">
        <v>12.3521</v>
      </c>
      <c r="P87" s="59">
        <v>14.8292</v>
      </c>
      <c r="Q87" s="59">
        <v>14.052899999999999</v>
      </c>
      <c r="R87" s="59">
        <v>12.103</v>
      </c>
      <c r="S87" s="59">
        <v>20.230599999999999</v>
      </c>
      <c r="T87" s="59">
        <v>19.918099999999999</v>
      </c>
      <c r="U87" s="59">
        <v>17.305499999999999</v>
      </c>
      <c r="V87" s="59">
        <v>9.7708300000000001</v>
      </c>
      <c r="W87" s="59">
        <v>10.9049</v>
      </c>
      <c r="X87" s="59">
        <v>6.4104099999999997</v>
      </c>
      <c r="Y87" s="59">
        <v>17.217600000000001</v>
      </c>
      <c r="Z87" s="59">
        <v>9.8130799999999994</v>
      </c>
      <c r="AA87" s="59">
        <v>10.7348</v>
      </c>
      <c r="AB87" s="59">
        <v>7.3747499999999997</v>
      </c>
      <c r="AC87" s="59">
        <v>15.19</v>
      </c>
      <c r="AD87" s="59">
        <v>8.0216799999999999</v>
      </c>
      <c r="AE87" s="59">
        <v>5.4399699999999998</v>
      </c>
      <c r="AF87" s="59">
        <v>11.0693</v>
      </c>
      <c r="AG87" s="59">
        <v>10.080500000000001</v>
      </c>
      <c r="AH87" s="59">
        <v>6.6808199999999998</v>
      </c>
      <c r="AI87" s="59">
        <v>9.4564800000000009</v>
      </c>
      <c r="AJ87" s="59">
        <v>8.8317800000000002</v>
      </c>
      <c r="AK87" s="59">
        <v>8.6950500000000002</v>
      </c>
      <c r="AL87" s="59">
        <v>17.3965</v>
      </c>
      <c r="AM87" s="59">
        <v>7.2079800000000001</v>
      </c>
      <c r="AN87" s="59">
        <v>8.2190200000000004</v>
      </c>
      <c r="AO87" s="59">
        <v>8.4888200000000005</v>
      </c>
      <c r="AP87" s="59">
        <v>13.4656</v>
      </c>
      <c r="AQ87" s="59">
        <v>6.6227799999999997</v>
      </c>
      <c r="AR87" s="59">
        <v>14.6477</v>
      </c>
      <c r="AS87" s="59">
        <v>6.6638900000000003</v>
      </c>
      <c r="AT87" s="59">
        <v>14.666600000000001</v>
      </c>
      <c r="AU87" s="59">
        <v>6.3313600000000001</v>
      </c>
      <c r="AV87" s="59">
        <v>7.3028199999999996</v>
      </c>
      <c r="AW87" s="59">
        <v>13.211</v>
      </c>
      <c r="AX87" s="59">
        <v>15.7128</v>
      </c>
      <c r="AY87" s="59">
        <v>10.987500000000001</v>
      </c>
      <c r="AZ87" s="59">
        <v>10.3116</v>
      </c>
      <c r="BA87" s="59">
        <v>13.372</v>
      </c>
      <c r="BB87" s="59">
        <v>12.0273</v>
      </c>
      <c r="BC87" s="59">
        <v>11.613799999999999</v>
      </c>
      <c r="BD87" s="59">
        <v>9.1597799999999996</v>
      </c>
      <c r="BE87" s="59" t="s">
        <v>94</v>
      </c>
    </row>
    <row r="88" spans="1:243" x14ac:dyDescent="0.3">
      <c r="E88" s="58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  <c r="DH88" s="57"/>
      <c r="DI88" s="57"/>
    </row>
    <row r="89" spans="1:243" x14ac:dyDescent="0.3">
      <c r="B89" s="57" t="s">
        <v>122</v>
      </c>
      <c r="C89" s="57" t="s">
        <v>123</v>
      </c>
      <c r="D89" s="58" t="s">
        <v>124</v>
      </c>
      <c r="E89" s="58" t="s">
        <v>119</v>
      </c>
      <c r="F89" s="58" t="s">
        <v>125</v>
      </c>
      <c r="G89" s="58" t="s">
        <v>153</v>
      </c>
      <c r="H89" s="57" t="s">
        <v>154</v>
      </c>
      <c r="I89" s="57" t="s">
        <v>120</v>
      </c>
      <c r="J89" s="58" t="s">
        <v>182</v>
      </c>
      <c r="K89" s="57" t="s">
        <v>126</v>
      </c>
      <c r="L89" s="57" t="s">
        <v>127</v>
      </c>
      <c r="M89" s="57" t="s">
        <v>181</v>
      </c>
      <c r="N89" s="58" t="s">
        <v>128</v>
      </c>
      <c r="O89" s="58" t="s">
        <v>129</v>
      </c>
      <c r="P89" s="58" t="s">
        <v>130</v>
      </c>
      <c r="Q89" s="58" t="s">
        <v>131</v>
      </c>
      <c r="R89" s="58" t="s">
        <v>132</v>
      </c>
      <c r="S89" s="58" t="s">
        <v>133</v>
      </c>
      <c r="T89" s="58" t="s">
        <v>134</v>
      </c>
      <c r="U89" s="58" t="s">
        <v>135</v>
      </c>
      <c r="V89" s="58" t="s">
        <v>136</v>
      </c>
      <c r="W89" s="58" t="s">
        <v>137</v>
      </c>
      <c r="X89" s="58" t="s">
        <v>138</v>
      </c>
      <c r="Y89" s="58" t="s">
        <v>139</v>
      </c>
      <c r="Z89" s="58" t="s">
        <v>140</v>
      </c>
      <c r="AA89" s="58" t="s">
        <v>141</v>
      </c>
      <c r="AB89" s="58" t="s">
        <v>142</v>
      </c>
      <c r="AC89" s="58" t="s">
        <v>143</v>
      </c>
      <c r="AD89" s="58" t="s">
        <v>144</v>
      </c>
      <c r="AE89" s="58" t="s">
        <v>145</v>
      </c>
      <c r="AF89" s="58" t="s">
        <v>146</v>
      </c>
      <c r="AG89" s="58" t="s">
        <v>147</v>
      </c>
      <c r="AH89" s="58" t="s">
        <v>148</v>
      </c>
      <c r="AI89" s="58" t="s">
        <v>149</v>
      </c>
      <c r="AJ89" s="58" t="s">
        <v>150</v>
      </c>
      <c r="AK89" s="58" t="s">
        <v>151</v>
      </c>
      <c r="AL89" s="58" t="s">
        <v>152</v>
      </c>
      <c r="AM89" s="58" t="s">
        <v>156</v>
      </c>
      <c r="AN89" s="58" t="s">
        <v>157</v>
      </c>
      <c r="AO89" s="58" t="s">
        <v>158</v>
      </c>
      <c r="AP89" s="58" t="s">
        <v>159</v>
      </c>
      <c r="AQ89" s="58" t="s">
        <v>160</v>
      </c>
      <c r="AR89" s="58" t="s">
        <v>161</v>
      </c>
      <c r="AS89" s="58" t="s">
        <v>162</v>
      </c>
      <c r="AT89" s="58" t="s">
        <v>184</v>
      </c>
      <c r="AU89" s="84" t="s">
        <v>185</v>
      </c>
      <c r="AV89" s="58" t="s">
        <v>186</v>
      </c>
      <c r="AW89" s="58" t="s">
        <v>163</v>
      </c>
      <c r="AX89" s="58" t="s">
        <v>188</v>
      </c>
      <c r="AY89" s="58" t="s">
        <v>189</v>
      </c>
      <c r="AZ89" s="58" t="s">
        <v>190</v>
      </c>
      <c r="BA89" s="58" t="s">
        <v>164</v>
      </c>
      <c r="BB89" s="58" t="s">
        <v>192</v>
      </c>
      <c r="BC89" s="58" t="s">
        <v>193</v>
      </c>
      <c r="BD89" s="58" t="s">
        <v>194</v>
      </c>
    </row>
    <row r="90" spans="1:243" x14ac:dyDescent="0.3">
      <c r="A90" s="108" t="s">
        <v>483</v>
      </c>
      <c r="B90" s="68">
        <f>STDEV(B2:B86)</f>
        <v>35.632741665625055</v>
      </c>
      <c r="C90" s="68">
        <f t="shared" ref="C90:BD90" si="0">STDEV(C2:C86)</f>
        <v>40.974882058857439</v>
      </c>
      <c r="D90" s="68">
        <f t="shared" si="0"/>
        <v>27.439194698837738</v>
      </c>
      <c r="E90" s="68">
        <f>STDEV(E2:E86)</f>
        <v>28.660282769351362</v>
      </c>
      <c r="F90" s="68">
        <f t="shared" si="0"/>
        <v>32.514896540836176</v>
      </c>
      <c r="G90" s="68">
        <f t="shared" si="0"/>
        <v>22.643681715093212</v>
      </c>
      <c r="H90" s="68">
        <f t="shared" si="0"/>
        <v>30.833073242155315</v>
      </c>
      <c r="I90" s="68">
        <f>STDEV(I2:I86)</f>
        <v>32.593792249990265</v>
      </c>
      <c r="J90" s="68">
        <f>STDEV(J2:J86)</f>
        <v>23.080145117846442</v>
      </c>
      <c r="K90" s="68">
        <f>STDEV(K2:K86)</f>
        <v>35.792515834923421</v>
      </c>
      <c r="L90" s="68">
        <f>STDEV(L2:L86)</f>
        <v>26.573548806397184</v>
      </c>
      <c r="M90" s="68">
        <f t="shared" si="0"/>
        <v>32.773343599600743</v>
      </c>
      <c r="N90" s="68">
        <f t="shared" si="0"/>
        <v>32.31874338850217</v>
      </c>
      <c r="O90" s="68">
        <f t="shared" si="0"/>
        <v>25.496495618329941</v>
      </c>
      <c r="P90" s="68">
        <f t="shared" si="0"/>
        <v>26.377612510310627</v>
      </c>
      <c r="Q90" s="68">
        <f t="shared" si="0"/>
        <v>22.649775743091798</v>
      </c>
      <c r="R90" s="68">
        <f t="shared" si="0"/>
        <v>33.194543115382103</v>
      </c>
      <c r="S90" s="68">
        <f t="shared" si="0"/>
        <v>15.86373837384803</v>
      </c>
      <c r="T90" s="68">
        <f t="shared" si="0"/>
        <v>28.785504675222615</v>
      </c>
      <c r="U90" s="68">
        <f t="shared" si="0"/>
        <v>40.064048181716522</v>
      </c>
      <c r="V90" s="68">
        <f t="shared" si="0"/>
        <v>27.791182126898185</v>
      </c>
      <c r="W90" s="68">
        <f t="shared" si="0"/>
        <v>17.152457705973731</v>
      </c>
      <c r="X90" s="68">
        <f t="shared" si="0"/>
        <v>31.345625238605777</v>
      </c>
      <c r="Y90" s="68">
        <f t="shared" si="0"/>
        <v>18.959208656923515</v>
      </c>
      <c r="Z90" s="68">
        <f t="shared" si="0"/>
        <v>36.198714585345463</v>
      </c>
      <c r="AA90" s="68">
        <f t="shared" si="0"/>
        <v>30.251343745736968</v>
      </c>
      <c r="AB90" s="68">
        <f t="shared" si="0"/>
        <v>23.600649124135714</v>
      </c>
      <c r="AC90" s="68">
        <f t="shared" si="0"/>
        <v>23.361888333694498</v>
      </c>
      <c r="AD90" s="68">
        <f t="shared" si="0"/>
        <v>36.469535032199843</v>
      </c>
      <c r="AE90" s="68">
        <f t="shared" si="0"/>
        <v>24.272875441919236</v>
      </c>
      <c r="AF90" s="68">
        <f t="shared" si="0"/>
        <v>29.115544955166662</v>
      </c>
      <c r="AG90" s="68">
        <f t="shared" si="0"/>
        <v>20.800356642547452</v>
      </c>
      <c r="AH90" s="68">
        <f t="shared" si="0"/>
        <v>21.280430621535324</v>
      </c>
      <c r="AI90" s="68">
        <f t="shared" si="0"/>
        <v>25.210149835531684</v>
      </c>
      <c r="AJ90" s="68">
        <f t="shared" si="0"/>
        <v>16.908054116842415</v>
      </c>
      <c r="AK90" s="68">
        <f t="shared" si="0"/>
        <v>23.47910913131059</v>
      </c>
      <c r="AL90" s="68">
        <f t="shared" si="0"/>
        <v>31.835667092226135</v>
      </c>
      <c r="AM90" s="68">
        <f t="shared" si="0"/>
        <v>28.72034052125958</v>
      </c>
      <c r="AN90" s="68">
        <f t="shared" si="0"/>
        <v>39.047753171798199</v>
      </c>
      <c r="AO90" s="68">
        <f t="shared" si="0"/>
        <v>21.654054858313778</v>
      </c>
      <c r="AP90" s="68">
        <f t="shared" si="0"/>
        <v>17.997879940485515</v>
      </c>
      <c r="AQ90" s="68">
        <f t="shared" si="0"/>
        <v>20.999158002347979</v>
      </c>
      <c r="AR90" s="68">
        <f t="shared" si="0"/>
        <v>17.078625047218626</v>
      </c>
      <c r="AS90" s="68">
        <f t="shared" si="0"/>
        <v>24.556244607205631</v>
      </c>
      <c r="AT90" s="68">
        <f t="shared" si="0"/>
        <v>38.218441545175601</v>
      </c>
      <c r="AU90" s="68">
        <f t="shared" si="0"/>
        <v>33.851944570314942</v>
      </c>
      <c r="AV90" s="68">
        <f t="shared" si="0"/>
        <v>36.079303821287098</v>
      </c>
      <c r="AW90" s="68">
        <f t="shared" si="0"/>
        <v>22.899003127743406</v>
      </c>
      <c r="AX90" s="68">
        <f t="shared" si="0"/>
        <v>26.015334251581955</v>
      </c>
      <c r="AY90" s="68">
        <f t="shared" si="0"/>
        <v>23.880113232404572</v>
      </c>
      <c r="AZ90" s="68">
        <f t="shared" si="0"/>
        <v>23.559032929494638</v>
      </c>
      <c r="BA90" s="68">
        <f t="shared" si="0"/>
        <v>21.740001093369667</v>
      </c>
      <c r="BB90" s="68">
        <f t="shared" si="0"/>
        <v>27.65050612532459</v>
      </c>
      <c r="BC90" s="68">
        <f t="shared" si="0"/>
        <v>25.371066664474203</v>
      </c>
      <c r="BD90" s="68">
        <f t="shared" si="0"/>
        <v>21.185172304571342</v>
      </c>
    </row>
    <row r="91" spans="1:243" x14ac:dyDescent="0.3">
      <c r="A91" s="109" t="s">
        <v>482</v>
      </c>
      <c r="B91" s="57">
        <f>AVERAGE(B2:B9,B15:B52,B60:B63)</f>
        <v>111.60922000000001</v>
      </c>
      <c r="C91" s="57">
        <f t="shared" ref="C91:BD91" si="1">AVERAGE(C2:C9,C15:C52,C60:C63)</f>
        <v>107.755858</v>
      </c>
      <c r="D91" s="57">
        <f t="shared" si="1"/>
        <v>82.519771999999989</v>
      </c>
      <c r="E91" s="57">
        <f t="shared" si="1"/>
        <v>57.086928000000015</v>
      </c>
      <c r="F91" s="57">
        <f t="shared" si="1"/>
        <v>97.134530000000012</v>
      </c>
      <c r="G91" s="57">
        <f t="shared" si="1"/>
        <v>82.728833999999992</v>
      </c>
      <c r="H91" s="57">
        <f t="shared" si="1"/>
        <v>94.667765999999986</v>
      </c>
      <c r="I91" s="57">
        <f t="shared" si="1"/>
        <v>87.657772000000008</v>
      </c>
      <c r="J91" s="57">
        <f t="shared" si="1"/>
        <v>89.138401999999985</v>
      </c>
      <c r="K91" s="57">
        <f t="shared" si="1"/>
        <v>82.737877999999981</v>
      </c>
      <c r="L91" s="57">
        <f t="shared" si="1"/>
        <v>118.86499400000001</v>
      </c>
      <c r="M91" s="57">
        <f t="shared" si="1"/>
        <v>97.22418399999998</v>
      </c>
      <c r="N91" s="57">
        <f t="shared" si="1"/>
        <v>91.775139999999993</v>
      </c>
      <c r="O91" s="57">
        <f t="shared" si="1"/>
        <v>77.222347999999982</v>
      </c>
      <c r="P91" s="57">
        <f t="shared" si="1"/>
        <v>97.682815999999988</v>
      </c>
      <c r="Q91" s="57">
        <f t="shared" si="1"/>
        <v>81.704537999999971</v>
      </c>
      <c r="R91" s="57">
        <f t="shared" si="1"/>
        <v>99.080647999999982</v>
      </c>
      <c r="S91" s="57">
        <f t="shared" si="1"/>
        <v>70.699275999999998</v>
      </c>
      <c r="T91" s="57">
        <f t="shared" si="1"/>
        <v>92.735133999999974</v>
      </c>
      <c r="U91" s="57">
        <f t="shared" si="1"/>
        <v>132.03973200000001</v>
      </c>
      <c r="V91" s="57">
        <f t="shared" si="1"/>
        <v>62.09502599999999</v>
      </c>
      <c r="W91" s="57">
        <f t="shared" si="1"/>
        <v>83.059409999999986</v>
      </c>
      <c r="X91" s="57">
        <f t="shared" si="1"/>
        <v>70.470230000000015</v>
      </c>
      <c r="Y91" s="57">
        <f t="shared" si="1"/>
        <v>77.943239999999975</v>
      </c>
      <c r="Z91" s="57">
        <f t="shared" si="1"/>
        <v>82.563267999999994</v>
      </c>
      <c r="AA91" s="57">
        <f t="shared" si="1"/>
        <v>84.278481999999997</v>
      </c>
      <c r="AB91" s="57">
        <f t="shared" si="1"/>
        <v>88.112783999999991</v>
      </c>
      <c r="AC91" s="57">
        <f t="shared" si="1"/>
        <v>78.270521999999985</v>
      </c>
      <c r="AD91" s="57">
        <f t="shared" si="1"/>
        <v>86.760909999999981</v>
      </c>
      <c r="AE91" s="57">
        <f t="shared" si="1"/>
        <v>78.853790000000032</v>
      </c>
      <c r="AF91" s="57">
        <f t="shared" si="1"/>
        <v>93.884378000000012</v>
      </c>
      <c r="AG91" s="57">
        <f t="shared" si="1"/>
        <v>87.106145999999995</v>
      </c>
      <c r="AH91" s="57">
        <f t="shared" si="1"/>
        <v>83.877478000000011</v>
      </c>
      <c r="AI91" s="57">
        <f t="shared" si="1"/>
        <v>85.445372000000006</v>
      </c>
      <c r="AJ91" s="57">
        <f t="shared" si="1"/>
        <v>73.169125999999977</v>
      </c>
      <c r="AK91" s="57">
        <f t="shared" si="1"/>
        <v>91.170776000000004</v>
      </c>
      <c r="AL91" s="57">
        <f t="shared" si="1"/>
        <v>90.259923999999998</v>
      </c>
      <c r="AM91" s="57">
        <f t="shared" si="1"/>
        <v>89.042813999999993</v>
      </c>
      <c r="AN91" s="57">
        <f t="shared" si="1"/>
        <v>105.02860799999996</v>
      </c>
      <c r="AO91" s="57">
        <f t="shared" si="1"/>
        <v>100.12499199999998</v>
      </c>
      <c r="AP91" s="57">
        <f t="shared" si="1"/>
        <v>71.785968000000025</v>
      </c>
      <c r="AQ91" s="57">
        <f t="shared" si="1"/>
        <v>90.651939999999996</v>
      </c>
      <c r="AR91" s="57">
        <f t="shared" si="1"/>
        <v>77.908903999999993</v>
      </c>
      <c r="AS91" s="57">
        <f t="shared" si="1"/>
        <v>85.697844000000003</v>
      </c>
      <c r="AT91" s="57">
        <f t="shared" si="1"/>
        <v>96.898026000000016</v>
      </c>
      <c r="AU91" s="57">
        <f t="shared" si="1"/>
        <v>93.450760000000031</v>
      </c>
      <c r="AV91" s="57">
        <f t="shared" si="1"/>
        <v>97.791774000000018</v>
      </c>
      <c r="AW91" s="57">
        <f t="shared" si="1"/>
        <v>85.079446000000004</v>
      </c>
      <c r="AX91" s="57">
        <f t="shared" si="1"/>
        <v>91.431204000000022</v>
      </c>
      <c r="AY91" s="57">
        <f t="shared" si="1"/>
        <v>88.54558200000001</v>
      </c>
      <c r="AZ91" s="57">
        <f t="shared" si="1"/>
        <v>88.091017999999991</v>
      </c>
      <c r="BA91" s="57">
        <f t="shared" si="1"/>
        <v>90.047667999999987</v>
      </c>
      <c r="BB91" s="57">
        <f t="shared" si="1"/>
        <v>102.02609200000001</v>
      </c>
      <c r="BC91" s="57">
        <f t="shared" si="1"/>
        <v>95.457296000000028</v>
      </c>
      <c r="BD91" s="57">
        <f t="shared" si="1"/>
        <v>81.86030199999999</v>
      </c>
    </row>
    <row r="92" spans="1:243" x14ac:dyDescent="0.3">
      <c r="A92" s="112" t="s">
        <v>484</v>
      </c>
      <c r="B92" s="68">
        <f>STDEV(B2:B9,B15:B52,B60:B63)</f>
        <v>35.050354921560256</v>
      </c>
      <c r="C92" s="68">
        <f t="shared" ref="C92:BD92" si="2">STDEV(C2:C9,C15:C52,C60:C63)</f>
        <v>40.041369385618523</v>
      </c>
      <c r="D92" s="68">
        <f t="shared" si="2"/>
        <v>28.271027930540626</v>
      </c>
      <c r="E92" s="68">
        <f t="shared" si="2"/>
        <v>17.268436835074379</v>
      </c>
      <c r="F92" s="68">
        <f t="shared" si="2"/>
        <v>29.418596633347555</v>
      </c>
      <c r="G92" s="68">
        <f t="shared" si="2"/>
        <v>21.714288951753584</v>
      </c>
      <c r="H92" s="68">
        <f t="shared" si="2"/>
        <v>34.833474643911252</v>
      </c>
      <c r="I92" s="68">
        <f t="shared" si="2"/>
        <v>26.626097472447238</v>
      </c>
      <c r="J92" s="68">
        <f t="shared" si="2"/>
        <v>21.969083145355537</v>
      </c>
      <c r="K92" s="68">
        <f t="shared" si="2"/>
        <v>25.699909418138589</v>
      </c>
      <c r="L92" s="68">
        <f t="shared" si="2"/>
        <v>22.360631147397527</v>
      </c>
      <c r="M92" s="68">
        <f t="shared" si="2"/>
        <v>31.331328428048984</v>
      </c>
      <c r="N92" s="68">
        <f t="shared" si="2"/>
        <v>29.475658308634031</v>
      </c>
      <c r="O92" s="68">
        <f t="shared" si="2"/>
        <v>22.83066904238596</v>
      </c>
      <c r="P92" s="68">
        <f t="shared" si="2"/>
        <v>19.196392422550577</v>
      </c>
      <c r="Q92" s="68">
        <f t="shared" si="2"/>
        <v>19.740543153269172</v>
      </c>
      <c r="R92" s="68">
        <f t="shared" si="2"/>
        <v>33.236429949693985</v>
      </c>
      <c r="S92" s="68">
        <f t="shared" si="2"/>
        <v>16.103912535379997</v>
      </c>
      <c r="T92" s="68">
        <f t="shared" si="2"/>
        <v>32.907725645015368</v>
      </c>
      <c r="U92" s="68">
        <f t="shared" si="2"/>
        <v>36.872099182845005</v>
      </c>
      <c r="V92" s="68">
        <f t="shared" si="2"/>
        <v>18.466017006601284</v>
      </c>
      <c r="W92" s="68">
        <f t="shared" si="2"/>
        <v>16.876186834627248</v>
      </c>
      <c r="X92" s="68">
        <f t="shared" si="2"/>
        <v>32.984608218764805</v>
      </c>
      <c r="Y92" s="68">
        <f t="shared" si="2"/>
        <v>17.534038498013015</v>
      </c>
      <c r="Z92" s="68">
        <f t="shared" si="2"/>
        <v>30.898184653024977</v>
      </c>
      <c r="AA92" s="68">
        <f t="shared" si="2"/>
        <v>21.325582710278653</v>
      </c>
      <c r="AB92" s="68">
        <f t="shared" si="2"/>
        <v>20.878433108640657</v>
      </c>
      <c r="AC92" s="68">
        <f t="shared" si="2"/>
        <v>22.976532274495579</v>
      </c>
      <c r="AD92" s="68">
        <f t="shared" si="2"/>
        <v>40.070361585719553</v>
      </c>
      <c r="AE92" s="68">
        <f t="shared" si="2"/>
        <v>23.538618770075498</v>
      </c>
      <c r="AF92" s="68">
        <f t="shared" si="2"/>
        <v>19.516212146235048</v>
      </c>
      <c r="AG92" s="68">
        <f t="shared" si="2"/>
        <v>16.063374020832246</v>
      </c>
      <c r="AH92" s="68">
        <f t="shared" si="2"/>
        <v>20.424214088247474</v>
      </c>
      <c r="AI92" s="68">
        <f t="shared" si="2"/>
        <v>23.290867029208282</v>
      </c>
      <c r="AJ92" s="68">
        <f t="shared" si="2"/>
        <v>16.930060690572212</v>
      </c>
      <c r="AK92" s="68">
        <f t="shared" si="2"/>
        <v>20.436849101527184</v>
      </c>
      <c r="AL92" s="68">
        <f t="shared" si="2"/>
        <v>25.943544297984008</v>
      </c>
      <c r="AM92" s="68">
        <f t="shared" si="2"/>
        <v>26.236836480507762</v>
      </c>
      <c r="AN92" s="68">
        <f t="shared" si="2"/>
        <v>32.711954716030291</v>
      </c>
      <c r="AO92" s="68">
        <f t="shared" si="2"/>
        <v>17.574776918430281</v>
      </c>
      <c r="AP92" s="68">
        <f t="shared" si="2"/>
        <v>17.345833115265052</v>
      </c>
      <c r="AQ92" s="68">
        <f t="shared" si="2"/>
        <v>17.01436655217692</v>
      </c>
      <c r="AR92" s="68">
        <f t="shared" si="2"/>
        <v>16.985717733400598</v>
      </c>
      <c r="AS92" s="68">
        <f t="shared" si="2"/>
        <v>22.563409637188595</v>
      </c>
      <c r="AT92" s="68">
        <f t="shared" si="2"/>
        <v>39.482012616332604</v>
      </c>
      <c r="AU92" s="68">
        <f t="shared" si="2"/>
        <v>34.472576577053388</v>
      </c>
      <c r="AV92" s="68">
        <f t="shared" si="2"/>
        <v>36.648280229672061</v>
      </c>
      <c r="AW92" s="68">
        <f t="shared" si="2"/>
        <v>25.486022266894807</v>
      </c>
      <c r="AX92" s="68">
        <f t="shared" si="2"/>
        <v>27.644579594390507</v>
      </c>
      <c r="AY92" s="68">
        <f t="shared" si="2"/>
        <v>24.743211832435378</v>
      </c>
      <c r="AZ92" s="68">
        <f t="shared" si="2"/>
        <v>24.49372273330868</v>
      </c>
      <c r="BA92" s="68">
        <f t="shared" si="2"/>
        <v>17.322457743981253</v>
      </c>
      <c r="BB92" s="68">
        <f t="shared" si="2"/>
        <v>24.149567085821399</v>
      </c>
      <c r="BC92" s="68">
        <f t="shared" si="2"/>
        <v>20.336737655869236</v>
      </c>
      <c r="BD92" s="68">
        <f t="shared" si="2"/>
        <v>16.342520360434687</v>
      </c>
    </row>
    <row r="93" spans="1:243" s="58" customFormat="1" x14ac:dyDescent="0.3">
      <c r="A93" s="110" t="s">
        <v>485</v>
      </c>
      <c r="B93" s="57">
        <f>B92/B91*100</f>
        <v>31.404533533663486</v>
      </c>
      <c r="C93" s="57">
        <f t="shared" ref="C93:BD93" si="3">C92/C91*100</f>
        <v>37.159343472183686</v>
      </c>
      <c r="D93" s="57">
        <f t="shared" si="3"/>
        <v>34.259701942148638</v>
      </c>
      <c r="E93" s="57">
        <f t="shared" si="3"/>
        <v>30.249371336069046</v>
      </c>
      <c r="F93" s="57">
        <f t="shared" si="3"/>
        <v>30.286445647441283</v>
      </c>
      <c r="G93" s="57">
        <f t="shared" si="3"/>
        <v>26.24754623249445</v>
      </c>
      <c r="H93" s="57">
        <f t="shared" si="3"/>
        <v>36.795496625441928</v>
      </c>
      <c r="I93" s="57">
        <f t="shared" si="3"/>
        <v>30.375056158679502</v>
      </c>
      <c r="J93" s="57">
        <f t="shared" si="3"/>
        <v>24.646036559367019</v>
      </c>
      <c r="K93" s="57">
        <f t="shared" si="3"/>
        <v>31.061842579693177</v>
      </c>
      <c r="L93" s="57">
        <f t="shared" si="3"/>
        <v>18.811788395326488</v>
      </c>
      <c r="M93" s="57">
        <f t="shared" si="3"/>
        <v>32.225858977689121</v>
      </c>
      <c r="N93" s="57">
        <f t="shared" si="3"/>
        <v>32.11725779839076</v>
      </c>
      <c r="O93" s="57">
        <f t="shared" si="3"/>
        <v>29.564847008259793</v>
      </c>
      <c r="P93" s="57">
        <f t="shared" si="3"/>
        <v>19.651759857691427</v>
      </c>
      <c r="Q93" s="57">
        <f t="shared" si="3"/>
        <v>24.160889512978066</v>
      </c>
      <c r="R93" s="57">
        <f t="shared" si="3"/>
        <v>33.544824968942457</v>
      </c>
      <c r="S93" s="57">
        <f t="shared" si="3"/>
        <v>22.778044481502182</v>
      </c>
      <c r="T93" s="57">
        <f t="shared" si="3"/>
        <v>35.485715311540261</v>
      </c>
      <c r="U93" s="57">
        <f t="shared" si="3"/>
        <v>27.925003045935448</v>
      </c>
      <c r="V93" s="57">
        <f t="shared" si="3"/>
        <v>29.738319147497073</v>
      </c>
      <c r="W93" s="57">
        <f t="shared" si="3"/>
        <v>20.318211789160614</v>
      </c>
      <c r="X93" s="57">
        <f t="shared" si="3"/>
        <v>46.806443258046407</v>
      </c>
      <c r="Y93" s="57">
        <f t="shared" si="3"/>
        <v>22.495906634126346</v>
      </c>
      <c r="Z93" s="57">
        <f t="shared" si="3"/>
        <v>37.423645407331719</v>
      </c>
      <c r="AA93" s="57">
        <f t="shared" si="3"/>
        <v>25.303710038677078</v>
      </c>
      <c r="AB93" s="57">
        <f t="shared" si="3"/>
        <v>23.695123636816039</v>
      </c>
      <c r="AC93" s="57">
        <f t="shared" si="3"/>
        <v>29.35528176814201</v>
      </c>
      <c r="AD93" s="57">
        <f t="shared" si="3"/>
        <v>46.18481017052445</v>
      </c>
      <c r="AE93" s="57">
        <f t="shared" si="3"/>
        <v>29.850966922548032</v>
      </c>
      <c r="AF93" s="57">
        <f t="shared" si="3"/>
        <v>20.787496878591501</v>
      </c>
      <c r="AG93" s="57">
        <f t="shared" si="3"/>
        <v>18.441148826435562</v>
      </c>
      <c r="AH93" s="57">
        <f t="shared" si="3"/>
        <v>24.350057459104185</v>
      </c>
      <c r="AI93" s="57">
        <f t="shared" si="3"/>
        <v>27.258196066146546</v>
      </c>
      <c r="AJ93" s="57">
        <f t="shared" si="3"/>
        <v>23.138257371793969</v>
      </c>
      <c r="AK93" s="57">
        <f t="shared" si="3"/>
        <v>22.416008723592725</v>
      </c>
      <c r="AL93" s="57">
        <f t="shared" si="3"/>
        <v>28.743148839770804</v>
      </c>
      <c r="AM93" s="57">
        <f t="shared" si="3"/>
        <v>29.465417030180298</v>
      </c>
      <c r="AN93" s="57">
        <f t="shared" si="3"/>
        <v>31.145756702812154</v>
      </c>
      <c r="AO93" s="57">
        <f t="shared" si="3"/>
        <v>17.552837276062188</v>
      </c>
      <c r="AP93" s="57">
        <f t="shared" si="3"/>
        <v>24.163264212394608</v>
      </c>
      <c r="AQ93" s="57">
        <f t="shared" si="3"/>
        <v>18.76889402717352</v>
      </c>
      <c r="AR93" s="57">
        <f t="shared" si="3"/>
        <v>21.802023724272388</v>
      </c>
      <c r="AS93" s="57">
        <f t="shared" si="3"/>
        <v>26.329028344270355</v>
      </c>
      <c r="AT93" s="57">
        <f t="shared" si="3"/>
        <v>40.745941115800022</v>
      </c>
      <c r="AU93" s="57">
        <f t="shared" si="3"/>
        <v>36.888492482087223</v>
      </c>
      <c r="AV93" s="57">
        <f t="shared" si="3"/>
        <v>37.475831279706668</v>
      </c>
      <c r="AW93" s="57">
        <f t="shared" si="3"/>
        <v>29.955557382090625</v>
      </c>
      <c r="AX93" s="57">
        <f t="shared" si="3"/>
        <v>30.235388341151559</v>
      </c>
      <c r="AY93" s="57">
        <f t="shared" si="3"/>
        <v>27.944038848189372</v>
      </c>
      <c r="AZ93" s="57">
        <f t="shared" si="3"/>
        <v>27.805017230370389</v>
      </c>
      <c r="BA93" s="57">
        <f t="shared" si="3"/>
        <v>19.236986508058436</v>
      </c>
      <c r="BB93" s="57">
        <f t="shared" si="3"/>
        <v>23.669991285975549</v>
      </c>
      <c r="BC93" s="57">
        <f t="shared" si="3"/>
        <v>21.304539839332165</v>
      </c>
      <c r="BD93" s="57">
        <f t="shared" si="3"/>
        <v>19.963914084307543</v>
      </c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M93" s="57"/>
      <c r="CN93" s="57"/>
      <c r="CO93" s="57"/>
      <c r="CP93" s="57"/>
      <c r="CQ93" s="57"/>
      <c r="CR93" s="57"/>
      <c r="CS93" s="57"/>
      <c r="CT93" s="57"/>
      <c r="CU93" s="57"/>
      <c r="CV93" s="57"/>
      <c r="CW93" s="57"/>
      <c r="CX93" s="57"/>
      <c r="CY93" s="57"/>
      <c r="CZ93" s="57"/>
      <c r="DA93" s="57"/>
      <c r="DB93" s="57"/>
      <c r="DC93" s="57"/>
      <c r="DD93" s="57"/>
      <c r="DE93" s="57"/>
      <c r="DF93" s="57"/>
      <c r="DG93" s="57"/>
      <c r="DH93" s="57"/>
      <c r="DI93" s="57"/>
      <c r="DJ93" s="57"/>
      <c r="DK93" s="57"/>
      <c r="DL93" s="57"/>
      <c r="DM93" s="57"/>
      <c r="DN93" s="57"/>
      <c r="DO93" s="57"/>
      <c r="DP93" s="57"/>
      <c r="DQ93" s="57"/>
      <c r="DR93" s="57"/>
      <c r="DS93" s="57"/>
      <c r="DT93" s="57"/>
      <c r="DU93" s="57"/>
      <c r="DV93" s="57"/>
      <c r="DW93" s="57"/>
      <c r="DX93" s="57"/>
      <c r="DY93" s="57"/>
      <c r="DZ93" s="57"/>
      <c r="EA93" s="57"/>
      <c r="EB93" s="57"/>
      <c r="EC93" s="57"/>
      <c r="ED93" s="57"/>
      <c r="EE93" s="57"/>
      <c r="EF93" s="57"/>
      <c r="EG93" s="57"/>
      <c r="EH93" s="57"/>
      <c r="EI93" s="57"/>
      <c r="EJ93" s="57"/>
      <c r="EK93" s="57"/>
      <c r="EL93" s="57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57"/>
      <c r="FU93" s="57"/>
      <c r="FV93" s="57"/>
      <c r="FW93" s="57"/>
      <c r="FX93" s="57"/>
      <c r="FY93" s="57"/>
      <c r="FZ93" s="57"/>
      <c r="GA93" s="57"/>
      <c r="GB93" s="57"/>
      <c r="GC93" s="57"/>
      <c r="GD93" s="57"/>
      <c r="GE93" s="57"/>
      <c r="GF93" s="57"/>
      <c r="GG93" s="57"/>
      <c r="GH93" s="57"/>
      <c r="GI93" s="57"/>
      <c r="GJ93" s="57"/>
      <c r="GK93" s="57"/>
      <c r="GL93" s="57"/>
      <c r="GM93" s="57"/>
      <c r="GN93" s="57"/>
      <c r="GO93" s="57"/>
      <c r="GP93" s="57"/>
      <c r="GQ93" s="57"/>
      <c r="GR93" s="57"/>
      <c r="GS93" s="57"/>
      <c r="GT93" s="57"/>
      <c r="GU93" s="57"/>
      <c r="GV93" s="57"/>
      <c r="GW93" s="57"/>
      <c r="GX93" s="57"/>
      <c r="GY93" s="57"/>
      <c r="GZ93" s="57"/>
      <c r="HA93" s="57"/>
      <c r="HB93" s="57"/>
      <c r="HC93" s="57"/>
      <c r="HD93" s="57"/>
      <c r="HE93" s="57"/>
      <c r="HF93" s="57"/>
      <c r="HG93" s="57"/>
      <c r="HH93" s="57"/>
      <c r="HI93" s="57"/>
      <c r="HJ93" s="57"/>
      <c r="HK93" s="57"/>
      <c r="HL93" s="57"/>
      <c r="HM93" s="57"/>
      <c r="HN93" s="57"/>
      <c r="HO93" s="57"/>
      <c r="HP93" s="57"/>
      <c r="HQ93" s="57"/>
      <c r="HR93" s="57"/>
      <c r="HS93" s="57"/>
      <c r="HT93" s="57"/>
      <c r="HU93" s="57"/>
      <c r="HV93" s="57"/>
      <c r="HW93" s="57"/>
      <c r="HX93" s="57"/>
      <c r="HY93" s="57"/>
      <c r="HZ93" s="57"/>
      <c r="IA93" s="57"/>
      <c r="IB93" s="57"/>
      <c r="IC93" s="57"/>
      <c r="ID93" s="57"/>
      <c r="IE93" s="57"/>
      <c r="IF93" s="57"/>
      <c r="IG93" s="57"/>
      <c r="IH93" s="57"/>
      <c r="II93" s="57"/>
    </row>
    <row r="94" spans="1:243" x14ac:dyDescent="0.3">
      <c r="A94" s="68"/>
    </row>
    <row r="95" spans="1:243" x14ac:dyDescent="0.3">
      <c r="A95" s="110" t="s">
        <v>478</v>
      </c>
      <c r="B95" s="57">
        <f>AVERAGE(B2:B87)</f>
        <v>100.31200116279074</v>
      </c>
      <c r="C95" s="57">
        <f>AVERAGE(C2:C87)</f>
        <v>101.32204534883726</v>
      </c>
      <c r="D95" s="57">
        <f>AVERAGE(D2:D87)</f>
        <v>80.884953488372062</v>
      </c>
      <c r="E95" s="57">
        <f>AVERAGE(E2:E87)</f>
        <v>61.533458139534879</v>
      </c>
      <c r="F95" s="57">
        <f>AVERAGE(F2:F87)</f>
        <v>97.135474418604659</v>
      </c>
      <c r="G95" s="57">
        <f>AVERAGE(G2:G87)</f>
        <v>83.645501162790737</v>
      </c>
      <c r="H95" s="57">
        <f>AVERAGE(H2:H87)</f>
        <v>91.207833720930211</v>
      </c>
      <c r="I95" s="57">
        <f>AVERAGE(I2:I87)</f>
        <v>84.989683604651205</v>
      </c>
      <c r="J95" s="57">
        <f>AVERAGE(J2:J87)</f>
        <v>82.172056279069722</v>
      </c>
      <c r="K95" s="57">
        <f>AVERAGE(K2:K87)</f>
        <v>92.638615116279055</v>
      </c>
      <c r="L95" s="57">
        <f>AVERAGE(L2:L87)</f>
        <v>105.08041744186049</v>
      </c>
      <c r="M95" s="57">
        <f>AVERAGE(M2:M87)</f>
        <v>96.312063953488391</v>
      </c>
      <c r="N95" s="57">
        <f>AVERAGE(N2:N87)</f>
        <v>92.525253488372101</v>
      </c>
      <c r="O95" s="57">
        <f>AVERAGE(O2:O87)</f>
        <v>72.622747674418576</v>
      </c>
      <c r="P95" s="57">
        <f>AVERAGE(P2:P87)</f>
        <v>92.925290697674413</v>
      </c>
      <c r="Q95" s="57">
        <f>AVERAGE(Q2:Q87)</f>
        <v>78.482863953488319</v>
      </c>
      <c r="R95" s="57">
        <f>AVERAGE(R2:R87)</f>
        <v>86.180886046511603</v>
      </c>
      <c r="S95" s="57">
        <f>AVERAGE(S2:S87)</f>
        <v>67.099720930232564</v>
      </c>
      <c r="T95" s="57">
        <f>AVERAGE(T2:T87)</f>
        <v>84.172665116279049</v>
      </c>
      <c r="U95" s="57">
        <f>AVERAGE(U2:U87)</f>
        <v>112.79868139534885</v>
      </c>
      <c r="V95" s="57">
        <f>AVERAGE(V2:V87)</f>
        <v>66.176313139534884</v>
      </c>
      <c r="W95" s="57">
        <f>AVERAGE(W2:W87)</f>
        <v>79.974491860465093</v>
      </c>
      <c r="X95" s="57">
        <f>AVERAGE(X2:X87)</f>
        <v>71.506208255813959</v>
      </c>
      <c r="Y95" s="57">
        <f>AVERAGE(Y2:Y87)</f>
        <v>71.42018953488369</v>
      </c>
      <c r="Z95" s="57">
        <f>AVERAGE(Z2:Z87)</f>
        <v>81.796295116279055</v>
      </c>
      <c r="AA95" s="57">
        <f>AVERAGE(AA2:AA87)</f>
        <v>83.132958139534892</v>
      </c>
      <c r="AB95" s="57">
        <f>AVERAGE(AB2:AB87)</f>
        <v>79.791001744186033</v>
      </c>
      <c r="AC95" s="57">
        <f>AVERAGE(AC2:AC87)</f>
        <v>68.726665116279023</v>
      </c>
      <c r="AD95" s="57">
        <f>AVERAGE(AD2:AD87)</f>
        <v>74.817203255813965</v>
      </c>
      <c r="AE95" s="57">
        <f>AVERAGE(AE2:AE87)</f>
        <v>68.943992674418624</v>
      </c>
      <c r="AF95" s="57">
        <f>AVERAGE(AF2:AF87)</f>
        <v>89.082051162790734</v>
      </c>
      <c r="AG95" s="57">
        <f>AVERAGE(AG2:AG87)</f>
        <v>75.348381395348824</v>
      </c>
      <c r="AH95" s="57">
        <f>AVERAGE(AH2:AH87)</f>
        <v>75.091487441860451</v>
      </c>
      <c r="AI95" s="57">
        <f>AVERAGE(AI2:AI87)</f>
        <v>74.312570697674445</v>
      </c>
      <c r="AJ95" s="57">
        <f>AVERAGE(AJ2:AJ87)</f>
        <v>69.201048604651177</v>
      </c>
      <c r="AK95" s="57">
        <f>AVERAGE(AK2:AK87)</f>
        <v>80.859901744186075</v>
      </c>
      <c r="AL95" s="57">
        <f>AVERAGE(AL2:AL87)</f>
        <v>87.653595348837257</v>
      </c>
      <c r="AM95" s="57">
        <f>AVERAGE(AM2:AM87)</f>
        <v>78.51437186046509</v>
      </c>
      <c r="AN95" s="57">
        <f>AVERAGE(AN2:AN87)</f>
        <v>87.15277465116273</v>
      </c>
      <c r="AO95" s="57">
        <f>AVERAGE(AO2:AO87)</f>
        <v>90.309582790697647</v>
      </c>
      <c r="AP95" s="57">
        <f>AVERAGE(AP2:AP87)</f>
        <v>67.909782558139568</v>
      </c>
      <c r="AQ95" s="57">
        <f>AVERAGE(AQ2:AQ87)</f>
        <v>81.301892790697693</v>
      </c>
      <c r="AR95" s="57">
        <f>AVERAGE(AR2:AR87)</f>
        <v>74.414116279069788</v>
      </c>
      <c r="AS95" s="57">
        <f>AVERAGE(AS2:AS87)</f>
        <v>75.464287093023259</v>
      </c>
      <c r="AT95" s="57">
        <f>AVERAGE(AT2:AT87)</f>
        <v>83.814725581395294</v>
      </c>
      <c r="AU95" s="57">
        <f>AVERAGE(AU2:AU87)</f>
        <v>80.466433255813939</v>
      </c>
      <c r="AV95" s="57">
        <f>AVERAGE(AV2:AV87)</f>
        <v>84.508463023255828</v>
      </c>
      <c r="AW95" s="57">
        <f>AVERAGE(AW2:AW87)</f>
        <v>77.467065116279088</v>
      </c>
      <c r="AX95" s="57">
        <f>AVERAGE(AX2:AX87)</f>
        <v>79.326348837209309</v>
      </c>
      <c r="AY95" s="57">
        <f>AVERAGE(AY2:AY87)</f>
        <v>77.228417441860501</v>
      </c>
      <c r="AZ95" s="57">
        <f>AVERAGE(AZ2:AZ87)</f>
        <v>77.280454651162785</v>
      </c>
      <c r="BA95" s="57">
        <f>AVERAGE(BA2:BA87)</f>
        <v>83.608369767441872</v>
      </c>
      <c r="BB95" s="57">
        <f>AVERAGE(BB2:BB87)</f>
        <v>96.390103488372105</v>
      </c>
      <c r="BC95" s="57">
        <f>AVERAGE(BC2:BC87)</f>
        <v>91.613819767441882</v>
      </c>
      <c r="BD95" s="57">
        <f>AVERAGE(BD2:BD87)</f>
        <v>78.25271953488371</v>
      </c>
    </row>
    <row r="96" spans="1:243" x14ac:dyDescent="0.3">
      <c r="A96" s="110" t="s">
        <v>479</v>
      </c>
      <c r="B96" s="57">
        <f>STDEV(B2:B87)/B95*100</f>
        <v>36.416092826527063</v>
      </c>
      <c r="C96" s="57">
        <f>STDEV(C2:C87)/C95*100</f>
        <v>41.38348242377657</v>
      </c>
      <c r="D96" s="57">
        <f>STDEV(D2:D87)/D95*100</f>
        <v>34.977758279160106</v>
      </c>
      <c r="E96" s="57">
        <f>STDEV(E2:E87)/E95*100</f>
        <v>46.971536015159913</v>
      </c>
      <c r="F96" s="57">
        <f>STDEV(F2:F87)/F95*100</f>
        <v>34.266692181996703</v>
      </c>
      <c r="G96" s="57">
        <f>STDEV(G2:G87)/G95*100</f>
        <v>28.253281908062455</v>
      </c>
      <c r="H96" s="57">
        <f>STDEV(H2:H87)/H95*100</f>
        <v>34.923642904021754</v>
      </c>
      <c r="I96" s="57">
        <f>STDEV(I2:I87)/I95*100</f>
        <v>39.352374461633097</v>
      </c>
      <c r="J96" s="57">
        <f>STDEV(J2:J87)/J95*100</f>
        <v>29.571788283734783</v>
      </c>
      <c r="K96" s="57">
        <f>STDEV(K2:K87)/K95*100</f>
        <v>39.521978195045463</v>
      </c>
      <c r="L96" s="57">
        <f>STDEV(L2:L87)/L95*100</f>
        <v>26.671589310616543</v>
      </c>
      <c r="M96" s="57">
        <f>STDEV(M2:M87)/M95*100</f>
        <v>35.062694662564191</v>
      </c>
      <c r="N96" s="57">
        <f>STDEV(N2:N87)/N95*100</f>
        <v>35.832815582888209</v>
      </c>
      <c r="O96" s="57">
        <f>STDEV(O2:O87)/O95*100</f>
        <v>36.056401681771113</v>
      </c>
      <c r="P96" s="57">
        <f>STDEV(P2:P87)/P95*100</f>
        <v>29.67065398886924</v>
      </c>
      <c r="Q96" s="57">
        <f>STDEV(Q2:Q87)/Q95*100</f>
        <v>30.054849790194289</v>
      </c>
      <c r="R96" s="57">
        <f>STDEV(R2:R87)/R95*100</f>
        <v>39.42174266370975</v>
      </c>
      <c r="S96" s="57">
        <f>STDEV(S2:S87)/S95*100</f>
        <v>24.707192964450204</v>
      </c>
      <c r="T96" s="57">
        <f>STDEV(T2:T87)/T95*100</f>
        <v>35.001686892995664</v>
      </c>
      <c r="U96" s="57">
        <f>STDEV(U2:U87)/U95*100</f>
        <v>36.496705572091905</v>
      </c>
      <c r="V96" s="57">
        <f>STDEV(V2:V87)/V95*100</f>
        <v>42.771060794843038</v>
      </c>
      <c r="W96" s="57">
        <f>STDEV(W2:W87)/W95*100</f>
        <v>23.310149825259842</v>
      </c>
      <c r="X96" s="57">
        <f>STDEV(X2:X87)/X95*100</f>
        <v>44.695118716334228</v>
      </c>
      <c r="Y96" s="57">
        <f>STDEV(Y2:Y87)/Y95*100</f>
        <v>27.657876025081784</v>
      </c>
      <c r="Z96" s="57">
        <f>STDEV(Z2:Z87)/Z95*100</f>
        <v>45.029130889345808</v>
      </c>
      <c r="AA96" s="57">
        <f>STDEV(AA2:AA87)/AA95*100</f>
        <v>37.401393669637145</v>
      </c>
      <c r="AB96" s="57">
        <f>STDEV(AB2:AB87)/AB95*100</f>
        <v>31.026043603342202</v>
      </c>
      <c r="AC96" s="57">
        <f>STDEV(AC2:AC87)/AC95*100</f>
        <v>34.844267216241917</v>
      </c>
      <c r="AD96" s="57">
        <f>STDEV(AD2:AD87)/AD95*100</f>
        <v>49.426532090170674</v>
      </c>
      <c r="AE96" s="57">
        <f>STDEV(AE2:AE87)/AE95*100</f>
        <v>36.413107345710912</v>
      </c>
      <c r="AF96" s="57">
        <f>STDEV(AF2:AF87)/AF95*100</f>
        <v>33.86681895005146</v>
      </c>
      <c r="AG96" s="57">
        <f>STDEV(AG2:AG87)/AG95*100</f>
        <v>29.02438401008266</v>
      </c>
      <c r="AH96" s="57">
        <f>STDEV(AH2:AH87)/AH95*100</f>
        <v>29.874115818791104</v>
      </c>
      <c r="AI96" s="57">
        <f>STDEV(AI2:AI87)/AI95*100</f>
        <v>35.042758899923967</v>
      </c>
      <c r="AJ96" s="57">
        <f>STDEV(AJ2:AJ87)/AJ95*100</f>
        <v>26.0872927728924</v>
      </c>
      <c r="AK96" s="57">
        <f>STDEV(AK2:AK87)/AK95*100</f>
        <v>30.46347509640097</v>
      </c>
      <c r="AL96" s="57">
        <f>STDEV(AL2:AL87)/AL95*100</f>
        <v>37.149497822708902</v>
      </c>
      <c r="AM96" s="57">
        <f>STDEV(AM2:AM87)/AM95*100</f>
        <v>37.689697125534117</v>
      </c>
      <c r="AN96" s="57">
        <f>STDEV(AN2:AN87)/AN95*100</f>
        <v>45.622397620476505</v>
      </c>
      <c r="AO96" s="57">
        <f>STDEV(AO2:AO87)/AO95*100</f>
        <v>25.804386634843311</v>
      </c>
      <c r="AP96" s="57">
        <f>STDEV(AP2:AP87)/AP95*100</f>
        <v>27.760272104870609</v>
      </c>
      <c r="AQ96" s="57">
        <f>STDEV(AQ2:AQ87)/AQ95*100</f>
        <v>27.562617370568475</v>
      </c>
      <c r="AR96" s="57">
        <f>STDEV(AR2:AR87)/AR95*100</f>
        <v>24.440224174454254</v>
      </c>
      <c r="AS96" s="57">
        <f>STDEV(AS2:AS87)/AS95*100</f>
        <v>33.84295817285755</v>
      </c>
      <c r="AT96" s="57">
        <f>STDEV(AT2:AT87)/AT95*100</f>
        <v>46.214709645261678</v>
      </c>
      <c r="AU96" s="57">
        <f>STDEV(AU2:AU87)/AU95*100</f>
        <v>43.012439423311321</v>
      </c>
      <c r="AV96" s="57">
        <f>STDEV(AV2:AV87)/AV95*100</f>
        <v>43.595953614911224</v>
      </c>
      <c r="AW96" s="57">
        <f>STDEV(AW2:AW87)/AW95*100</f>
        <v>30.747169796201096</v>
      </c>
      <c r="AX96" s="57">
        <f>STDEV(AX2:AX87)/AX95*100</f>
        <v>33.755391601205197</v>
      </c>
      <c r="AY96" s="57">
        <f>STDEV(AY2:AY87)/AY95*100</f>
        <v>32.131845828740254</v>
      </c>
      <c r="AZ96" s="57">
        <f>STDEV(AZ2:AZ87)/AZ95*100</f>
        <v>31.745772729135229</v>
      </c>
      <c r="BA96" s="57">
        <f>STDEV(BA2:BA87)/BA95*100</f>
        <v>27.425542382561886</v>
      </c>
      <c r="BB96" s="57">
        <f>STDEV(BB2:BB87)/BB95*100</f>
        <v>30.073037719118627</v>
      </c>
      <c r="BC96" s="57">
        <f>STDEV(BC2:BC87)/BC95*100</f>
        <v>29.131974363735281</v>
      </c>
      <c r="BD96" s="57">
        <f>STDEV(BD2:BD87)/BD95*100</f>
        <v>28.585094502989239</v>
      </c>
    </row>
    <row r="97" spans="1:56" x14ac:dyDescent="0.3">
      <c r="A97" s="3"/>
      <c r="D97" s="68"/>
      <c r="E97" s="68"/>
      <c r="F97" s="68"/>
      <c r="G97" s="68"/>
      <c r="J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</row>
  </sheetData>
  <sortState xmlns:xlrd2="http://schemas.microsoft.com/office/spreadsheetml/2017/richdata2" ref="B100:B154">
    <sortCondition descending="1" ref="B100"/>
  </sortState>
  <phoneticPr fontId="5" type="noConversion"/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V102"/>
  <sheetViews>
    <sheetView zoomScale="55" zoomScaleNormal="55" zoomScalePageLayoutView="55" workbookViewId="0"/>
  </sheetViews>
  <sheetFormatPr baseColWidth="10" defaultColWidth="11.44140625" defaultRowHeight="14.4" x14ac:dyDescent="0.3"/>
  <cols>
    <col min="1" max="1" width="50.77734375" style="3" bestFit="1" customWidth="1"/>
    <col min="2" max="2" width="18.6640625" style="5" bestFit="1" customWidth="1"/>
    <col min="3" max="3" width="17.33203125" style="5" bestFit="1" customWidth="1"/>
    <col min="4" max="4" width="13.6640625" style="4" bestFit="1" customWidth="1"/>
    <col min="5" max="5" width="15.6640625" style="6" bestFit="1" customWidth="1"/>
    <col min="6" max="6" width="16.109375" style="3" bestFit="1" customWidth="1"/>
    <col min="7" max="7" width="14" style="9" bestFit="1" customWidth="1"/>
    <col min="8" max="8" width="15.6640625" style="7" bestFit="1" customWidth="1"/>
    <col min="9" max="9" width="22.77734375" style="4" bestFit="1" customWidth="1"/>
    <col min="10" max="10" width="14.21875" style="4" bestFit="1" customWidth="1"/>
    <col min="11" max="11" width="13.6640625" style="4" bestFit="1" customWidth="1"/>
    <col min="12" max="12" width="16.6640625" style="4" bestFit="1" customWidth="1"/>
    <col min="13" max="13" width="15.109375" style="3" bestFit="1" customWidth="1"/>
    <col min="14" max="14" width="24.5546875" style="3" bestFit="1" customWidth="1"/>
    <col min="15" max="15" width="14.21875" style="3" bestFit="1" customWidth="1"/>
    <col min="16" max="17" width="17.109375" style="3" bestFit="1" customWidth="1"/>
    <col min="18" max="18" width="14.44140625" style="4" bestFit="1" customWidth="1"/>
    <col min="19" max="19" width="19.33203125" style="13" bestFit="1" customWidth="1"/>
    <col min="20" max="20" width="19.109375" style="3" bestFit="1" customWidth="1"/>
    <col min="21" max="21" width="16.88671875" style="3" bestFit="1" customWidth="1"/>
    <col min="22" max="22" width="17.33203125" style="3" bestFit="1" customWidth="1"/>
    <col min="23" max="23" width="21.109375" style="3" bestFit="1" customWidth="1"/>
    <col min="24" max="24" width="14" style="3" bestFit="1" customWidth="1"/>
    <col min="25" max="25" width="21.5546875" style="3" bestFit="1" customWidth="1"/>
    <col min="26" max="26" width="25.33203125" style="3" bestFit="1" customWidth="1"/>
    <col min="27" max="27" width="19.5546875" style="3" bestFit="1" customWidth="1"/>
    <col min="28" max="28" width="14.6640625" style="3" bestFit="1" customWidth="1"/>
    <col min="29" max="29" width="13.44140625" style="3" bestFit="1" customWidth="1"/>
    <col min="30" max="30" width="11" style="3" bestFit="1" customWidth="1"/>
    <col min="31" max="31" width="16.21875" style="4" bestFit="1" customWidth="1"/>
    <col min="32" max="32" width="19.88671875" style="3" bestFit="1" customWidth="1"/>
    <col min="33" max="33" width="17.44140625" style="3" bestFit="1" customWidth="1"/>
    <col min="34" max="34" width="22.109375" style="3" bestFit="1" customWidth="1"/>
    <col min="35" max="35" width="15.88671875" style="3" bestFit="1" customWidth="1"/>
    <col min="36" max="36" width="13.44140625" style="3" bestFit="1" customWidth="1"/>
    <col min="37" max="37" width="14" style="3" bestFit="1" customWidth="1"/>
    <col min="38" max="38" width="15.109375" style="3" bestFit="1" customWidth="1"/>
    <col min="39" max="39" width="15.88671875" style="3" bestFit="1" customWidth="1"/>
    <col min="40" max="40" width="18.109375" style="4" bestFit="1" customWidth="1"/>
    <col min="41" max="41" width="14.88671875" style="13" bestFit="1" customWidth="1"/>
    <col min="42" max="42" width="11" style="3" bestFit="1" customWidth="1"/>
    <col min="43" max="43" width="11.44140625" style="3"/>
    <col min="44" max="44" width="16.88671875" style="3" bestFit="1" customWidth="1"/>
    <col min="45" max="45" width="15.109375" style="3" bestFit="1" customWidth="1"/>
    <col min="46" max="46" width="12.109375" style="3" bestFit="1" customWidth="1"/>
    <col min="47" max="47" width="13.44140625" style="3" bestFit="1" customWidth="1"/>
    <col min="48" max="48" width="13.88671875" style="3" bestFit="1" customWidth="1"/>
    <col min="49" max="49" width="12.109375" style="3" bestFit="1" customWidth="1"/>
    <col min="50" max="50" width="13.88671875" style="3" bestFit="1" customWidth="1"/>
    <col min="51" max="51" width="18.88671875" style="3" customWidth="1"/>
    <col min="52" max="52" width="12.44140625" style="3" bestFit="1" customWidth="1"/>
    <col min="53" max="53" width="12.109375" style="3" bestFit="1" customWidth="1"/>
    <col min="54" max="54" width="14.88671875" style="3" bestFit="1" customWidth="1"/>
    <col min="55" max="55" width="13.109375" style="3" bestFit="1" customWidth="1"/>
    <col min="56" max="56" width="22.109375" style="3" bestFit="1" customWidth="1"/>
    <col min="57" max="57" width="12.44140625" style="3" bestFit="1" customWidth="1"/>
    <col min="58" max="58" width="15.44140625" style="3" bestFit="1" customWidth="1"/>
    <col min="59" max="59" width="14.88671875" style="3" bestFit="1" customWidth="1"/>
    <col min="60" max="60" width="13" style="3" bestFit="1" customWidth="1"/>
    <col min="61" max="61" width="17.44140625" style="3" bestFit="1" customWidth="1"/>
    <col min="62" max="62" width="17.109375" style="3" bestFit="1" customWidth="1"/>
    <col min="63" max="63" width="14.88671875" style="3" bestFit="1" customWidth="1"/>
    <col min="64" max="64" width="15.109375" style="3" bestFit="1" customWidth="1"/>
    <col min="65" max="65" width="18.88671875" style="3" bestFit="1" customWidth="1"/>
    <col min="66" max="66" width="12.44140625" style="3" bestFit="1" customWidth="1"/>
    <col min="67" max="67" width="19.109375" style="3" bestFit="1" customWidth="1"/>
    <col min="68" max="68" width="22.44140625" style="3" bestFit="1" customWidth="1"/>
    <col min="69" max="69" width="17.44140625" style="3" bestFit="1" customWidth="1"/>
    <col min="70" max="70" width="12.88671875" style="3" bestFit="1" customWidth="1"/>
    <col min="71" max="71" width="11.88671875" style="3" bestFit="1" customWidth="1"/>
    <col min="72" max="72" width="9.88671875" style="3" customWidth="1"/>
    <col min="73" max="73" width="14.109375" style="3" bestFit="1" customWidth="1"/>
    <col min="74" max="74" width="17.88671875" style="3" bestFit="1" customWidth="1"/>
    <col min="75" max="75" width="15.44140625" style="3" bestFit="1" customWidth="1"/>
    <col min="76" max="76" width="19.44140625" style="3" bestFit="1" customWidth="1"/>
    <col min="77" max="77" width="13.88671875" style="3" bestFit="1" customWidth="1"/>
    <col min="78" max="78" width="11.88671875" style="3" bestFit="1" customWidth="1"/>
    <col min="79" max="79" width="12.109375" style="3" bestFit="1" customWidth="1"/>
    <col min="80" max="80" width="13.109375" style="3" bestFit="1" customWidth="1"/>
    <col min="81" max="81" width="14" style="3" bestFit="1" customWidth="1"/>
    <col min="82" max="82" width="15.88671875" style="3" bestFit="1" customWidth="1"/>
    <col min="83" max="83" width="13" style="3" bestFit="1" customWidth="1"/>
    <col min="84" max="84" width="9.44140625" style="3" customWidth="1"/>
    <col min="85" max="85" width="11.44140625" style="3"/>
    <col min="86" max="86" width="16.88671875" style="3" bestFit="1" customWidth="1"/>
    <col min="87" max="87" width="15.109375" style="3" bestFit="1" customWidth="1"/>
    <col min="88" max="88" width="12.109375" style="3" customWidth="1"/>
    <col min="89" max="89" width="13.44140625" style="3" bestFit="1" customWidth="1"/>
    <col min="90" max="90" width="12.109375" style="3" customWidth="1"/>
    <col min="91" max="91" width="13.88671875" style="3" bestFit="1" customWidth="1"/>
    <col min="92" max="92" width="18.88671875" style="3" bestFit="1" customWidth="1"/>
    <col min="93" max="93" width="12.44140625" style="3" customWidth="1"/>
    <col min="94" max="94" width="12.109375" style="3" customWidth="1"/>
    <col min="95" max="95" width="14.88671875" style="3" bestFit="1" customWidth="1"/>
    <col min="96" max="96" width="13.109375" style="3" bestFit="1" customWidth="1"/>
    <col min="97" max="97" width="22.109375" style="3" bestFit="1" customWidth="1"/>
    <col min="98" max="98" width="12.44140625" style="3" customWidth="1"/>
    <col min="99" max="99" width="15.44140625" style="3" bestFit="1" customWidth="1"/>
    <col min="100" max="100" width="14.88671875" style="3" bestFit="1" customWidth="1"/>
    <col min="101" max="101" width="13" style="3" bestFit="1" customWidth="1"/>
    <col min="102" max="102" width="17.44140625" style="3" bestFit="1" customWidth="1"/>
    <col min="103" max="103" width="17.109375" style="3" bestFit="1" customWidth="1"/>
    <col min="104" max="104" width="13.88671875" style="3" bestFit="1" customWidth="1"/>
    <col min="105" max="105" width="14.88671875" style="3" bestFit="1" customWidth="1"/>
    <col min="106" max="106" width="15.109375" style="3" bestFit="1" customWidth="1"/>
    <col min="107" max="107" width="18.88671875" style="3" bestFit="1" customWidth="1"/>
    <col min="108" max="108" width="12.44140625" style="3" customWidth="1"/>
    <col min="109" max="109" width="19.109375" style="3" bestFit="1" customWidth="1"/>
    <col min="110" max="110" width="22.44140625" style="3" bestFit="1" customWidth="1"/>
    <col min="111" max="111" width="17.44140625" style="3" bestFit="1" customWidth="1"/>
    <col min="112" max="112" width="12.88671875" style="3" customWidth="1"/>
    <col min="113" max="113" width="11.88671875" style="3" customWidth="1"/>
    <col min="114" max="114" width="9.88671875" style="3" customWidth="1"/>
    <col min="115" max="115" width="14.109375" style="3" bestFit="1" customWidth="1"/>
    <col min="116" max="116" width="17.88671875" style="3" bestFit="1" customWidth="1"/>
    <col min="117" max="117" width="15.44140625" style="3" bestFit="1" customWidth="1"/>
    <col min="118" max="118" width="19.44140625" style="3" bestFit="1" customWidth="1"/>
    <col min="119" max="119" width="13.88671875" style="3" bestFit="1" customWidth="1"/>
    <col min="120" max="120" width="11.88671875" style="3" customWidth="1"/>
    <col min="121" max="121" width="12.109375" style="3" customWidth="1"/>
    <col min="122" max="122" width="13.109375" style="3" bestFit="1" customWidth="1"/>
    <col min="123" max="123" width="14" style="3" bestFit="1" customWidth="1"/>
    <col min="124" max="124" width="15.88671875" style="3" bestFit="1" customWidth="1"/>
    <col min="125" max="125" width="13" style="3" bestFit="1" customWidth="1"/>
    <col min="126" max="126" width="9.44140625" style="3" customWidth="1"/>
    <col min="127" max="16384" width="11.44140625" style="3"/>
  </cols>
  <sheetData>
    <row r="1" spans="1:126" s="25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33"/>
      <c r="CM1" s="33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32" t="s">
        <v>155</v>
      </c>
      <c r="B2" s="7">
        <v>85.870199999999997</v>
      </c>
      <c r="C2" s="4">
        <v>113.504</v>
      </c>
      <c r="D2" s="7">
        <v>64.751400000000004</v>
      </c>
      <c r="E2" s="7">
        <v>114.684</v>
      </c>
      <c r="F2" s="13">
        <v>97.721299999999999</v>
      </c>
      <c r="G2" s="7">
        <v>113.077</v>
      </c>
      <c r="H2" s="7">
        <v>108.407</v>
      </c>
      <c r="I2" s="4">
        <v>102.574</v>
      </c>
      <c r="J2" s="4">
        <v>122.172</v>
      </c>
      <c r="K2" s="13">
        <v>102.336</v>
      </c>
      <c r="L2" s="13">
        <v>134.62200000000001</v>
      </c>
      <c r="M2" s="4">
        <v>175.95400000000001</v>
      </c>
      <c r="N2" s="13">
        <v>98.657700000000006</v>
      </c>
      <c r="O2" s="13">
        <v>120.426</v>
      </c>
      <c r="P2" s="13">
        <v>144.828</v>
      </c>
      <c r="Q2" s="20">
        <v>93.399199999999993</v>
      </c>
      <c r="R2" s="4">
        <v>94.230800000000002</v>
      </c>
      <c r="S2" s="13">
        <v>64.923000000000002</v>
      </c>
      <c r="T2" s="4">
        <v>95.873000000000005</v>
      </c>
      <c r="U2" s="13">
        <v>133.66300000000001</v>
      </c>
      <c r="V2" s="4">
        <v>100.71599999999999</v>
      </c>
      <c r="W2" s="4">
        <v>106.556</v>
      </c>
      <c r="X2" s="4">
        <v>92.744500000000002</v>
      </c>
      <c r="Y2" s="4">
        <v>162.39099999999999</v>
      </c>
      <c r="Z2" s="13">
        <v>89.597700000000003</v>
      </c>
      <c r="AA2" s="13">
        <v>105.578</v>
      </c>
      <c r="AB2" s="4">
        <v>89.090900000000005</v>
      </c>
      <c r="AC2" s="4">
        <v>98.342399999999998</v>
      </c>
      <c r="AD2" s="4">
        <v>93.963099999999997</v>
      </c>
      <c r="AE2" s="4">
        <v>80.892700000000005</v>
      </c>
      <c r="AF2" s="4">
        <v>90.245599999999996</v>
      </c>
      <c r="AG2" s="4">
        <v>112.452</v>
      </c>
      <c r="AH2" s="13">
        <v>95.265500000000003</v>
      </c>
      <c r="AI2" s="4">
        <v>134.00899999999999</v>
      </c>
      <c r="AJ2" s="4">
        <v>108.252</v>
      </c>
      <c r="AK2" s="4">
        <v>119.16200000000001</v>
      </c>
      <c r="AL2" s="4">
        <v>112.34699999999999</v>
      </c>
      <c r="AM2" s="4">
        <v>87.476900000000001</v>
      </c>
      <c r="AN2" s="4">
        <v>102.255</v>
      </c>
      <c r="AO2" s="13">
        <v>92.559600000000003</v>
      </c>
      <c r="AP2" s="13">
        <v>98.684200000000004</v>
      </c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s="6" customFormat="1" x14ac:dyDescent="0.3">
      <c r="A3" s="26" t="s">
        <v>10</v>
      </c>
      <c r="B3" s="7">
        <v>108.181</v>
      </c>
      <c r="C3" s="4">
        <v>98</v>
      </c>
      <c r="D3" s="7">
        <v>59.268900000000002</v>
      </c>
      <c r="E3" s="7">
        <v>78.488399999999999</v>
      </c>
      <c r="F3" s="13">
        <v>80.423100000000005</v>
      </c>
      <c r="G3" s="7">
        <v>107.29900000000001</v>
      </c>
      <c r="H3" s="7">
        <v>119.55500000000001</v>
      </c>
      <c r="I3" s="4">
        <v>86.470600000000005</v>
      </c>
      <c r="J3" s="7">
        <v>66.174800000000005</v>
      </c>
      <c r="K3" s="13">
        <v>87.396000000000001</v>
      </c>
      <c r="L3" s="13">
        <v>105.28400000000001</v>
      </c>
      <c r="M3" s="7">
        <v>93.484999999999999</v>
      </c>
      <c r="N3" s="13">
        <v>91.661799999999999</v>
      </c>
      <c r="O3" s="13">
        <v>75.260300000000001</v>
      </c>
      <c r="P3" s="15">
        <v>94.331599999999995</v>
      </c>
      <c r="Q3" s="20">
        <v>78.605000000000004</v>
      </c>
      <c r="R3" s="7">
        <v>92.637299999999996</v>
      </c>
      <c r="S3" s="13">
        <v>50.199199999999998</v>
      </c>
      <c r="T3" s="7">
        <v>72.4178</v>
      </c>
      <c r="U3" s="13">
        <v>77.518000000000001</v>
      </c>
      <c r="V3" s="7">
        <v>89.025000000000006</v>
      </c>
      <c r="W3" s="7">
        <v>97.051100000000005</v>
      </c>
      <c r="X3" s="7">
        <v>84.517799999999994</v>
      </c>
      <c r="Y3" s="7">
        <v>65.701599999999999</v>
      </c>
      <c r="Z3" s="15">
        <v>68.759399999999999</v>
      </c>
      <c r="AA3" s="15">
        <v>105.578</v>
      </c>
      <c r="AB3" s="7">
        <v>86.982200000000006</v>
      </c>
      <c r="AC3" s="7">
        <v>95.824399999999997</v>
      </c>
      <c r="AD3" s="7">
        <v>85.069400000000002</v>
      </c>
      <c r="AE3" s="7">
        <v>74.566699999999997</v>
      </c>
      <c r="AF3" s="7">
        <v>84.423500000000004</v>
      </c>
      <c r="AG3" s="7">
        <v>101.539</v>
      </c>
      <c r="AH3" s="15">
        <v>125.28400000000001</v>
      </c>
      <c r="AI3" s="7">
        <v>125.38500000000001</v>
      </c>
      <c r="AJ3" s="7">
        <v>120.88800000000001</v>
      </c>
      <c r="AK3" s="7">
        <v>90.962199999999996</v>
      </c>
      <c r="AL3" s="4">
        <v>120.47</v>
      </c>
      <c r="AM3" s="7">
        <v>97.365300000000005</v>
      </c>
      <c r="AN3" s="7">
        <v>105.645</v>
      </c>
      <c r="AO3" s="15">
        <v>55.874699999999997</v>
      </c>
      <c r="AP3" s="15">
        <v>87.209299999999999</v>
      </c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s="6" customFormat="1" x14ac:dyDescent="0.3">
      <c r="A4" s="26" t="s">
        <v>11</v>
      </c>
      <c r="B4" s="7">
        <v>108.17700000000001</v>
      </c>
      <c r="C4" s="4">
        <v>98</v>
      </c>
      <c r="D4" s="4">
        <v>59.268900000000002</v>
      </c>
      <c r="E4" s="7">
        <v>78.488399999999999</v>
      </c>
      <c r="F4" s="13">
        <v>80.420599999999993</v>
      </c>
      <c r="G4" s="7">
        <v>107.29900000000001</v>
      </c>
      <c r="H4" s="7">
        <v>119.55500000000001</v>
      </c>
      <c r="I4" s="4">
        <v>86.470600000000005</v>
      </c>
      <c r="J4" s="7">
        <v>66.173199999999994</v>
      </c>
      <c r="K4" s="13">
        <v>87.396000000000001</v>
      </c>
      <c r="L4" s="13">
        <v>105.28</v>
      </c>
      <c r="M4" s="7">
        <v>93.484999999999999</v>
      </c>
      <c r="N4" s="13">
        <v>91.658600000000007</v>
      </c>
      <c r="O4" s="13">
        <v>75.260300000000001</v>
      </c>
      <c r="P4" s="15">
        <v>94.331599999999995</v>
      </c>
      <c r="Q4" s="20">
        <v>78.605000000000004</v>
      </c>
      <c r="R4" s="7">
        <v>92.634100000000004</v>
      </c>
      <c r="S4" s="13">
        <v>50.199199999999998</v>
      </c>
      <c r="T4" s="7">
        <v>72.4178</v>
      </c>
      <c r="U4" s="13">
        <v>77.518000000000001</v>
      </c>
      <c r="V4" s="7">
        <v>89.025000000000006</v>
      </c>
      <c r="W4" s="7">
        <v>97.051100000000005</v>
      </c>
      <c r="X4" s="7">
        <v>84.517799999999994</v>
      </c>
      <c r="Y4" s="7">
        <v>65.701599999999999</v>
      </c>
      <c r="Z4" s="15">
        <v>68.759399999999999</v>
      </c>
      <c r="AA4" s="15">
        <v>121.33199999999999</v>
      </c>
      <c r="AB4" s="7">
        <v>86.982200000000006</v>
      </c>
      <c r="AC4" s="7">
        <v>95.824399999999997</v>
      </c>
      <c r="AD4" s="7">
        <v>85.069400000000002</v>
      </c>
      <c r="AE4" s="7">
        <v>74.566699999999997</v>
      </c>
      <c r="AF4" s="7">
        <v>84.4208</v>
      </c>
      <c r="AG4" s="7">
        <v>101.539</v>
      </c>
      <c r="AH4" s="15">
        <v>125.27800000000001</v>
      </c>
      <c r="AI4" s="7">
        <v>125.379</v>
      </c>
      <c r="AJ4" s="7">
        <v>120.883</v>
      </c>
      <c r="AK4" s="7">
        <v>90.959100000000007</v>
      </c>
      <c r="AL4" s="4">
        <v>120.47</v>
      </c>
      <c r="AM4" s="7">
        <v>97.365300000000005</v>
      </c>
      <c r="AN4" s="7">
        <v>105.642</v>
      </c>
      <c r="AO4" s="15">
        <v>55.8735</v>
      </c>
      <c r="AP4" s="15">
        <v>87.209299999999999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6" t="s">
        <v>12</v>
      </c>
      <c r="B5" s="7">
        <v>86.538499999999999</v>
      </c>
      <c r="C5" s="4">
        <v>98.203699999999998</v>
      </c>
      <c r="D5" s="4">
        <v>46.226399999999998</v>
      </c>
      <c r="E5" s="7">
        <v>94.123500000000007</v>
      </c>
      <c r="F5" s="13">
        <v>71.707300000000004</v>
      </c>
      <c r="G5" s="7">
        <v>58.868000000000002</v>
      </c>
      <c r="H5" s="7">
        <v>96.372399999999999</v>
      </c>
      <c r="I5" s="4">
        <v>76.236000000000004</v>
      </c>
      <c r="J5" s="4">
        <v>121.857</v>
      </c>
      <c r="K5" s="13">
        <v>86.982200000000006</v>
      </c>
      <c r="L5" s="13">
        <v>81.215500000000006</v>
      </c>
      <c r="M5" s="4">
        <v>87.810699999999997</v>
      </c>
      <c r="N5" s="13">
        <v>82.816900000000004</v>
      </c>
      <c r="O5" s="13">
        <v>93.8797</v>
      </c>
      <c r="P5" s="13">
        <v>114.545</v>
      </c>
      <c r="Q5" s="20">
        <v>47.8827</v>
      </c>
      <c r="R5" s="4">
        <v>79.459500000000006</v>
      </c>
      <c r="S5" s="13">
        <v>53.978000000000002</v>
      </c>
      <c r="T5" s="4">
        <v>65.654300000000006</v>
      </c>
      <c r="U5" s="13">
        <v>75.444800000000001</v>
      </c>
      <c r="V5" s="4">
        <v>69.463399999999993</v>
      </c>
      <c r="W5" s="4">
        <v>67.555099999999996</v>
      </c>
      <c r="X5" s="4">
        <v>63.703800000000001</v>
      </c>
      <c r="Y5" s="4">
        <v>50.949300000000001</v>
      </c>
      <c r="Z5" s="13">
        <v>57.439300000000003</v>
      </c>
      <c r="AA5" s="13">
        <v>86.617800000000003</v>
      </c>
      <c r="AB5" s="4">
        <v>78.191500000000005</v>
      </c>
      <c r="AC5" s="4">
        <v>80.484200000000001</v>
      </c>
      <c r="AD5" s="4">
        <v>81.385300000000001</v>
      </c>
      <c r="AE5" s="4">
        <v>64.370199999999997</v>
      </c>
      <c r="AF5" s="4">
        <v>85.839399999999998</v>
      </c>
      <c r="AG5" s="4">
        <v>88.589799999999997</v>
      </c>
      <c r="AH5" s="13">
        <v>75.170500000000004</v>
      </c>
      <c r="AI5" s="4">
        <v>123.622</v>
      </c>
      <c r="AJ5" s="4">
        <v>106.676</v>
      </c>
      <c r="AK5" s="4">
        <v>80.123500000000007</v>
      </c>
      <c r="AL5" s="4">
        <v>87.223100000000002</v>
      </c>
      <c r="AM5" s="4">
        <v>65.698300000000003</v>
      </c>
      <c r="AN5" s="4">
        <v>72.267399999999995</v>
      </c>
      <c r="AO5" s="13">
        <v>74.242400000000004</v>
      </c>
      <c r="AP5" s="13">
        <v>77.989599999999996</v>
      </c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6" t="s">
        <v>13</v>
      </c>
      <c r="B6" s="7">
        <v>80.071200000000005</v>
      </c>
      <c r="C6" s="4">
        <v>85.597800000000007</v>
      </c>
      <c r="D6" s="4">
        <v>60.7104</v>
      </c>
      <c r="E6" s="7">
        <v>89.537099999999995</v>
      </c>
      <c r="F6" s="13">
        <v>80.3279</v>
      </c>
      <c r="G6" s="7">
        <v>53.4848</v>
      </c>
      <c r="H6" s="7">
        <v>102.471</v>
      </c>
      <c r="I6" s="4">
        <v>88.726399999999998</v>
      </c>
      <c r="J6" s="4">
        <v>159.523</v>
      </c>
      <c r="K6" s="13">
        <v>97.840599999999995</v>
      </c>
      <c r="L6" s="13">
        <v>95.765500000000003</v>
      </c>
      <c r="M6" s="4">
        <v>87.729200000000006</v>
      </c>
      <c r="N6" s="13">
        <v>83.641499999999994</v>
      </c>
      <c r="O6" s="13">
        <v>69.124099999999999</v>
      </c>
      <c r="P6" s="13">
        <v>153.125</v>
      </c>
      <c r="Q6" s="20">
        <v>53.372599999999998</v>
      </c>
      <c r="R6" s="4">
        <v>91.443200000000004</v>
      </c>
      <c r="S6" s="13">
        <v>53.549700000000001</v>
      </c>
      <c r="T6" s="4">
        <v>76.780199999999994</v>
      </c>
      <c r="U6" s="13">
        <v>60.211599999999997</v>
      </c>
      <c r="V6" s="4">
        <v>62.642000000000003</v>
      </c>
      <c r="W6" s="4">
        <v>82.031300000000002</v>
      </c>
      <c r="X6" s="4">
        <v>70.037099999999995</v>
      </c>
      <c r="Y6" s="4">
        <v>50.003799999999998</v>
      </c>
      <c r="Z6" s="13">
        <v>67.975099999999998</v>
      </c>
      <c r="AA6" s="13">
        <v>98.203699999999998</v>
      </c>
      <c r="AB6" s="4">
        <v>72.932699999999997</v>
      </c>
      <c r="AC6" s="4">
        <v>78.451099999999997</v>
      </c>
      <c r="AD6" s="4">
        <v>71.482600000000005</v>
      </c>
      <c r="AE6" s="4">
        <v>68.255700000000004</v>
      </c>
      <c r="AF6" s="4">
        <v>70.219200000000001</v>
      </c>
      <c r="AG6" s="4">
        <v>80.547899999999998</v>
      </c>
      <c r="AH6" s="13">
        <v>65.834000000000003</v>
      </c>
      <c r="AI6" s="4">
        <v>102.447</v>
      </c>
      <c r="AJ6" s="4">
        <v>114.21899999999999</v>
      </c>
      <c r="AK6" s="4">
        <v>74.75</v>
      </c>
      <c r="AL6" s="4">
        <v>88.791899999999998</v>
      </c>
      <c r="AM6" s="4">
        <v>83.7607</v>
      </c>
      <c r="AN6" s="4">
        <v>96.089699999999993</v>
      </c>
      <c r="AO6" s="13">
        <v>72.413799999999995</v>
      </c>
      <c r="AP6" s="13">
        <v>85.2273</v>
      </c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6" t="s">
        <v>14</v>
      </c>
      <c r="B7" s="7">
        <v>87.548599999999993</v>
      </c>
      <c r="C7" s="4">
        <v>72.455399999999997</v>
      </c>
      <c r="D7" s="4">
        <v>43.405500000000004</v>
      </c>
      <c r="E7" s="7">
        <v>93.963099999999997</v>
      </c>
      <c r="F7" s="13">
        <v>74.809200000000004</v>
      </c>
      <c r="G7" s="7">
        <v>61.136800000000001</v>
      </c>
      <c r="H7" s="7">
        <v>100.958</v>
      </c>
      <c r="I7" s="4">
        <v>82.115300000000005</v>
      </c>
      <c r="J7" s="4">
        <v>74.771100000000004</v>
      </c>
      <c r="K7" s="13">
        <v>90.597800000000007</v>
      </c>
      <c r="L7" s="13">
        <v>76.862700000000004</v>
      </c>
      <c r="M7" s="4">
        <v>82.951899999999995</v>
      </c>
      <c r="N7" s="13">
        <v>66.067400000000006</v>
      </c>
      <c r="O7" s="13">
        <v>49.662199999999999</v>
      </c>
      <c r="P7" s="13">
        <v>92.162999999999997</v>
      </c>
      <c r="Q7" s="20">
        <v>48.8977</v>
      </c>
      <c r="R7" s="4">
        <v>88.2971</v>
      </c>
      <c r="S7" s="13">
        <v>50.174500000000002</v>
      </c>
      <c r="T7" s="4">
        <v>70.7941</v>
      </c>
      <c r="U7" s="13">
        <v>59.974200000000003</v>
      </c>
      <c r="V7" s="4">
        <v>46.875</v>
      </c>
      <c r="W7" s="4">
        <v>60.978999999999999</v>
      </c>
      <c r="X7" s="4">
        <v>43.080399999999997</v>
      </c>
      <c r="Y7" s="4">
        <v>48.434899999999999</v>
      </c>
      <c r="Z7" s="13">
        <v>69.587599999999995</v>
      </c>
      <c r="AA7" s="13">
        <v>90.073499999999996</v>
      </c>
      <c r="AB7" s="4">
        <v>69.368700000000004</v>
      </c>
      <c r="AC7" s="4">
        <v>77.713800000000006</v>
      </c>
      <c r="AD7" s="4">
        <v>60.245899999999999</v>
      </c>
      <c r="AE7" s="4">
        <v>71.282300000000006</v>
      </c>
      <c r="AF7" s="4">
        <v>67.999600000000001</v>
      </c>
      <c r="AG7" s="4">
        <v>87.726299999999995</v>
      </c>
      <c r="AH7" s="13">
        <v>61.255699999999997</v>
      </c>
      <c r="AI7" s="4">
        <v>67.444900000000004</v>
      </c>
      <c r="AJ7" s="4">
        <v>104.255</v>
      </c>
      <c r="AK7" s="4">
        <v>51.766599999999997</v>
      </c>
      <c r="AL7" s="4">
        <v>90.024500000000003</v>
      </c>
      <c r="AM7" s="4">
        <v>65.848699999999994</v>
      </c>
      <c r="AN7" s="4">
        <v>95.541399999999996</v>
      </c>
      <c r="AO7" s="13">
        <v>63.0901</v>
      </c>
      <c r="AP7" s="13">
        <v>82.187100000000001</v>
      </c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6" t="s">
        <v>15</v>
      </c>
      <c r="B8" s="7">
        <v>91.5565</v>
      </c>
      <c r="C8" s="4">
        <v>72.066699999999997</v>
      </c>
      <c r="D8" s="4">
        <v>60.5991</v>
      </c>
      <c r="E8" s="7">
        <v>50.413400000000003</v>
      </c>
      <c r="F8" s="13">
        <v>76.769099999999995</v>
      </c>
      <c r="G8" s="7">
        <v>89.4161</v>
      </c>
      <c r="H8" s="7">
        <v>83.225899999999996</v>
      </c>
      <c r="I8" s="4">
        <v>79.1434</v>
      </c>
      <c r="J8" s="4">
        <v>62.887700000000002</v>
      </c>
      <c r="K8" s="13">
        <v>79.077100000000002</v>
      </c>
      <c r="L8" s="13">
        <v>79.598100000000002</v>
      </c>
      <c r="M8" s="4">
        <v>101.58199999999999</v>
      </c>
      <c r="N8" s="13">
        <v>79.138599999999997</v>
      </c>
      <c r="O8" s="13">
        <v>55.015000000000001</v>
      </c>
      <c r="P8" s="13">
        <v>158.26300000000001</v>
      </c>
      <c r="Q8" s="20">
        <v>55.630299999999998</v>
      </c>
      <c r="R8" s="4">
        <v>89.150899999999993</v>
      </c>
      <c r="S8" s="13">
        <v>35.7181</v>
      </c>
      <c r="T8" s="4">
        <v>72.532899999999998</v>
      </c>
      <c r="U8" s="13">
        <v>86.945099999999996</v>
      </c>
      <c r="V8" s="4">
        <v>80.641199999999998</v>
      </c>
      <c r="W8" s="4">
        <v>62.8324</v>
      </c>
      <c r="X8" s="4">
        <v>67.8322</v>
      </c>
      <c r="Y8" s="4">
        <v>54.883699999999997</v>
      </c>
      <c r="Z8" s="13">
        <v>75.773200000000003</v>
      </c>
      <c r="AA8" s="13">
        <v>104.292</v>
      </c>
      <c r="AB8" s="4">
        <v>76.847099999999998</v>
      </c>
      <c r="AC8" s="4">
        <v>81.993099999999998</v>
      </c>
      <c r="AD8" s="4">
        <v>58.545000000000002</v>
      </c>
      <c r="AE8" s="4">
        <v>74.259100000000004</v>
      </c>
      <c r="AF8" s="4">
        <v>66.369</v>
      </c>
      <c r="AG8" s="4">
        <v>82.051599999999993</v>
      </c>
      <c r="AH8" s="13">
        <v>68.902699999999996</v>
      </c>
      <c r="AI8" s="4">
        <v>87.407499999999999</v>
      </c>
      <c r="AJ8" s="4">
        <v>117.36499999999999</v>
      </c>
      <c r="AK8" s="4">
        <v>63.301400000000001</v>
      </c>
      <c r="AL8" s="4">
        <v>79.297499999999999</v>
      </c>
      <c r="AM8" s="4">
        <v>57.421900000000001</v>
      </c>
      <c r="AN8" s="4">
        <v>98.9011</v>
      </c>
      <c r="AO8" s="13">
        <v>53.454500000000003</v>
      </c>
      <c r="AP8" s="13">
        <v>89.599599999999995</v>
      </c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6" t="s">
        <v>16</v>
      </c>
      <c r="B9" s="7">
        <v>91.5565</v>
      </c>
      <c r="C9" s="4">
        <v>72.064700000000002</v>
      </c>
      <c r="D9" s="4">
        <v>60.5991</v>
      </c>
      <c r="E9" s="7">
        <v>68.460499999999996</v>
      </c>
      <c r="F9" s="13">
        <v>76.769099999999995</v>
      </c>
      <c r="G9" s="7">
        <v>89.4161</v>
      </c>
      <c r="H9" s="7">
        <v>83.225899999999996</v>
      </c>
      <c r="I9" s="4">
        <v>79.141000000000005</v>
      </c>
      <c r="J9" s="4">
        <v>62.887700000000002</v>
      </c>
      <c r="K9" s="13">
        <v>79.077100000000002</v>
      </c>
      <c r="L9" s="13">
        <v>79.595699999999994</v>
      </c>
      <c r="M9" s="4">
        <v>101.58199999999999</v>
      </c>
      <c r="N9" s="13">
        <v>79.138599999999997</v>
      </c>
      <c r="O9" s="13">
        <v>55.015000000000001</v>
      </c>
      <c r="P9" s="13">
        <v>158.26300000000001</v>
      </c>
      <c r="Q9" s="20">
        <v>55.629100000000001</v>
      </c>
      <c r="R9" s="4">
        <v>89.147900000000007</v>
      </c>
      <c r="S9" s="13">
        <v>35.7181</v>
      </c>
      <c r="T9" s="4">
        <v>72.532899999999998</v>
      </c>
      <c r="U9" s="13">
        <v>86.945099999999996</v>
      </c>
      <c r="V9" s="4">
        <v>80.638800000000003</v>
      </c>
      <c r="W9" s="4">
        <v>63.216700000000003</v>
      </c>
      <c r="X9" s="4">
        <v>67.8322</v>
      </c>
      <c r="Y9" s="4">
        <v>54.883699999999997</v>
      </c>
      <c r="Z9" s="13">
        <v>75.773200000000003</v>
      </c>
      <c r="AA9" s="13">
        <v>104.292</v>
      </c>
      <c r="AB9" s="4">
        <v>76.847099999999998</v>
      </c>
      <c r="AC9" s="4">
        <v>81.990600000000001</v>
      </c>
      <c r="AD9" s="4">
        <v>58.545000000000002</v>
      </c>
      <c r="AE9" s="4">
        <v>74.259100000000004</v>
      </c>
      <c r="AF9" s="4">
        <v>66.367400000000004</v>
      </c>
      <c r="AG9" s="4">
        <v>82.051599999999993</v>
      </c>
      <c r="AH9" s="13">
        <v>68.902699999999996</v>
      </c>
      <c r="AI9" s="4">
        <v>87.407499999999999</v>
      </c>
      <c r="AJ9" s="4">
        <v>117.36499999999999</v>
      </c>
      <c r="AK9" s="4">
        <v>63.301400000000001</v>
      </c>
      <c r="AL9" s="4">
        <v>79.297499999999999</v>
      </c>
      <c r="AM9" s="4">
        <v>57.421900000000001</v>
      </c>
      <c r="AN9" s="4">
        <v>98.9011</v>
      </c>
      <c r="AO9" s="13">
        <v>53.454500000000003</v>
      </c>
      <c r="AP9" s="13">
        <v>88.678100000000001</v>
      </c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6" t="s">
        <v>17</v>
      </c>
      <c r="B10" s="7">
        <v>117.49299999999999</v>
      </c>
      <c r="C10" s="4">
        <v>123.78400000000001</v>
      </c>
      <c r="D10" s="4">
        <v>42.284599999999998</v>
      </c>
      <c r="E10" s="7">
        <v>91.468500000000006</v>
      </c>
      <c r="F10" s="13">
        <v>105</v>
      </c>
      <c r="G10" s="7">
        <v>88.314800000000005</v>
      </c>
      <c r="H10" s="7">
        <v>111.247</v>
      </c>
      <c r="I10" s="4">
        <v>112.73</v>
      </c>
      <c r="J10" s="4">
        <v>99.7286</v>
      </c>
      <c r="K10" s="13">
        <v>102.336</v>
      </c>
      <c r="L10" s="13">
        <v>102.845</v>
      </c>
      <c r="M10" s="4">
        <v>81.153199999999998</v>
      </c>
      <c r="N10" s="13">
        <v>94.838700000000003</v>
      </c>
      <c r="O10" s="13">
        <v>109.62</v>
      </c>
      <c r="P10" s="13">
        <v>159.01400000000001</v>
      </c>
      <c r="Q10" s="20">
        <v>67.247799999999998</v>
      </c>
      <c r="R10" s="4">
        <v>91.128299999999996</v>
      </c>
      <c r="S10" s="13">
        <v>52.801699999999997</v>
      </c>
      <c r="T10" s="4">
        <v>75.999499999999998</v>
      </c>
      <c r="U10" s="13">
        <v>75.449100000000001</v>
      </c>
      <c r="V10" s="4">
        <v>100.444</v>
      </c>
      <c r="W10" s="4">
        <v>95.703100000000006</v>
      </c>
      <c r="X10" s="4">
        <v>98.908500000000004</v>
      </c>
      <c r="Y10" s="4">
        <v>64.101900000000001</v>
      </c>
      <c r="Z10" s="13">
        <v>90.184100000000001</v>
      </c>
      <c r="AA10" s="13">
        <v>71.882599999999996</v>
      </c>
      <c r="AB10" s="4">
        <v>92.079599999999999</v>
      </c>
      <c r="AC10" s="4">
        <v>91.021699999999996</v>
      </c>
      <c r="AD10" s="4">
        <v>84.547499999999999</v>
      </c>
      <c r="AE10" s="4">
        <v>73.869299999999996</v>
      </c>
      <c r="AF10" s="4">
        <v>82.013499999999993</v>
      </c>
      <c r="AG10" s="4">
        <v>106.453</v>
      </c>
      <c r="AH10" s="13">
        <v>79.354600000000005</v>
      </c>
      <c r="AI10" s="4">
        <v>69.955600000000004</v>
      </c>
      <c r="AJ10" s="4">
        <v>122.5</v>
      </c>
      <c r="AK10" s="4">
        <v>80.201300000000003</v>
      </c>
      <c r="AL10" s="4">
        <v>97.840599999999995</v>
      </c>
      <c r="AM10" s="4">
        <v>69.136700000000005</v>
      </c>
      <c r="AN10" s="4">
        <v>76.750900000000001</v>
      </c>
      <c r="AO10" s="13">
        <v>77.287099999999995</v>
      </c>
      <c r="AP10" s="13">
        <v>126.839</v>
      </c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6" t="s">
        <v>18</v>
      </c>
      <c r="B11" s="7">
        <v>76.785700000000006</v>
      </c>
      <c r="C11" s="4">
        <v>97.508799999999994</v>
      </c>
      <c r="D11" s="4">
        <v>51.183799999999998</v>
      </c>
      <c r="E11" s="7">
        <v>86.132800000000003</v>
      </c>
      <c r="F11" s="13">
        <v>78.386099999999999</v>
      </c>
      <c r="G11" s="7">
        <v>91.162800000000004</v>
      </c>
      <c r="H11" s="7">
        <v>89.634100000000004</v>
      </c>
      <c r="I11" s="4">
        <v>80.503799999999998</v>
      </c>
      <c r="J11" s="4">
        <v>122.443</v>
      </c>
      <c r="K11" s="13">
        <v>76.421000000000006</v>
      </c>
      <c r="L11" s="13">
        <v>58.401600000000002</v>
      </c>
      <c r="M11" s="4">
        <v>63.163899999999998</v>
      </c>
      <c r="N11" s="13">
        <v>80.991699999999994</v>
      </c>
      <c r="O11" s="13">
        <v>76.5625</v>
      </c>
      <c r="P11" s="13">
        <v>130.012</v>
      </c>
      <c r="Q11" s="20">
        <v>78.555899999999994</v>
      </c>
      <c r="R11" s="4">
        <v>70.756200000000007</v>
      </c>
      <c r="S11" s="13">
        <v>47.340499999999999</v>
      </c>
      <c r="T11" s="4">
        <v>57.508000000000003</v>
      </c>
      <c r="U11" s="13">
        <v>75.170500000000004</v>
      </c>
      <c r="V11" s="4">
        <v>67.887900000000002</v>
      </c>
      <c r="W11" s="4">
        <v>57.421900000000001</v>
      </c>
      <c r="X11" s="4">
        <v>53.141100000000002</v>
      </c>
      <c r="Y11" s="4">
        <v>48.117800000000003</v>
      </c>
      <c r="Z11" s="13">
        <v>55.056199999999997</v>
      </c>
      <c r="AA11" s="13">
        <v>68.372100000000003</v>
      </c>
      <c r="AB11" s="4">
        <v>73.828100000000006</v>
      </c>
      <c r="AC11" s="4">
        <v>52.406399999999998</v>
      </c>
      <c r="AD11" s="4">
        <v>67.136899999999997</v>
      </c>
      <c r="AE11" s="4">
        <v>75.196100000000001</v>
      </c>
      <c r="AF11" s="4">
        <v>54.594999999999999</v>
      </c>
      <c r="AG11" s="4">
        <v>68.841700000000003</v>
      </c>
      <c r="AH11" s="13">
        <v>67.555099999999996</v>
      </c>
      <c r="AI11" s="4">
        <v>70.552499999999995</v>
      </c>
      <c r="AJ11" s="4">
        <v>87.326700000000002</v>
      </c>
      <c r="AK11" s="4">
        <v>62.311599999999999</v>
      </c>
      <c r="AL11" s="4">
        <v>76.218500000000006</v>
      </c>
      <c r="AM11" s="4">
        <v>82.6875</v>
      </c>
      <c r="AN11" s="4">
        <v>81.736900000000006</v>
      </c>
      <c r="AO11" s="13">
        <v>64.814800000000005</v>
      </c>
      <c r="AP11" s="13">
        <v>82.720600000000005</v>
      </c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6" t="s">
        <v>19</v>
      </c>
      <c r="B12" s="7">
        <v>60.567799999999998</v>
      </c>
      <c r="C12" s="4">
        <v>80.2791</v>
      </c>
      <c r="D12" s="4">
        <v>38.210500000000003</v>
      </c>
      <c r="E12" s="7">
        <v>84.785899999999998</v>
      </c>
      <c r="F12" s="13">
        <v>68.5137</v>
      </c>
      <c r="G12" s="7">
        <v>76.255799999999994</v>
      </c>
      <c r="H12" s="7">
        <v>98.327799999999996</v>
      </c>
      <c r="I12" s="4">
        <v>66.929699999999997</v>
      </c>
      <c r="J12" s="4">
        <v>70.854799999999997</v>
      </c>
      <c r="K12" s="13">
        <v>68.407399999999996</v>
      </c>
      <c r="L12" s="13">
        <v>58.916499999999999</v>
      </c>
      <c r="M12" s="4">
        <v>99.384</v>
      </c>
      <c r="N12" s="13">
        <v>67.097800000000007</v>
      </c>
      <c r="O12" s="13">
        <v>93.929699999999997</v>
      </c>
      <c r="P12" s="13">
        <v>139.852</v>
      </c>
      <c r="Q12" s="20">
        <v>53.951599999999999</v>
      </c>
      <c r="R12" s="4">
        <v>72.6404</v>
      </c>
      <c r="S12" s="13">
        <v>41.426600000000001</v>
      </c>
      <c r="T12" s="4">
        <v>57.9133</v>
      </c>
      <c r="U12" s="13">
        <v>48.832700000000003</v>
      </c>
      <c r="V12" s="4">
        <v>69.852199999999996</v>
      </c>
      <c r="W12" s="4">
        <v>60.180100000000003</v>
      </c>
      <c r="X12" s="4">
        <v>71.159599999999998</v>
      </c>
      <c r="Y12" s="4">
        <v>48.918500000000002</v>
      </c>
      <c r="Z12" s="13">
        <v>59.598599999999998</v>
      </c>
      <c r="AA12" s="13">
        <v>57.403199999999998</v>
      </c>
      <c r="AB12" s="4">
        <v>65.886499999999998</v>
      </c>
      <c r="AC12" s="4">
        <v>52.4542</v>
      </c>
      <c r="AD12" s="4">
        <v>62.633099999999999</v>
      </c>
      <c r="AE12" s="4">
        <v>67.6173</v>
      </c>
      <c r="AF12" s="4">
        <v>69.9131</v>
      </c>
      <c r="AG12" s="4">
        <v>70.126199999999997</v>
      </c>
      <c r="AH12" s="13">
        <v>52.712299999999999</v>
      </c>
      <c r="AI12" s="4">
        <v>42.282600000000002</v>
      </c>
      <c r="AJ12" s="4">
        <v>82.194299999999998</v>
      </c>
      <c r="AK12" s="4">
        <v>62.5428</v>
      </c>
      <c r="AL12" s="4">
        <v>57.541800000000002</v>
      </c>
      <c r="AM12" s="4">
        <v>71.4054</v>
      </c>
      <c r="AN12" s="4">
        <v>81.206800000000001</v>
      </c>
      <c r="AO12" s="13">
        <v>62.019500000000001</v>
      </c>
      <c r="AP12" s="13">
        <v>73.474999999999994</v>
      </c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6" t="s">
        <v>20</v>
      </c>
      <c r="B13" s="7">
        <v>60.566600000000001</v>
      </c>
      <c r="C13" s="4">
        <v>80.2791</v>
      </c>
      <c r="D13" s="4">
        <v>46.155500000000004</v>
      </c>
      <c r="E13" s="7">
        <v>84.785899999999998</v>
      </c>
      <c r="F13" s="13">
        <v>96.428600000000003</v>
      </c>
      <c r="G13" s="7">
        <v>76.255799999999994</v>
      </c>
      <c r="H13" s="7">
        <v>98.327799999999996</v>
      </c>
      <c r="I13" s="4">
        <v>66.929699999999997</v>
      </c>
      <c r="J13" s="4">
        <v>70.854799999999997</v>
      </c>
      <c r="K13" s="13">
        <v>89.755799999999994</v>
      </c>
      <c r="L13" s="13">
        <v>84.144199999999998</v>
      </c>
      <c r="M13" s="4">
        <v>99.384</v>
      </c>
      <c r="N13" s="13">
        <v>70.616500000000002</v>
      </c>
      <c r="O13" s="13">
        <v>105</v>
      </c>
      <c r="P13" s="13">
        <v>139.852</v>
      </c>
      <c r="Q13" s="20">
        <v>61.643799999999999</v>
      </c>
      <c r="R13" s="4">
        <v>72.6404</v>
      </c>
      <c r="S13" s="13">
        <v>53.6464</v>
      </c>
      <c r="T13" s="4">
        <v>57.9133</v>
      </c>
      <c r="U13" s="13">
        <v>59.979599999999998</v>
      </c>
      <c r="V13" s="4">
        <v>69.852199999999996</v>
      </c>
      <c r="W13" s="4">
        <v>60.180100000000003</v>
      </c>
      <c r="X13" s="4">
        <v>71.159599999999998</v>
      </c>
      <c r="Y13" s="4">
        <v>48.918500000000002</v>
      </c>
      <c r="Z13" s="13">
        <v>87.863200000000006</v>
      </c>
      <c r="AA13" s="13">
        <v>65.284999999999997</v>
      </c>
      <c r="AB13" s="4">
        <v>65.886499999999998</v>
      </c>
      <c r="AC13" s="4">
        <v>52.453200000000002</v>
      </c>
      <c r="AD13" s="4">
        <v>62.633099999999999</v>
      </c>
      <c r="AE13" s="4">
        <v>67.6173</v>
      </c>
      <c r="AF13" s="4">
        <v>69.9131</v>
      </c>
      <c r="AG13" s="4">
        <v>70.124300000000005</v>
      </c>
      <c r="AH13" s="13">
        <v>72.194500000000005</v>
      </c>
      <c r="AI13" s="4">
        <v>42.282600000000002</v>
      </c>
      <c r="AJ13" s="4">
        <v>82.194299999999998</v>
      </c>
      <c r="AK13" s="4">
        <v>62.5428</v>
      </c>
      <c r="AL13" s="4">
        <v>57.541800000000002</v>
      </c>
      <c r="AM13" s="4">
        <v>71.4054</v>
      </c>
      <c r="AN13" s="4">
        <v>100</v>
      </c>
      <c r="AO13" s="13">
        <v>82.358099999999993</v>
      </c>
      <c r="AP13" s="13">
        <v>121.977</v>
      </c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6" t="s">
        <v>21</v>
      </c>
      <c r="B14" s="7">
        <v>52.067300000000003</v>
      </c>
      <c r="C14" s="4">
        <v>65.386600000000001</v>
      </c>
      <c r="D14" s="4">
        <v>57.163800000000002</v>
      </c>
      <c r="E14" s="7">
        <v>56.732399999999998</v>
      </c>
      <c r="F14" s="13">
        <v>51.7515</v>
      </c>
      <c r="G14" s="7">
        <v>69.95</v>
      </c>
      <c r="H14" s="7">
        <v>78.423199999999994</v>
      </c>
      <c r="I14" s="4">
        <v>62.086399999999998</v>
      </c>
      <c r="J14" s="4">
        <v>52.010800000000003</v>
      </c>
      <c r="K14" s="13">
        <v>73.9375</v>
      </c>
      <c r="L14" s="13">
        <v>50.747999999999998</v>
      </c>
      <c r="M14" s="4">
        <v>99.145700000000005</v>
      </c>
      <c r="N14" s="13">
        <v>58.305100000000003</v>
      </c>
      <c r="O14" s="13">
        <v>79.782899999999998</v>
      </c>
      <c r="P14" s="13">
        <v>139.57900000000001</v>
      </c>
      <c r="Q14" s="20">
        <v>38.639000000000003</v>
      </c>
      <c r="R14" s="4">
        <v>49.749899999999997</v>
      </c>
      <c r="S14" s="13">
        <v>38.104799999999997</v>
      </c>
      <c r="T14" s="4">
        <v>44.286000000000001</v>
      </c>
      <c r="U14" s="13">
        <v>42.379399999999997</v>
      </c>
      <c r="V14" s="4">
        <v>47.158200000000001</v>
      </c>
      <c r="W14" s="4">
        <v>52.132800000000003</v>
      </c>
      <c r="X14" s="4">
        <v>32.949399999999997</v>
      </c>
      <c r="Y14" s="4">
        <v>44.680900000000001</v>
      </c>
      <c r="Z14" s="13">
        <v>56.391500000000001</v>
      </c>
      <c r="AA14" s="13">
        <v>55.720500000000001</v>
      </c>
      <c r="AB14" s="4">
        <v>61.097299999999997</v>
      </c>
      <c r="AC14" s="4">
        <v>46.610799999999998</v>
      </c>
      <c r="AD14" s="4">
        <v>45.633299999999998</v>
      </c>
      <c r="AE14" s="4">
        <v>46.0246</v>
      </c>
      <c r="AF14" s="4">
        <v>50.912999999999997</v>
      </c>
      <c r="AG14" s="4">
        <v>62.412999999999997</v>
      </c>
      <c r="AH14" s="13">
        <v>47.118699999999997</v>
      </c>
      <c r="AI14" s="4">
        <v>62.082099999999997</v>
      </c>
      <c r="AJ14" s="4">
        <v>70.744900000000001</v>
      </c>
      <c r="AK14" s="4">
        <v>54.198</v>
      </c>
      <c r="AL14" s="4">
        <v>59.526200000000003</v>
      </c>
      <c r="AM14" s="4">
        <v>51.7515</v>
      </c>
      <c r="AN14" s="4">
        <v>72.951999999999998</v>
      </c>
      <c r="AO14" s="13">
        <v>59.831800000000001</v>
      </c>
      <c r="AP14" s="13">
        <v>63.598599999999998</v>
      </c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6" t="s">
        <v>22</v>
      </c>
      <c r="B15" s="7">
        <v>76.047600000000003</v>
      </c>
      <c r="C15" s="4">
        <v>75.604299999999995</v>
      </c>
      <c r="D15" s="4">
        <v>66.362399999999994</v>
      </c>
      <c r="E15" s="7">
        <v>70.7941</v>
      </c>
      <c r="F15" s="13">
        <v>55.236600000000003</v>
      </c>
      <c r="G15" s="7">
        <v>112.428</v>
      </c>
      <c r="H15" s="7">
        <v>99.743700000000004</v>
      </c>
      <c r="I15" s="4">
        <v>74.300799999999995</v>
      </c>
      <c r="J15" s="4">
        <v>59.202599999999997</v>
      </c>
      <c r="K15" s="13">
        <v>88.4358</v>
      </c>
      <c r="L15" s="13">
        <v>61.663899999999998</v>
      </c>
      <c r="M15" s="4">
        <v>99.864099999999993</v>
      </c>
      <c r="N15" s="13">
        <v>82.237799999999993</v>
      </c>
      <c r="O15" s="13">
        <v>108.07899999999999</v>
      </c>
      <c r="P15" s="13">
        <v>175.744</v>
      </c>
      <c r="Q15" s="20">
        <v>47.327800000000003</v>
      </c>
      <c r="R15" s="4">
        <v>68.426900000000003</v>
      </c>
      <c r="S15" s="13">
        <v>41.466900000000003</v>
      </c>
      <c r="T15" s="4">
        <v>66.970399999999998</v>
      </c>
      <c r="U15" s="13">
        <v>64.081800000000001</v>
      </c>
      <c r="V15" s="4">
        <v>67.002600000000001</v>
      </c>
      <c r="W15" s="4">
        <v>84.897499999999994</v>
      </c>
      <c r="X15" s="4">
        <v>75.2881</v>
      </c>
      <c r="Y15" s="4">
        <v>62.553199999999997</v>
      </c>
      <c r="Z15" s="13">
        <v>63.777500000000003</v>
      </c>
      <c r="AA15" s="13">
        <v>80.437799999999996</v>
      </c>
      <c r="AB15" s="4">
        <v>83.819100000000006</v>
      </c>
      <c r="AC15" s="4">
        <v>85.132400000000004</v>
      </c>
      <c r="AD15" s="4">
        <v>47.358199999999997</v>
      </c>
      <c r="AE15" s="4">
        <v>59.353999999999999</v>
      </c>
      <c r="AF15" s="4">
        <v>80.1066</v>
      </c>
      <c r="AG15" s="4">
        <v>95.813999999999993</v>
      </c>
      <c r="AH15" s="13">
        <v>68.9529</v>
      </c>
      <c r="AI15" s="4">
        <v>91.181600000000003</v>
      </c>
      <c r="AJ15" s="4">
        <v>90.647499999999994</v>
      </c>
      <c r="AK15" s="4">
        <v>62.070399999999999</v>
      </c>
      <c r="AL15" s="4">
        <v>78.5047</v>
      </c>
      <c r="AM15" s="4">
        <v>61.122700000000002</v>
      </c>
      <c r="AN15" s="4">
        <v>84.960800000000006</v>
      </c>
      <c r="AO15" s="13">
        <v>75.929699999999997</v>
      </c>
      <c r="AP15" s="13">
        <v>86.338700000000003</v>
      </c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6" t="s">
        <v>23</v>
      </c>
      <c r="B16" s="7">
        <v>99.399500000000003</v>
      </c>
      <c r="C16" s="4">
        <v>92.018799999999999</v>
      </c>
      <c r="D16" s="4">
        <v>106.9</v>
      </c>
      <c r="E16" s="7">
        <v>89.102900000000005</v>
      </c>
      <c r="F16" s="13">
        <v>48.525500000000001</v>
      </c>
      <c r="G16" s="7">
        <v>74.409400000000005</v>
      </c>
      <c r="H16" s="7">
        <v>122.319</v>
      </c>
      <c r="I16" s="4">
        <v>78.558300000000003</v>
      </c>
      <c r="J16" s="4">
        <v>105.267</v>
      </c>
      <c r="K16" s="13">
        <v>86.614900000000006</v>
      </c>
      <c r="L16" s="13">
        <v>85.970500000000001</v>
      </c>
      <c r="M16" s="4">
        <v>86.617800000000003</v>
      </c>
      <c r="N16" s="13">
        <v>74.665599999999998</v>
      </c>
      <c r="O16" s="13">
        <v>104.449</v>
      </c>
      <c r="P16" s="13">
        <v>167.86099999999999</v>
      </c>
      <c r="Q16" s="20">
        <v>44.176600000000001</v>
      </c>
      <c r="R16" s="4">
        <v>68.426900000000003</v>
      </c>
      <c r="S16" s="13">
        <v>52.203800000000001</v>
      </c>
      <c r="T16" s="4">
        <v>99.973500000000001</v>
      </c>
      <c r="U16" s="13">
        <v>75.875299999999996</v>
      </c>
      <c r="V16" s="4">
        <v>85.892399999999995</v>
      </c>
      <c r="W16" s="4">
        <v>95.765500000000003</v>
      </c>
      <c r="X16" s="4">
        <v>94.493200000000002</v>
      </c>
      <c r="Y16" s="4">
        <v>64.073999999999998</v>
      </c>
      <c r="Z16" s="13">
        <v>68.045100000000005</v>
      </c>
      <c r="AA16" s="13">
        <v>94.395499999999998</v>
      </c>
      <c r="AB16" s="4">
        <v>84</v>
      </c>
      <c r="AC16" s="4">
        <v>108.697</v>
      </c>
      <c r="AD16" s="4">
        <v>39.077300000000001</v>
      </c>
      <c r="AE16" s="4">
        <v>66.440700000000007</v>
      </c>
      <c r="AF16" s="4">
        <v>109.42</v>
      </c>
      <c r="AG16" s="4">
        <v>90.073499999999996</v>
      </c>
      <c r="AH16" s="13">
        <v>92.705500000000001</v>
      </c>
      <c r="AI16" s="4">
        <v>125.10599999999999</v>
      </c>
      <c r="AJ16" s="4">
        <v>99.503600000000006</v>
      </c>
      <c r="AK16" s="4">
        <v>52.734400000000001</v>
      </c>
      <c r="AL16" s="4">
        <v>78.479100000000003</v>
      </c>
      <c r="AM16" s="4">
        <v>63.634799999999998</v>
      </c>
      <c r="AN16" s="4">
        <v>70.382900000000006</v>
      </c>
      <c r="AO16" s="13">
        <v>81.575999999999993</v>
      </c>
      <c r="AP16" s="13">
        <v>89.208299999999994</v>
      </c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6" t="s">
        <v>24</v>
      </c>
      <c r="B17" s="7">
        <v>111.88800000000001</v>
      </c>
      <c r="C17" s="4">
        <v>109.294</v>
      </c>
      <c r="D17" s="4">
        <v>87.825299999999999</v>
      </c>
      <c r="E17" s="7">
        <v>66.683499999999995</v>
      </c>
      <c r="F17" s="13">
        <v>40.902799999999999</v>
      </c>
      <c r="G17" s="7">
        <v>57.937399999999997</v>
      </c>
      <c r="H17" s="7">
        <v>121.992</v>
      </c>
      <c r="I17" s="4">
        <v>79.032300000000006</v>
      </c>
      <c r="J17" s="4">
        <v>97.963700000000003</v>
      </c>
      <c r="K17" s="13">
        <v>99.466200000000001</v>
      </c>
      <c r="L17" s="13">
        <v>70</v>
      </c>
      <c r="M17" s="4">
        <v>85.124200000000002</v>
      </c>
      <c r="N17" s="13">
        <v>75.191800000000001</v>
      </c>
      <c r="O17" s="13">
        <v>101.738</v>
      </c>
      <c r="P17" s="13">
        <v>144.27500000000001</v>
      </c>
      <c r="Q17" s="20">
        <v>66.515799999999999</v>
      </c>
      <c r="R17" s="4">
        <v>67.109700000000004</v>
      </c>
      <c r="S17" s="13">
        <v>52.466700000000003</v>
      </c>
      <c r="T17" s="4">
        <v>88.223500000000001</v>
      </c>
      <c r="U17" s="13">
        <v>53.179499999999997</v>
      </c>
      <c r="V17" s="4">
        <v>93.716800000000006</v>
      </c>
      <c r="W17" s="4">
        <v>110.11199999999999</v>
      </c>
      <c r="X17" s="4">
        <v>86.725700000000003</v>
      </c>
      <c r="Y17" s="4">
        <v>61.357900000000001</v>
      </c>
      <c r="Z17" s="13">
        <v>67.790499999999994</v>
      </c>
      <c r="AA17" s="13">
        <v>95.173000000000002</v>
      </c>
      <c r="AB17" s="4">
        <v>75.968999999999994</v>
      </c>
      <c r="AC17" s="4">
        <v>103.545</v>
      </c>
      <c r="AD17" s="4">
        <v>65.511300000000006</v>
      </c>
      <c r="AE17" s="4">
        <v>61.9846</v>
      </c>
      <c r="AF17" s="4">
        <v>114.934</v>
      </c>
      <c r="AG17" s="4">
        <v>55.869900000000001</v>
      </c>
      <c r="AH17" s="13">
        <v>93.537899999999993</v>
      </c>
      <c r="AI17" s="4">
        <v>123.19</v>
      </c>
      <c r="AJ17" s="4">
        <v>101.352</v>
      </c>
      <c r="AK17" s="4">
        <v>52.466700000000003</v>
      </c>
      <c r="AL17" s="4">
        <v>87.924499999999995</v>
      </c>
      <c r="AM17" s="4">
        <v>54.4803</v>
      </c>
      <c r="AN17" s="4">
        <v>74.505200000000002</v>
      </c>
      <c r="AO17" s="13">
        <v>93.604100000000003</v>
      </c>
      <c r="AP17" s="13">
        <v>74.328299999999999</v>
      </c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6" t="s">
        <v>25</v>
      </c>
      <c r="B18" s="7">
        <v>100.313</v>
      </c>
      <c r="C18" s="4">
        <v>124.051</v>
      </c>
      <c r="D18" s="4">
        <v>64.298199999999994</v>
      </c>
      <c r="E18" s="7">
        <v>55.272399999999998</v>
      </c>
      <c r="F18" s="13">
        <v>85.914699999999996</v>
      </c>
      <c r="G18" s="7">
        <v>102.95699999999999</v>
      </c>
      <c r="H18" s="7">
        <v>126.797</v>
      </c>
      <c r="I18" s="4">
        <v>80.084699999999998</v>
      </c>
      <c r="J18" s="4">
        <v>120.514</v>
      </c>
      <c r="K18" s="13">
        <v>96.3934</v>
      </c>
      <c r="L18" s="13">
        <v>69.216300000000004</v>
      </c>
      <c r="M18" s="4">
        <v>106.556</v>
      </c>
      <c r="N18" s="13">
        <v>74.359300000000005</v>
      </c>
      <c r="O18" s="13">
        <v>113.58199999999999</v>
      </c>
      <c r="P18" s="13">
        <v>126.39700000000001</v>
      </c>
      <c r="Q18" s="20">
        <v>79.103099999999998</v>
      </c>
      <c r="R18" s="4">
        <v>82.988299999999995</v>
      </c>
      <c r="S18" s="13">
        <v>49.101799999999997</v>
      </c>
      <c r="T18" s="4">
        <v>95.841800000000006</v>
      </c>
      <c r="U18" s="13">
        <v>86.087999999999994</v>
      </c>
      <c r="V18" s="4">
        <v>100.593</v>
      </c>
      <c r="W18" s="4">
        <v>111.78700000000001</v>
      </c>
      <c r="X18" s="4">
        <v>90.184100000000001</v>
      </c>
      <c r="Y18" s="4">
        <v>112.29</v>
      </c>
      <c r="Z18" s="13">
        <v>77.841800000000006</v>
      </c>
      <c r="AA18" s="13">
        <v>102.43899999999999</v>
      </c>
      <c r="AB18" s="4">
        <v>91.304299999999998</v>
      </c>
      <c r="AC18" s="4">
        <v>122.245</v>
      </c>
      <c r="AD18" s="4">
        <v>100.34099999999999</v>
      </c>
      <c r="AE18" s="4">
        <v>61.799300000000002</v>
      </c>
      <c r="AF18" s="4">
        <v>116.206</v>
      </c>
      <c r="AG18" s="4">
        <v>100.102</v>
      </c>
      <c r="AH18" s="13">
        <v>98.4375</v>
      </c>
      <c r="AI18" s="4">
        <v>133.73099999999999</v>
      </c>
      <c r="AJ18" s="4">
        <v>131.63499999999999</v>
      </c>
      <c r="AK18" s="4">
        <v>65.313999999999993</v>
      </c>
      <c r="AL18" s="4">
        <v>99.743700000000004</v>
      </c>
      <c r="AM18" s="4">
        <v>63.7744</v>
      </c>
      <c r="AN18" s="4">
        <v>124.946</v>
      </c>
      <c r="AO18" s="13">
        <v>105.874</v>
      </c>
      <c r="AP18" s="13">
        <v>72.697900000000004</v>
      </c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6" t="s">
        <v>26</v>
      </c>
      <c r="B19" s="7">
        <v>123.55200000000001</v>
      </c>
      <c r="C19" s="4">
        <v>115.809</v>
      </c>
      <c r="D19" s="4">
        <v>42.1875</v>
      </c>
      <c r="E19" s="7">
        <v>93.116600000000005</v>
      </c>
      <c r="F19" s="13">
        <v>82.031300000000002</v>
      </c>
      <c r="G19" s="7">
        <v>65.188500000000005</v>
      </c>
      <c r="H19" s="7">
        <v>105.705</v>
      </c>
      <c r="I19" s="4">
        <v>62.7014</v>
      </c>
      <c r="J19" s="4">
        <v>98.327799999999996</v>
      </c>
      <c r="K19" s="13">
        <v>86.470600000000005</v>
      </c>
      <c r="L19" s="13">
        <v>83.354299999999995</v>
      </c>
      <c r="M19" s="4">
        <v>85.536900000000003</v>
      </c>
      <c r="N19" s="13">
        <v>84.791399999999996</v>
      </c>
      <c r="O19" s="13">
        <v>73.045500000000004</v>
      </c>
      <c r="P19" s="13">
        <v>105.544</v>
      </c>
      <c r="Q19" s="20">
        <v>52.577199999999998</v>
      </c>
      <c r="R19" s="4">
        <v>66.256</v>
      </c>
      <c r="S19" s="13">
        <v>46.934899999999999</v>
      </c>
      <c r="T19" s="4">
        <v>84.921999999999997</v>
      </c>
      <c r="U19" s="13">
        <v>91.690299999999993</v>
      </c>
      <c r="V19" s="4">
        <v>63.840600000000002</v>
      </c>
      <c r="W19" s="4">
        <v>75.384600000000006</v>
      </c>
      <c r="X19" s="4">
        <v>99.5261</v>
      </c>
      <c r="Y19" s="4">
        <v>70.305000000000007</v>
      </c>
      <c r="Z19" s="13">
        <v>74.762699999999995</v>
      </c>
      <c r="AA19" s="13">
        <v>85.179000000000002</v>
      </c>
      <c r="AB19" s="4">
        <v>73.848699999999994</v>
      </c>
      <c r="AC19" s="4">
        <v>75.100099999999998</v>
      </c>
      <c r="AD19" s="4">
        <v>99.830200000000005</v>
      </c>
      <c r="AE19" s="4">
        <v>53.4848</v>
      </c>
      <c r="AF19" s="4">
        <v>102.21</v>
      </c>
      <c r="AG19" s="4">
        <v>63.324199999999998</v>
      </c>
      <c r="AH19" s="13">
        <v>82.143299999999996</v>
      </c>
      <c r="AI19" s="4">
        <v>109.09099999999999</v>
      </c>
      <c r="AJ19" s="4">
        <v>86.813900000000004</v>
      </c>
      <c r="AK19" s="4">
        <v>69.021299999999997</v>
      </c>
      <c r="AL19" s="4">
        <v>83.110799999999998</v>
      </c>
      <c r="AM19" s="4">
        <v>78.926199999999994</v>
      </c>
      <c r="AN19" s="4">
        <v>84.905699999999996</v>
      </c>
      <c r="AO19" s="13">
        <v>87.131200000000007</v>
      </c>
      <c r="AP19" s="13">
        <v>75.685900000000004</v>
      </c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x14ac:dyDescent="0.3">
      <c r="A20" s="26" t="s">
        <v>27</v>
      </c>
      <c r="B20" s="7">
        <v>119.59099999999999</v>
      </c>
      <c r="C20" s="4">
        <v>92.698999999999998</v>
      </c>
      <c r="D20" s="4">
        <v>49.365699999999997</v>
      </c>
      <c r="E20" s="7">
        <v>93.116600000000005</v>
      </c>
      <c r="F20" s="13">
        <v>90.6661</v>
      </c>
      <c r="G20" s="7">
        <v>66.691900000000004</v>
      </c>
      <c r="H20" s="7">
        <v>117.131</v>
      </c>
      <c r="I20" s="4">
        <v>73.5</v>
      </c>
      <c r="J20" s="4">
        <v>99.231200000000001</v>
      </c>
      <c r="K20" s="13">
        <v>77.368399999999994</v>
      </c>
      <c r="L20" s="13">
        <v>61.630899999999997</v>
      </c>
      <c r="M20" s="4">
        <v>79.713200000000001</v>
      </c>
      <c r="N20" s="13">
        <v>69.852199999999996</v>
      </c>
      <c r="O20" s="13">
        <v>59.192</v>
      </c>
      <c r="P20" s="13">
        <v>92.569299999999998</v>
      </c>
      <c r="Q20" s="20">
        <v>59.108699999999999</v>
      </c>
      <c r="R20" s="4">
        <v>70.329300000000003</v>
      </c>
      <c r="S20" s="13">
        <v>36.532800000000002</v>
      </c>
      <c r="T20" s="4">
        <v>81.664100000000005</v>
      </c>
      <c r="U20" s="13">
        <v>79.226299999999995</v>
      </c>
      <c r="V20" s="4">
        <v>75.6952</v>
      </c>
      <c r="W20" s="4">
        <v>79.430800000000005</v>
      </c>
      <c r="X20" s="4">
        <v>83.186599999999999</v>
      </c>
      <c r="Y20" s="4">
        <v>60.122700000000002</v>
      </c>
      <c r="Z20" s="13">
        <v>61.9846</v>
      </c>
      <c r="AA20" s="13">
        <v>81.250399999999999</v>
      </c>
      <c r="AB20" s="4">
        <v>63.7898</v>
      </c>
      <c r="AC20" s="4">
        <v>84.203199999999995</v>
      </c>
      <c r="AD20" s="4">
        <v>87.665199999999999</v>
      </c>
      <c r="AE20" s="4">
        <v>55.346400000000003</v>
      </c>
      <c r="AF20" s="4">
        <v>99.864099999999993</v>
      </c>
      <c r="AG20" s="4">
        <v>53.686599999999999</v>
      </c>
      <c r="AH20" s="13">
        <v>89.743600000000001</v>
      </c>
      <c r="AI20" s="4">
        <v>133.03200000000001</v>
      </c>
      <c r="AJ20" s="4">
        <v>94.876099999999994</v>
      </c>
      <c r="AK20" s="4">
        <v>57.8247</v>
      </c>
      <c r="AL20" s="4">
        <v>81.780299999999997</v>
      </c>
      <c r="AM20" s="4">
        <v>64.122100000000003</v>
      </c>
      <c r="AN20" s="4">
        <v>85.790899999999993</v>
      </c>
      <c r="AO20" s="13">
        <v>74.898099999999999</v>
      </c>
      <c r="AP20" s="13">
        <v>81.012699999999995</v>
      </c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x14ac:dyDescent="0.3">
      <c r="A21" s="26" t="s">
        <v>28</v>
      </c>
      <c r="B21" s="7">
        <v>82.173000000000002</v>
      </c>
      <c r="C21" s="4">
        <v>87.766999999999996</v>
      </c>
      <c r="D21" s="4">
        <v>60.245899999999999</v>
      </c>
      <c r="E21" s="7">
        <v>77.713800000000006</v>
      </c>
      <c r="F21" s="13">
        <v>75.721199999999996</v>
      </c>
      <c r="G21" s="7">
        <v>72.384100000000004</v>
      </c>
      <c r="H21" s="7">
        <v>92.498099999999994</v>
      </c>
      <c r="I21" s="4">
        <v>67.741900000000001</v>
      </c>
      <c r="J21" s="4">
        <v>75.610799999999998</v>
      </c>
      <c r="K21" s="13">
        <v>83.787199999999999</v>
      </c>
      <c r="L21" s="13">
        <v>63.435000000000002</v>
      </c>
      <c r="M21" s="4">
        <v>82.358099999999993</v>
      </c>
      <c r="N21" s="13">
        <v>58.682600000000001</v>
      </c>
      <c r="O21" s="13">
        <v>59.634900000000002</v>
      </c>
      <c r="P21" s="13">
        <v>86.402799999999999</v>
      </c>
      <c r="Q21" s="20">
        <v>65.077799999999996</v>
      </c>
      <c r="R21" s="4">
        <v>66.470699999999994</v>
      </c>
      <c r="S21" s="13">
        <v>48.129199999999997</v>
      </c>
      <c r="T21" s="4">
        <v>61.916499999999999</v>
      </c>
      <c r="U21" s="13">
        <v>73.424499999999995</v>
      </c>
      <c r="V21" s="4">
        <v>67.754099999999994</v>
      </c>
      <c r="W21" s="4">
        <v>83.691800000000001</v>
      </c>
      <c r="X21" s="4">
        <v>54.527500000000003</v>
      </c>
      <c r="Y21" s="4">
        <v>53.357500000000002</v>
      </c>
      <c r="Z21" s="13">
        <v>63.802100000000003</v>
      </c>
      <c r="AA21" s="13">
        <v>70.503600000000006</v>
      </c>
      <c r="AB21" s="4">
        <v>75.773200000000003</v>
      </c>
      <c r="AC21" s="4">
        <v>73.003200000000007</v>
      </c>
      <c r="AD21" s="4">
        <v>85.1845</v>
      </c>
      <c r="AE21" s="4">
        <v>56.326599999999999</v>
      </c>
      <c r="AF21" s="7">
        <v>91.266599999999997</v>
      </c>
      <c r="AG21" s="4">
        <v>80.369299999999996</v>
      </c>
      <c r="AH21" s="13">
        <v>89.877700000000004</v>
      </c>
      <c r="AI21" s="4">
        <v>100</v>
      </c>
      <c r="AJ21" s="4">
        <v>78.689099999999996</v>
      </c>
      <c r="AK21" s="4">
        <v>70.671199999999999</v>
      </c>
      <c r="AL21" s="4">
        <v>92.079599999999999</v>
      </c>
      <c r="AM21" s="4">
        <v>67.741900000000001</v>
      </c>
      <c r="AN21" s="4">
        <v>71.831199999999995</v>
      </c>
      <c r="AO21" s="13">
        <v>80.907499999999999</v>
      </c>
      <c r="AP21" s="13">
        <v>63.681600000000003</v>
      </c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x14ac:dyDescent="0.3">
      <c r="A22" s="26" t="s">
        <v>29</v>
      </c>
      <c r="B22" s="7">
        <v>79.659199999999998</v>
      </c>
      <c r="C22" s="4">
        <v>85.631100000000004</v>
      </c>
      <c r="D22" s="7">
        <v>91.417900000000003</v>
      </c>
      <c r="E22" s="7">
        <v>48.951999999999998</v>
      </c>
      <c r="F22" s="13">
        <v>70.3125</v>
      </c>
      <c r="G22" s="7">
        <v>57.790599999999998</v>
      </c>
      <c r="H22" s="7">
        <v>103.001</v>
      </c>
      <c r="I22" s="4">
        <v>57.571800000000003</v>
      </c>
      <c r="J22" s="4">
        <v>55.569600000000001</v>
      </c>
      <c r="K22" s="13">
        <v>85.448599999999999</v>
      </c>
      <c r="L22" s="13">
        <v>79.311800000000005</v>
      </c>
      <c r="M22" s="4">
        <v>69.214500000000001</v>
      </c>
      <c r="N22" s="13">
        <v>54.286900000000003</v>
      </c>
      <c r="O22" s="13">
        <v>70.4529</v>
      </c>
      <c r="P22" s="13">
        <v>94.608099999999993</v>
      </c>
      <c r="Q22" s="20">
        <v>51.398600000000002</v>
      </c>
      <c r="R22" s="4">
        <v>54.332599999999999</v>
      </c>
      <c r="S22" s="13">
        <v>52.865000000000002</v>
      </c>
      <c r="T22" s="4">
        <v>65.280100000000004</v>
      </c>
      <c r="U22" s="13">
        <v>58.2896</v>
      </c>
      <c r="V22" s="4">
        <v>60.503500000000003</v>
      </c>
      <c r="W22" s="4">
        <v>78.106099999999998</v>
      </c>
      <c r="X22" s="4">
        <v>59.433999999999997</v>
      </c>
      <c r="Y22" s="4">
        <v>51.578899999999997</v>
      </c>
      <c r="Z22" s="13">
        <v>59.5182</v>
      </c>
      <c r="AA22" s="13">
        <v>88.314800000000005</v>
      </c>
      <c r="AB22" s="4">
        <v>77.4953</v>
      </c>
      <c r="AC22" s="4">
        <v>56.8568</v>
      </c>
      <c r="AD22" s="4">
        <v>61.414900000000003</v>
      </c>
      <c r="AE22" s="4">
        <v>64.066199999999995</v>
      </c>
      <c r="AF22" s="4">
        <v>87.102500000000006</v>
      </c>
      <c r="AG22" s="4">
        <v>77.479399999999998</v>
      </c>
      <c r="AH22" s="13">
        <v>74.005700000000004</v>
      </c>
      <c r="AI22" s="4">
        <v>61.938200000000002</v>
      </c>
      <c r="AJ22" s="4">
        <v>77.077699999999993</v>
      </c>
      <c r="AK22" s="4">
        <v>67.851399999999998</v>
      </c>
      <c r="AL22" s="4">
        <v>82.941500000000005</v>
      </c>
      <c r="AM22" s="4">
        <v>61.851300000000002</v>
      </c>
      <c r="AN22" s="4">
        <v>63.500500000000002</v>
      </c>
      <c r="AO22" s="13">
        <v>80.050799999999995</v>
      </c>
      <c r="AP22" s="13">
        <v>70.546700000000001</v>
      </c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s="6" customFormat="1" x14ac:dyDescent="0.3">
      <c r="A23" s="26" t="s">
        <v>30</v>
      </c>
      <c r="B23" s="7">
        <v>77.548599999999993</v>
      </c>
      <c r="C23" s="4">
        <v>111.721</v>
      </c>
      <c r="D23" s="7">
        <v>53.571399999999997</v>
      </c>
      <c r="E23" s="7">
        <v>48.951000000000001</v>
      </c>
      <c r="F23" s="13">
        <v>74.834500000000006</v>
      </c>
      <c r="G23" s="7">
        <v>65.025099999999995</v>
      </c>
      <c r="H23" s="7">
        <v>96.756500000000003</v>
      </c>
      <c r="I23" s="4">
        <v>54.339300000000001</v>
      </c>
      <c r="J23" s="7">
        <v>64.628</v>
      </c>
      <c r="K23" s="13">
        <v>77.262200000000007</v>
      </c>
      <c r="L23" s="13">
        <v>75.851399999999998</v>
      </c>
      <c r="M23" s="7">
        <v>74.449200000000005</v>
      </c>
      <c r="N23" s="13">
        <v>43.214799999999997</v>
      </c>
      <c r="O23" s="13">
        <v>56.822600000000001</v>
      </c>
      <c r="P23" s="15">
        <v>91.633200000000002</v>
      </c>
      <c r="Q23" s="20">
        <v>50.269799999999996</v>
      </c>
      <c r="R23" s="7">
        <v>50.320399999999999</v>
      </c>
      <c r="S23" s="13">
        <v>29.193999999999999</v>
      </c>
      <c r="T23" s="7">
        <v>63.527900000000002</v>
      </c>
      <c r="U23" s="13">
        <v>46.642000000000003</v>
      </c>
      <c r="V23" s="7">
        <v>78.379099999999994</v>
      </c>
      <c r="W23" s="7">
        <v>69.916799999999995</v>
      </c>
      <c r="X23" s="7">
        <v>52.2956</v>
      </c>
      <c r="Y23" s="7">
        <v>41.408499999999997</v>
      </c>
      <c r="Z23" s="15">
        <v>46.759900000000002</v>
      </c>
      <c r="AA23" s="15">
        <v>86.623500000000007</v>
      </c>
      <c r="AB23" s="7">
        <v>70.114999999999995</v>
      </c>
      <c r="AC23" s="7">
        <v>48.004399999999997</v>
      </c>
      <c r="AD23" s="7">
        <v>55.666600000000003</v>
      </c>
      <c r="AE23" s="7">
        <v>50.558900000000001</v>
      </c>
      <c r="AF23" s="7">
        <v>57.012300000000003</v>
      </c>
      <c r="AG23" s="7">
        <v>58.524299999999997</v>
      </c>
      <c r="AH23" s="15">
        <v>67.924499999999995</v>
      </c>
      <c r="AI23" s="7">
        <v>55.956200000000003</v>
      </c>
      <c r="AJ23" s="7">
        <v>72.098100000000002</v>
      </c>
      <c r="AK23" s="7">
        <v>49.822099999999999</v>
      </c>
      <c r="AL23" s="4">
        <v>76.124200000000002</v>
      </c>
      <c r="AM23" s="7">
        <v>46.0334</v>
      </c>
      <c r="AN23" s="7">
        <v>62.615499999999997</v>
      </c>
      <c r="AO23" s="15">
        <v>52.682899999999997</v>
      </c>
      <c r="AP23" s="15">
        <v>81.229699999999994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s="6" customFormat="1" x14ac:dyDescent="0.3">
      <c r="A24" s="26" t="s">
        <v>31</v>
      </c>
      <c r="B24" s="7">
        <v>77.548599999999993</v>
      </c>
      <c r="C24" s="4">
        <v>111.721</v>
      </c>
      <c r="D24" s="4">
        <v>53.571399999999997</v>
      </c>
      <c r="E24" s="7">
        <v>48.139699999999998</v>
      </c>
      <c r="F24" s="13">
        <v>74.834500000000006</v>
      </c>
      <c r="G24" s="7">
        <v>65.025099999999995</v>
      </c>
      <c r="H24" s="7">
        <v>96.753</v>
      </c>
      <c r="I24" s="4">
        <v>54.339300000000001</v>
      </c>
      <c r="J24" s="7">
        <v>64.628</v>
      </c>
      <c r="K24" s="13">
        <v>77.262200000000007</v>
      </c>
      <c r="L24" s="13">
        <v>75.849199999999996</v>
      </c>
      <c r="M24" s="7">
        <v>74.447100000000006</v>
      </c>
      <c r="N24" s="13">
        <v>43.214100000000002</v>
      </c>
      <c r="O24" s="13">
        <v>56.822600000000001</v>
      </c>
      <c r="P24" s="15">
        <v>91.633200000000002</v>
      </c>
      <c r="Q24" s="20">
        <v>50.269799999999996</v>
      </c>
      <c r="R24" s="7">
        <v>50.320399999999999</v>
      </c>
      <c r="S24" s="13">
        <v>29.482600000000001</v>
      </c>
      <c r="T24" s="7">
        <v>63.526400000000002</v>
      </c>
      <c r="U24" s="13">
        <v>46.642000000000003</v>
      </c>
      <c r="V24" s="7">
        <v>78.376800000000003</v>
      </c>
      <c r="W24" s="7">
        <v>69.914900000000003</v>
      </c>
      <c r="X24" s="7">
        <v>52.2956</v>
      </c>
      <c r="Y24" s="7">
        <v>41.408499999999997</v>
      </c>
      <c r="Z24" s="15">
        <v>46.759</v>
      </c>
      <c r="AA24" s="15">
        <v>86.620599999999996</v>
      </c>
      <c r="AB24" s="7">
        <v>70.114999999999995</v>
      </c>
      <c r="AC24" s="7">
        <v>48.003500000000003</v>
      </c>
      <c r="AD24" s="7">
        <v>55.666600000000003</v>
      </c>
      <c r="AE24" s="7">
        <v>50.557899999999997</v>
      </c>
      <c r="AF24" s="7">
        <v>57.012300000000003</v>
      </c>
      <c r="AG24" s="7">
        <v>58.524299999999997</v>
      </c>
      <c r="AH24" s="15">
        <v>67.924499999999995</v>
      </c>
      <c r="AI24" s="7">
        <v>55.954999999999998</v>
      </c>
      <c r="AJ24" s="7">
        <v>72.096100000000007</v>
      </c>
      <c r="AK24" s="7">
        <v>49.821100000000001</v>
      </c>
      <c r="AL24" s="4">
        <v>76.124200000000002</v>
      </c>
      <c r="AM24" s="7">
        <v>46.0334</v>
      </c>
      <c r="AN24" s="7">
        <v>62.615499999999997</v>
      </c>
      <c r="AO24" s="15">
        <v>52.682899999999997</v>
      </c>
      <c r="AP24" s="15">
        <v>81.227400000000003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6" t="s">
        <v>32</v>
      </c>
      <c r="B25" s="7">
        <v>94.674599999999998</v>
      </c>
      <c r="C25" s="4">
        <v>117.16800000000001</v>
      </c>
      <c r="D25" s="4">
        <v>53.571399999999997</v>
      </c>
      <c r="E25" s="7">
        <v>68.734399999999994</v>
      </c>
      <c r="F25" s="13">
        <v>77.984099999999998</v>
      </c>
      <c r="G25" s="7">
        <v>74.809200000000004</v>
      </c>
      <c r="H25" s="7">
        <v>118.072</v>
      </c>
      <c r="I25" s="4">
        <v>72.0274</v>
      </c>
      <c r="J25" s="4">
        <v>93.630600000000001</v>
      </c>
      <c r="K25" s="13">
        <v>91.304299999999998</v>
      </c>
      <c r="L25" s="13">
        <v>64.599599999999995</v>
      </c>
      <c r="M25" s="4">
        <v>98.4375</v>
      </c>
      <c r="N25" s="13">
        <v>53.346800000000002</v>
      </c>
      <c r="O25" s="13">
        <v>102.833</v>
      </c>
      <c r="P25" s="13">
        <v>109.42</v>
      </c>
      <c r="Q25" s="20">
        <v>129.86500000000001</v>
      </c>
      <c r="R25" s="4">
        <v>71.282300000000006</v>
      </c>
      <c r="S25" s="13">
        <v>46.081499999999998</v>
      </c>
      <c r="T25" s="4">
        <v>67.276899999999998</v>
      </c>
      <c r="U25" s="13">
        <v>67.360799999999998</v>
      </c>
      <c r="V25" s="4">
        <v>94.520300000000006</v>
      </c>
      <c r="W25" s="4">
        <v>65.456199999999995</v>
      </c>
      <c r="X25" s="4">
        <v>67.376300000000001</v>
      </c>
      <c r="Y25" s="4">
        <v>69.955600000000004</v>
      </c>
      <c r="Z25" s="13">
        <v>50.930599999999998</v>
      </c>
      <c r="AA25" s="13">
        <v>78.549000000000007</v>
      </c>
      <c r="AB25" s="4">
        <v>89.634100000000004</v>
      </c>
      <c r="AC25" s="4">
        <v>84.688299999999998</v>
      </c>
      <c r="AD25" s="4">
        <v>67.431200000000004</v>
      </c>
      <c r="AE25" s="4">
        <v>69.668199999999999</v>
      </c>
      <c r="AF25" s="4">
        <v>75.307400000000001</v>
      </c>
      <c r="AG25" s="4">
        <v>61.071899999999999</v>
      </c>
      <c r="AH25" s="13">
        <v>65.417299999999997</v>
      </c>
      <c r="AI25" s="4">
        <v>89.771000000000001</v>
      </c>
      <c r="AJ25" s="4">
        <v>89.622</v>
      </c>
      <c r="AK25" s="4">
        <v>56.869</v>
      </c>
      <c r="AL25" s="4">
        <v>67.150499999999994</v>
      </c>
      <c r="AM25" s="4">
        <v>52.941200000000002</v>
      </c>
      <c r="AN25" s="4">
        <v>53.5595</v>
      </c>
      <c r="AO25" s="13">
        <v>69.4452</v>
      </c>
      <c r="AP25" s="13">
        <v>92.485500000000002</v>
      </c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6" t="s">
        <v>33</v>
      </c>
      <c r="B26" s="7">
        <v>80.703900000000004</v>
      </c>
      <c r="C26" s="4">
        <v>119.098</v>
      </c>
      <c r="D26" s="4">
        <v>50.068100000000001</v>
      </c>
      <c r="E26" s="7">
        <v>95.482100000000003</v>
      </c>
      <c r="F26" s="13">
        <v>89.634100000000004</v>
      </c>
      <c r="G26" s="7">
        <v>81.894099999999995</v>
      </c>
      <c r="H26" s="7">
        <v>124.988</v>
      </c>
      <c r="I26" s="4">
        <v>59.146999999999998</v>
      </c>
      <c r="J26" s="4">
        <v>90.184100000000001</v>
      </c>
      <c r="K26" s="13">
        <v>78.956800000000001</v>
      </c>
      <c r="L26" s="13">
        <v>62.358600000000003</v>
      </c>
      <c r="M26" s="4">
        <v>86.228200000000001</v>
      </c>
      <c r="N26" s="13">
        <v>60.7104</v>
      </c>
      <c r="O26" s="13">
        <v>97.674400000000006</v>
      </c>
      <c r="P26" s="13">
        <v>117.36</v>
      </c>
      <c r="Q26" s="20">
        <v>97.132999999999996</v>
      </c>
      <c r="R26" s="4">
        <v>75.999499999999998</v>
      </c>
      <c r="S26" s="13">
        <v>44.470599999999997</v>
      </c>
      <c r="T26" s="4">
        <v>81.440399999999997</v>
      </c>
      <c r="U26" s="13">
        <v>72.149199999999993</v>
      </c>
      <c r="V26" s="4">
        <v>68.759399999999999</v>
      </c>
      <c r="W26" s="4">
        <v>58.8</v>
      </c>
      <c r="X26" s="4">
        <v>70.741100000000003</v>
      </c>
      <c r="Y26" s="4">
        <v>79.380799999999994</v>
      </c>
      <c r="Z26" s="13">
        <v>62.125799999999998</v>
      </c>
      <c r="AA26" s="13">
        <v>76.165800000000004</v>
      </c>
      <c r="AB26" s="4">
        <v>93.7102</v>
      </c>
      <c r="AC26" s="4">
        <v>88.288300000000007</v>
      </c>
      <c r="AD26" s="4">
        <v>90.461500000000001</v>
      </c>
      <c r="AE26" s="4">
        <v>67.741900000000001</v>
      </c>
      <c r="AF26" s="4">
        <v>76.5625</v>
      </c>
      <c r="AG26" s="4">
        <v>73.134299999999996</v>
      </c>
      <c r="AH26" s="13">
        <v>54.978400000000001</v>
      </c>
      <c r="AI26" s="4">
        <v>79.891300000000001</v>
      </c>
      <c r="AJ26" s="4">
        <v>93.346500000000006</v>
      </c>
      <c r="AK26" s="4">
        <v>69.660899999999998</v>
      </c>
      <c r="AL26" s="4">
        <v>89.361699999999999</v>
      </c>
      <c r="AM26" s="4">
        <v>77.470399999999998</v>
      </c>
      <c r="AN26" s="4">
        <v>71.167299999999997</v>
      </c>
      <c r="AO26" s="13">
        <v>67.887900000000002</v>
      </c>
      <c r="AP26" s="13">
        <v>73.563199999999995</v>
      </c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A27" s="26" t="s">
        <v>34</v>
      </c>
      <c r="B27" s="7">
        <v>106.63500000000001</v>
      </c>
      <c r="C27" s="4">
        <v>120.536</v>
      </c>
      <c r="D27" s="4">
        <v>60.643599999999999</v>
      </c>
      <c r="E27" s="7">
        <v>116.708</v>
      </c>
      <c r="F27" s="13">
        <v>147.739</v>
      </c>
      <c r="G27" s="7">
        <v>91.021699999999996</v>
      </c>
      <c r="H27" s="7">
        <v>136.82900000000001</v>
      </c>
      <c r="I27" s="4">
        <v>85.597800000000007</v>
      </c>
      <c r="J27" s="4">
        <v>94.533799999999999</v>
      </c>
      <c r="K27" s="13">
        <v>93.142799999999994</v>
      </c>
      <c r="L27" s="13">
        <v>66.362399999999994</v>
      </c>
      <c r="M27" s="4">
        <v>88.821799999999996</v>
      </c>
      <c r="N27" s="13">
        <v>59.286099999999998</v>
      </c>
      <c r="O27" s="13">
        <v>98.657700000000006</v>
      </c>
      <c r="P27" s="13">
        <v>140.297</v>
      </c>
      <c r="Q27" s="20">
        <v>64.157899999999998</v>
      </c>
      <c r="R27" s="4">
        <v>79.922700000000006</v>
      </c>
      <c r="S27" s="13">
        <v>61.340899999999998</v>
      </c>
      <c r="T27" s="4">
        <v>76.016999999999996</v>
      </c>
      <c r="U27" s="13">
        <v>86.031999999999996</v>
      </c>
      <c r="V27" s="4">
        <v>90.067400000000006</v>
      </c>
      <c r="W27" s="4">
        <v>66.818200000000004</v>
      </c>
      <c r="X27" s="4">
        <v>81.659099999999995</v>
      </c>
      <c r="Y27" s="4">
        <v>94.787800000000004</v>
      </c>
      <c r="Z27" s="13">
        <v>68.364999999999995</v>
      </c>
      <c r="AA27" s="13">
        <v>95.626999999999995</v>
      </c>
      <c r="AB27" s="4">
        <v>90.946600000000004</v>
      </c>
      <c r="AC27" s="4">
        <v>91.588800000000006</v>
      </c>
      <c r="AD27" s="4">
        <v>86.307000000000002</v>
      </c>
      <c r="AE27" s="4">
        <v>68.400400000000005</v>
      </c>
      <c r="AF27" s="4">
        <v>97.279399999999995</v>
      </c>
      <c r="AG27" s="4">
        <v>86.166499999999999</v>
      </c>
      <c r="AH27" s="13">
        <v>52.466700000000003</v>
      </c>
      <c r="AI27" s="4">
        <v>124.57599999999999</v>
      </c>
      <c r="AJ27" s="4">
        <v>92.679500000000004</v>
      </c>
      <c r="AK27" s="4">
        <v>82.2761</v>
      </c>
      <c r="AL27" s="4">
        <v>94.988500000000002</v>
      </c>
      <c r="AM27" s="4">
        <v>86.377399999999994</v>
      </c>
      <c r="AN27" s="4">
        <v>96.282399999999996</v>
      </c>
      <c r="AO27" s="13">
        <v>67.728099999999998</v>
      </c>
      <c r="AP27" s="13">
        <v>98.461500000000001</v>
      </c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A28" s="26" t="s">
        <v>35</v>
      </c>
      <c r="B28" s="7">
        <v>110.193</v>
      </c>
      <c r="C28" s="4">
        <v>86.132800000000003</v>
      </c>
      <c r="D28" s="4">
        <v>64.198400000000007</v>
      </c>
      <c r="E28" s="7">
        <v>115.244</v>
      </c>
      <c r="F28" s="13">
        <v>102.977</v>
      </c>
      <c r="G28" s="7">
        <v>86.970799999999997</v>
      </c>
      <c r="H28" s="7">
        <v>137.762</v>
      </c>
      <c r="I28" s="4">
        <v>74.898099999999999</v>
      </c>
      <c r="J28" s="4">
        <v>79.2453</v>
      </c>
      <c r="K28" s="13">
        <v>93.037999999999997</v>
      </c>
      <c r="L28" s="13">
        <v>82.522499999999994</v>
      </c>
      <c r="M28" s="4">
        <v>71.894400000000005</v>
      </c>
      <c r="N28" s="13">
        <v>66.614599999999996</v>
      </c>
      <c r="O28" s="13">
        <v>104.626</v>
      </c>
      <c r="P28" s="13">
        <v>143.46100000000001</v>
      </c>
      <c r="Q28" s="20">
        <v>55.367199999999997</v>
      </c>
      <c r="R28" s="4">
        <v>86.728499999999997</v>
      </c>
      <c r="S28" s="13">
        <v>48.582599999999999</v>
      </c>
      <c r="T28" s="4">
        <v>69.299700000000001</v>
      </c>
      <c r="U28" s="13">
        <v>68.852500000000006</v>
      </c>
      <c r="V28" s="4">
        <v>94.533799999999999</v>
      </c>
      <c r="W28" s="4">
        <v>63.950099999999999</v>
      </c>
      <c r="X28" s="4">
        <v>87.769900000000007</v>
      </c>
      <c r="Y28" s="4">
        <v>110.86</v>
      </c>
      <c r="Z28" s="13">
        <v>73.324799999999996</v>
      </c>
      <c r="AA28" s="13">
        <v>93.670299999999997</v>
      </c>
      <c r="AB28" s="4">
        <v>93.333299999999994</v>
      </c>
      <c r="AC28" s="4">
        <v>103.521</v>
      </c>
      <c r="AD28" s="4">
        <v>83.186599999999999</v>
      </c>
      <c r="AE28" s="4">
        <v>70.552499999999995</v>
      </c>
      <c r="AF28" s="4">
        <v>104.40300000000001</v>
      </c>
      <c r="AG28" s="4">
        <v>72.0274</v>
      </c>
      <c r="AH28" s="13">
        <v>50.915900000000001</v>
      </c>
      <c r="AI28" s="4">
        <v>111.364</v>
      </c>
      <c r="AJ28" s="4">
        <v>91.266599999999997</v>
      </c>
      <c r="AK28" s="4">
        <v>62.528100000000002</v>
      </c>
      <c r="AL28" s="4">
        <v>99.623500000000007</v>
      </c>
      <c r="AM28" s="4">
        <v>91.671300000000002</v>
      </c>
      <c r="AN28" s="4">
        <v>90.591700000000003</v>
      </c>
      <c r="AO28" s="13">
        <v>75.552499999999995</v>
      </c>
      <c r="AP28" s="13">
        <v>102.236</v>
      </c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26" t="s">
        <v>36</v>
      </c>
      <c r="B29" s="7">
        <v>111.88800000000001</v>
      </c>
      <c r="C29" s="4">
        <v>84.160300000000007</v>
      </c>
      <c r="D29" s="4">
        <v>47.468699999999998</v>
      </c>
      <c r="E29" s="7">
        <v>108.41200000000001</v>
      </c>
      <c r="F29" s="13">
        <v>74.182100000000005</v>
      </c>
      <c r="G29" s="7">
        <v>91.316999999999993</v>
      </c>
      <c r="H29" s="7">
        <v>129.80099999999999</v>
      </c>
      <c r="I29" s="4">
        <v>69.368700000000004</v>
      </c>
      <c r="J29" s="4">
        <v>63.673099999999998</v>
      </c>
      <c r="K29" s="13">
        <v>95.980900000000005</v>
      </c>
      <c r="L29" s="13">
        <v>59.362000000000002</v>
      </c>
      <c r="M29" s="4">
        <v>89.889899999999997</v>
      </c>
      <c r="N29" s="13">
        <v>50.542499999999997</v>
      </c>
      <c r="O29" s="13">
        <v>64.192099999999996</v>
      </c>
      <c r="P29" s="13">
        <v>143.76499999999999</v>
      </c>
      <c r="Q29" s="20">
        <v>37.078000000000003</v>
      </c>
      <c r="R29" s="4">
        <v>78.302599999999998</v>
      </c>
      <c r="S29" s="13">
        <v>53.693199999999997</v>
      </c>
      <c r="T29" s="4">
        <v>75.968999999999994</v>
      </c>
      <c r="U29" s="13">
        <v>47.906999999999996</v>
      </c>
      <c r="V29" s="4">
        <v>76.7624</v>
      </c>
      <c r="W29" s="4">
        <v>76.3108</v>
      </c>
      <c r="X29" s="4">
        <v>61.105699999999999</v>
      </c>
      <c r="Y29" s="4">
        <v>84.971100000000007</v>
      </c>
      <c r="Z29" s="13">
        <v>70.588200000000001</v>
      </c>
      <c r="AA29" s="13">
        <v>83.123900000000006</v>
      </c>
      <c r="AB29" s="4">
        <v>78.386099999999999</v>
      </c>
      <c r="AC29" s="4">
        <v>60.732599999999998</v>
      </c>
      <c r="AD29" s="4">
        <v>75.444800000000001</v>
      </c>
      <c r="AE29" s="4">
        <v>69.6023</v>
      </c>
      <c r="AF29" s="4">
        <v>78.251599999999996</v>
      </c>
      <c r="AG29" s="4">
        <v>55.095199999999998</v>
      </c>
      <c r="AH29" s="13">
        <v>69.368700000000004</v>
      </c>
      <c r="AI29" s="4">
        <v>81.666700000000006</v>
      </c>
      <c r="AJ29" s="4">
        <v>98.908500000000004</v>
      </c>
      <c r="AK29" s="4">
        <v>50.186799999999998</v>
      </c>
      <c r="AL29" s="4">
        <v>76.421000000000006</v>
      </c>
      <c r="AM29" s="4">
        <v>73.828100000000006</v>
      </c>
      <c r="AN29" s="4">
        <v>56.933900000000001</v>
      </c>
      <c r="AO29" s="13">
        <v>58.643599999999999</v>
      </c>
      <c r="AP29" s="13">
        <v>91.428600000000003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x14ac:dyDescent="0.3">
      <c r="A30" s="26" t="s">
        <v>37</v>
      </c>
      <c r="B30" s="7">
        <v>132.572</v>
      </c>
      <c r="C30" s="4">
        <v>95.145600000000002</v>
      </c>
      <c r="D30" s="4">
        <v>46.780500000000004</v>
      </c>
      <c r="E30" s="7">
        <v>127.746</v>
      </c>
      <c r="F30" s="13">
        <v>96.337299999999999</v>
      </c>
      <c r="G30" s="7">
        <v>71.498099999999994</v>
      </c>
      <c r="H30" s="7">
        <v>143.69499999999999</v>
      </c>
      <c r="I30" s="4">
        <v>73.304500000000004</v>
      </c>
      <c r="J30" s="4">
        <v>63.875999999999998</v>
      </c>
      <c r="K30" s="13">
        <v>110.545</v>
      </c>
      <c r="L30" s="13">
        <v>110.98099999999999</v>
      </c>
      <c r="M30" s="4">
        <v>113.562</v>
      </c>
      <c r="N30" s="13">
        <v>52.835500000000003</v>
      </c>
      <c r="O30" s="13">
        <v>100</v>
      </c>
      <c r="P30" s="13">
        <v>156.874</v>
      </c>
      <c r="Q30" s="20">
        <v>48.575400000000002</v>
      </c>
      <c r="R30" s="4">
        <v>86.493200000000002</v>
      </c>
      <c r="S30" s="13">
        <v>49.101799999999997</v>
      </c>
      <c r="T30" s="4">
        <v>74.334199999999996</v>
      </c>
      <c r="U30" s="13">
        <v>77.864800000000002</v>
      </c>
      <c r="V30" s="4">
        <v>95.765500000000003</v>
      </c>
      <c r="W30" s="4">
        <v>84.971100000000007</v>
      </c>
      <c r="X30" s="4">
        <v>77.599900000000005</v>
      </c>
      <c r="Y30" s="4">
        <v>116.667</v>
      </c>
      <c r="Z30" s="13">
        <v>84.120199999999997</v>
      </c>
      <c r="AA30" s="13">
        <v>93.168999999999997</v>
      </c>
      <c r="AB30" s="4">
        <v>83.186599999999999</v>
      </c>
      <c r="AC30" s="4">
        <v>90.368899999999996</v>
      </c>
      <c r="AD30" s="4">
        <v>96.887600000000006</v>
      </c>
      <c r="AE30" s="4">
        <v>76.9499</v>
      </c>
      <c r="AF30" s="4">
        <v>96.449700000000007</v>
      </c>
      <c r="AG30" s="4">
        <v>97.029700000000005</v>
      </c>
      <c r="AH30" s="13">
        <v>71.581199999999995</v>
      </c>
      <c r="AI30" s="4">
        <v>96.611699999999999</v>
      </c>
      <c r="AJ30" s="4">
        <v>100.10599999999999</v>
      </c>
      <c r="AK30" s="4">
        <v>57.803199999999997</v>
      </c>
      <c r="AL30" s="4">
        <v>80.2791</v>
      </c>
      <c r="AM30" s="4">
        <v>65.304299999999998</v>
      </c>
      <c r="AN30" s="4">
        <v>73.170699999999997</v>
      </c>
      <c r="AO30" s="13">
        <v>78.75</v>
      </c>
      <c r="AP30" s="13">
        <v>97.561000000000007</v>
      </c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x14ac:dyDescent="0.3">
      <c r="A31" s="26" t="s">
        <v>38</v>
      </c>
      <c r="B31" s="7">
        <v>100.223</v>
      </c>
      <c r="C31" s="4">
        <v>142.45699999999999</v>
      </c>
      <c r="D31" s="4">
        <v>52.100999999999999</v>
      </c>
      <c r="E31" s="7">
        <v>120.712</v>
      </c>
      <c r="F31" s="13">
        <v>83.286100000000005</v>
      </c>
      <c r="G31" s="7">
        <v>94.899900000000002</v>
      </c>
      <c r="H31" s="7">
        <v>118.97499999999999</v>
      </c>
      <c r="I31" s="4">
        <v>71.513499999999993</v>
      </c>
      <c r="J31" s="4">
        <v>78.6096</v>
      </c>
      <c r="K31" s="13">
        <v>93.116600000000005</v>
      </c>
      <c r="L31" s="13">
        <v>77.147400000000005</v>
      </c>
      <c r="M31" s="4">
        <v>104.40300000000001</v>
      </c>
      <c r="N31" s="13">
        <v>66.1417</v>
      </c>
      <c r="O31" s="13">
        <v>95.454499999999996</v>
      </c>
      <c r="P31" s="13">
        <v>160.24700000000001</v>
      </c>
      <c r="Q31" s="20">
        <v>52.221299999999999</v>
      </c>
      <c r="R31" s="4">
        <v>74.627700000000004</v>
      </c>
      <c r="S31" s="13">
        <v>47.196100000000001</v>
      </c>
      <c r="T31" s="4">
        <v>73.045500000000004</v>
      </c>
      <c r="U31" s="13">
        <v>85.836600000000004</v>
      </c>
      <c r="V31" s="4">
        <v>106.197</v>
      </c>
      <c r="W31" s="4">
        <v>91.021699999999996</v>
      </c>
      <c r="X31" s="4">
        <v>67.276899999999998</v>
      </c>
      <c r="Y31" s="4">
        <v>135.94300000000001</v>
      </c>
      <c r="Z31" s="13">
        <v>71.707300000000004</v>
      </c>
      <c r="AA31" s="13">
        <v>84.739800000000002</v>
      </c>
      <c r="AB31" s="4">
        <v>85.597800000000007</v>
      </c>
      <c r="AC31" s="4">
        <v>106.29900000000001</v>
      </c>
      <c r="AD31" s="4">
        <v>100.524</v>
      </c>
      <c r="AE31" s="4">
        <v>80.769199999999998</v>
      </c>
      <c r="AF31" s="4">
        <v>92.546599999999998</v>
      </c>
      <c r="AG31" s="4">
        <v>101.73</v>
      </c>
      <c r="AH31" s="13">
        <v>82.478700000000003</v>
      </c>
      <c r="AI31" s="4">
        <v>106.556</v>
      </c>
      <c r="AJ31" s="4">
        <v>99.145700000000005</v>
      </c>
      <c r="AK31" s="4">
        <v>66.818200000000004</v>
      </c>
      <c r="AL31" s="4">
        <v>83.186599999999999</v>
      </c>
      <c r="AM31" s="4">
        <v>73.263900000000007</v>
      </c>
      <c r="AN31" s="4">
        <v>72.173199999999994</v>
      </c>
      <c r="AO31" s="13">
        <v>75.999499999999998</v>
      </c>
      <c r="AP31" s="13">
        <v>91.6905</v>
      </c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x14ac:dyDescent="0.3">
      <c r="A32" s="26" t="s">
        <v>39</v>
      </c>
      <c r="B32" s="7">
        <v>114.504</v>
      </c>
      <c r="C32" s="4">
        <v>129.19900000000001</v>
      </c>
      <c r="D32" s="4">
        <v>43.965200000000003</v>
      </c>
      <c r="E32" s="7">
        <v>99.026899999999998</v>
      </c>
      <c r="F32" s="13">
        <v>102.43899999999999</v>
      </c>
      <c r="G32" s="7">
        <v>108.70099999999999</v>
      </c>
      <c r="H32" s="7">
        <v>144.62200000000001</v>
      </c>
      <c r="I32" s="4">
        <v>82.708200000000005</v>
      </c>
      <c r="J32" s="4">
        <v>70</v>
      </c>
      <c r="K32" s="13">
        <v>95.703100000000006</v>
      </c>
      <c r="L32" s="13">
        <v>73.684200000000004</v>
      </c>
      <c r="M32" s="4">
        <v>112.831</v>
      </c>
      <c r="N32" s="13">
        <v>58.621499999999997</v>
      </c>
      <c r="O32" s="13">
        <v>78.191500000000005</v>
      </c>
      <c r="P32" s="13">
        <v>140.04400000000001</v>
      </c>
      <c r="Q32" s="20">
        <v>54.9054</v>
      </c>
      <c r="R32" s="4">
        <v>89.537099999999995</v>
      </c>
      <c r="S32" s="13">
        <v>54.830300000000001</v>
      </c>
      <c r="T32" s="4">
        <v>58.230600000000003</v>
      </c>
      <c r="U32" s="13">
        <v>74.309100000000001</v>
      </c>
      <c r="V32" s="4">
        <v>96.597499999999997</v>
      </c>
      <c r="W32" s="4">
        <v>120.38200000000001</v>
      </c>
      <c r="X32" s="4">
        <v>63.7744</v>
      </c>
      <c r="Y32" s="4">
        <v>153.33799999999999</v>
      </c>
      <c r="Z32" s="13">
        <v>78.295599999999993</v>
      </c>
      <c r="AA32" s="13">
        <v>108.28700000000001</v>
      </c>
      <c r="AB32" s="4">
        <v>88.153000000000006</v>
      </c>
      <c r="AC32" s="4">
        <v>112.214</v>
      </c>
      <c r="AD32" s="4">
        <v>99.518600000000006</v>
      </c>
      <c r="AE32" s="4">
        <v>91.875</v>
      </c>
      <c r="AF32" s="4">
        <v>97.218699999999998</v>
      </c>
      <c r="AG32" s="4">
        <v>105.376</v>
      </c>
      <c r="AH32" s="13">
        <v>103.06100000000001</v>
      </c>
      <c r="AI32" s="4">
        <v>106.556</v>
      </c>
      <c r="AJ32" s="4">
        <v>103.35899999999999</v>
      </c>
      <c r="AK32" s="4">
        <v>81.225399999999993</v>
      </c>
      <c r="AL32" s="4">
        <v>113.58199999999999</v>
      </c>
      <c r="AM32" s="4">
        <v>86.566800000000001</v>
      </c>
      <c r="AN32" s="4">
        <v>79.858000000000004</v>
      </c>
      <c r="AO32" s="13">
        <v>79.8142</v>
      </c>
      <c r="AP32" s="13">
        <v>89.77</v>
      </c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x14ac:dyDescent="0.3">
      <c r="A33" s="26" t="s">
        <v>40</v>
      </c>
      <c r="B33" s="7">
        <v>187.5</v>
      </c>
      <c r="C33" s="4">
        <v>133.596</v>
      </c>
      <c r="D33" s="4">
        <v>46.923200000000001</v>
      </c>
      <c r="E33" s="7">
        <v>114.05200000000001</v>
      </c>
      <c r="F33" s="13">
        <v>120.988</v>
      </c>
      <c r="G33" s="7">
        <v>119.14100000000001</v>
      </c>
      <c r="H33" s="7">
        <v>127.55500000000001</v>
      </c>
      <c r="I33" s="4">
        <v>96.541200000000003</v>
      </c>
      <c r="J33" s="4">
        <v>61.25</v>
      </c>
      <c r="K33" s="13">
        <v>104.93300000000001</v>
      </c>
      <c r="L33" s="13">
        <v>107.29900000000001</v>
      </c>
      <c r="M33" s="4">
        <v>103.468</v>
      </c>
      <c r="N33" s="13">
        <v>58.449300000000001</v>
      </c>
      <c r="O33" s="13">
        <v>97.207899999999995</v>
      </c>
      <c r="P33" s="13">
        <v>165.92500000000001</v>
      </c>
      <c r="Q33" s="20">
        <v>74.627700000000004</v>
      </c>
      <c r="R33" s="4">
        <v>97.927499999999995</v>
      </c>
      <c r="S33" s="13">
        <v>59.154899999999998</v>
      </c>
      <c r="T33" s="4">
        <v>77.713800000000006</v>
      </c>
      <c r="U33" s="13">
        <v>84.720799999999997</v>
      </c>
      <c r="V33" s="4">
        <v>118.46299999999999</v>
      </c>
      <c r="W33" s="4">
        <v>137.52600000000001</v>
      </c>
      <c r="X33" s="4">
        <v>67.510300000000001</v>
      </c>
      <c r="Y33" s="4">
        <v>155.79400000000001</v>
      </c>
      <c r="Z33" s="13">
        <v>91.446299999999994</v>
      </c>
      <c r="AA33" s="13">
        <v>112.428</v>
      </c>
      <c r="AB33" s="4">
        <v>85.581199999999995</v>
      </c>
      <c r="AC33" s="4">
        <v>124.051</v>
      </c>
      <c r="AD33" s="4">
        <v>107.727</v>
      </c>
      <c r="AE33" s="4">
        <v>93.333299999999994</v>
      </c>
      <c r="AF33" s="4">
        <v>115.09399999999999</v>
      </c>
      <c r="AG33" s="4">
        <v>137.01300000000001</v>
      </c>
      <c r="AH33" s="13">
        <v>105.46899999999999</v>
      </c>
      <c r="AI33" s="4">
        <v>120.88800000000001</v>
      </c>
      <c r="AJ33" s="4">
        <v>112.65300000000001</v>
      </c>
      <c r="AK33" s="4">
        <v>81.385300000000001</v>
      </c>
      <c r="AL33" s="4">
        <v>119.146</v>
      </c>
      <c r="AM33" s="4">
        <v>91.137699999999995</v>
      </c>
      <c r="AN33" s="4">
        <v>91.093100000000007</v>
      </c>
      <c r="AO33" s="13">
        <v>98</v>
      </c>
      <c r="AP33" s="13">
        <v>101.69499999999999</v>
      </c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x14ac:dyDescent="0.3">
      <c r="A34" s="26" t="s">
        <v>41</v>
      </c>
      <c r="B34" s="7">
        <v>130.81399999999999</v>
      </c>
      <c r="C34" s="4">
        <v>104.264</v>
      </c>
      <c r="D34" s="4">
        <v>42.403799999999997</v>
      </c>
      <c r="E34" s="7">
        <v>90.865399999999994</v>
      </c>
      <c r="F34" s="13">
        <v>105</v>
      </c>
      <c r="G34" s="7">
        <v>76.2119</v>
      </c>
      <c r="H34" s="7">
        <v>113.72799999999999</v>
      </c>
      <c r="I34" s="4">
        <v>67.362499999999997</v>
      </c>
      <c r="J34" s="4">
        <v>60.7438</v>
      </c>
      <c r="K34" s="13">
        <v>88.341300000000004</v>
      </c>
      <c r="L34" s="13">
        <v>65.333299999999994</v>
      </c>
      <c r="M34" s="4">
        <v>70.877499999999998</v>
      </c>
      <c r="N34" s="13">
        <v>33.266300000000001</v>
      </c>
      <c r="O34" s="13">
        <v>65.210999999999999</v>
      </c>
      <c r="P34" s="13">
        <v>125.91</v>
      </c>
      <c r="Q34" s="20">
        <v>50.174500000000002</v>
      </c>
      <c r="R34" s="4">
        <v>70.305000000000007</v>
      </c>
      <c r="S34" s="13">
        <v>58.4726</v>
      </c>
      <c r="T34" s="4">
        <v>64.398399999999995</v>
      </c>
      <c r="U34" s="13">
        <v>74.367599999999996</v>
      </c>
      <c r="V34" s="4">
        <v>95.925200000000004</v>
      </c>
      <c r="W34" s="4">
        <v>103.158</v>
      </c>
      <c r="X34" s="4">
        <v>76.28</v>
      </c>
      <c r="Y34" s="4">
        <v>98.893699999999995</v>
      </c>
      <c r="Z34" s="13">
        <v>79.138599999999997</v>
      </c>
      <c r="AA34" s="13">
        <v>88.155900000000003</v>
      </c>
      <c r="AB34" s="4">
        <v>90.184100000000001</v>
      </c>
      <c r="AC34" s="4">
        <v>85.009299999999996</v>
      </c>
      <c r="AD34" s="4">
        <v>88.821799999999996</v>
      </c>
      <c r="AE34" s="4">
        <v>81.4054</v>
      </c>
      <c r="AF34" s="4">
        <v>88.515699999999995</v>
      </c>
      <c r="AG34" s="4">
        <v>68.677300000000002</v>
      </c>
      <c r="AH34" s="13">
        <v>97.971000000000004</v>
      </c>
      <c r="AI34" s="4">
        <v>111.139</v>
      </c>
      <c r="AJ34" s="4">
        <v>115.485</v>
      </c>
      <c r="AK34" s="4">
        <v>64.098799999999997</v>
      </c>
      <c r="AL34" s="4">
        <v>85.686499999999995</v>
      </c>
      <c r="AM34" s="4">
        <v>74.177899999999994</v>
      </c>
      <c r="AN34" s="4">
        <v>71.111099999999993</v>
      </c>
      <c r="AO34" s="13">
        <v>88.696700000000007</v>
      </c>
      <c r="AP34" s="13">
        <v>93.603700000000003</v>
      </c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x14ac:dyDescent="0.3">
      <c r="A35" s="26" t="s">
        <v>42</v>
      </c>
      <c r="B35" s="7">
        <v>113.35</v>
      </c>
      <c r="C35" s="4">
        <v>82.051599999999993</v>
      </c>
      <c r="D35" s="4">
        <v>44.817100000000003</v>
      </c>
      <c r="E35" s="7">
        <v>64.852900000000005</v>
      </c>
      <c r="F35" s="13">
        <v>84.726200000000006</v>
      </c>
      <c r="G35" s="7">
        <v>51.2592</v>
      </c>
      <c r="H35" s="7">
        <v>82.008399999999995</v>
      </c>
      <c r="I35" s="4">
        <v>39.4878</v>
      </c>
      <c r="J35" s="4">
        <v>36.880099999999999</v>
      </c>
      <c r="K35" s="13">
        <v>86.363299999999995</v>
      </c>
      <c r="L35" s="13">
        <v>46.408000000000001</v>
      </c>
      <c r="M35" s="4">
        <v>51.251300000000001</v>
      </c>
      <c r="N35" s="13">
        <v>30.399799999999999</v>
      </c>
      <c r="O35" s="13">
        <v>35.306399999999996</v>
      </c>
      <c r="P35" s="13">
        <v>116.51300000000001</v>
      </c>
      <c r="Q35" s="20">
        <v>35.189900000000002</v>
      </c>
      <c r="R35" s="4">
        <v>55.443800000000003</v>
      </c>
      <c r="S35" s="13">
        <v>35.641199999999998</v>
      </c>
      <c r="T35" s="4">
        <v>41.451300000000003</v>
      </c>
      <c r="U35" s="13">
        <v>52.877699999999997</v>
      </c>
      <c r="V35" s="4">
        <v>61.232999999999997</v>
      </c>
      <c r="W35" s="4">
        <v>42.1203</v>
      </c>
      <c r="X35" s="4">
        <v>45.233899999999998</v>
      </c>
      <c r="Y35" s="4">
        <v>31.852699999999999</v>
      </c>
      <c r="Z35" s="13">
        <v>66.591200000000001</v>
      </c>
      <c r="AA35" s="13">
        <v>61.975900000000003</v>
      </c>
      <c r="AB35" s="4">
        <v>79.742000000000004</v>
      </c>
      <c r="AC35" s="4">
        <v>54.363900000000001</v>
      </c>
      <c r="AD35" s="4">
        <v>55.028700000000001</v>
      </c>
      <c r="AE35" s="4">
        <v>49.9283</v>
      </c>
      <c r="AF35" s="4">
        <v>64.285700000000006</v>
      </c>
      <c r="AG35" s="4">
        <v>34.918700000000001</v>
      </c>
      <c r="AH35" s="13">
        <v>70.691999999999993</v>
      </c>
      <c r="AI35" s="4">
        <v>81.385300000000001</v>
      </c>
      <c r="AJ35" s="4">
        <v>106.069</v>
      </c>
      <c r="AK35" s="4">
        <v>53.973599999999998</v>
      </c>
      <c r="AL35" s="4">
        <v>66.169899999999998</v>
      </c>
      <c r="AM35" s="4">
        <v>48.743600000000001</v>
      </c>
      <c r="AN35" s="4">
        <v>61.882300000000001</v>
      </c>
      <c r="AO35" s="13">
        <v>60.7438</v>
      </c>
      <c r="AP35" s="13">
        <v>59.813099999999999</v>
      </c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x14ac:dyDescent="0.3">
      <c r="A36" s="26" t="s">
        <v>43</v>
      </c>
      <c r="B36" s="7">
        <v>146.58000000000001</v>
      </c>
      <c r="C36" s="4">
        <v>133.20599999999999</v>
      </c>
      <c r="D36" s="4">
        <v>44.515500000000003</v>
      </c>
      <c r="E36" s="7">
        <v>104.009</v>
      </c>
      <c r="F36" s="13">
        <v>99.350399999999993</v>
      </c>
      <c r="G36" s="7">
        <v>74.915099999999995</v>
      </c>
      <c r="H36" s="7">
        <v>142.15899999999999</v>
      </c>
      <c r="I36" s="4">
        <v>115.809</v>
      </c>
      <c r="J36" s="4">
        <v>63.051000000000002</v>
      </c>
      <c r="K36" s="13">
        <v>112.56699999999999</v>
      </c>
      <c r="L36" s="13">
        <v>77.422799999999995</v>
      </c>
      <c r="M36" s="4">
        <v>123.78400000000001</v>
      </c>
      <c r="N36" s="13">
        <v>77.244200000000006</v>
      </c>
      <c r="O36" s="13">
        <v>105</v>
      </c>
      <c r="P36" s="13">
        <v>172.4</v>
      </c>
      <c r="Q36" s="20">
        <v>64.332599999999999</v>
      </c>
      <c r="R36" s="4">
        <v>90.603999999999999</v>
      </c>
      <c r="S36" s="13">
        <v>109.66500000000001</v>
      </c>
      <c r="T36" s="4">
        <v>82.352900000000005</v>
      </c>
      <c r="U36" s="13">
        <v>140.208</v>
      </c>
      <c r="V36" s="4">
        <v>81.894099999999995</v>
      </c>
      <c r="W36" s="4">
        <v>92.355999999999995</v>
      </c>
      <c r="X36" s="4">
        <v>60.601900000000001</v>
      </c>
      <c r="Y36" s="4">
        <v>96.3934</v>
      </c>
      <c r="Z36" s="13">
        <v>96.3934</v>
      </c>
      <c r="AA36" s="13">
        <v>89.488600000000005</v>
      </c>
      <c r="AB36" s="4">
        <v>99.387699999999995</v>
      </c>
      <c r="AC36" s="4">
        <v>106.578</v>
      </c>
      <c r="AD36" s="4">
        <v>100.349</v>
      </c>
      <c r="AE36" s="4">
        <v>99.661000000000001</v>
      </c>
      <c r="AF36" s="4">
        <v>129.37</v>
      </c>
      <c r="AG36" s="4">
        <v>121.958</v>
      </c>
      <c r="AH36" s="13">
        <v>110.943</v>
      </c>
      <c r="AI36" s="4">
        <v>120.536</v>
      </c>
      <c r="AJ36" s="4">
        <v>119.58799999999999</v>
      </c>
      <c r="AK36" s="4">
        <v>99.145700000000005</v>
      </c>
      <c r="AL36" s="4">
        <v>102.036</v>
      </c>
      <c r="AM36" s="4">
        <v>91.203599999999994</v>
      </c>
      <c r="AN36" s="4">
        <v>79.723200000000006</v>
      </c>
      <c r="AO36" s="13">
        <v>126.706</v>
      </c>
      <c r="AP36" s="13">
        <v>96.585999999999999</v>
      </c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x14ac:dyDescent="0.3">
      <c r="A37" s="26" t="s">
        <v>44</v>
      </c>
      <c r="B37" s="7">
        <v>119.681</v>
      </c>
      <c r="C37" s="4">
        <v>157.21899999999999</v>
      </c>
      <c r="D37" s="4">
        <v>51.760599999999997</v>
      </c>
      <c r="E37" s="7">
        <v>132.30000000000001</v>
      </c>
      <c r="F37" s="13">
        <v>116.703</v>
      </c>
      <c r="G37" s="7">
        <v>72.592600000000004</v>
      </c>
      <c r="H37" s="7">
        <v>150.06800000000001</v>
      </c>
      <c r="I37" s="4">
        <v>122.319</v>
      </c>
      <c r="J37" s="4">
        <v>57.886699999999998</v>
      </c>
      <c r="K37" s="13">
        <v>119.404</v>
      </c>
      <c r="L37" s="13">
        <v>88.341300000000004</v>
      </c>
      <c r="M37" s="4">
        <v>140.625</v>
      </c>
      <c r="N37" s="13">
        <v>76.172399999999996</v>
      </c>
      <c r="O37" s="13">
        <v>103.03700000000001</v>
      </c>
      <c r="P37" s="13">
        <v>180.07400000000001</v>
      </c>
      <c r="Q37" s="20">
        <v>62.820500000000003</v>
      </c>
      <c r="R37" s="4">
        <v>101.008</v>
      </c>
      <c r="S37" s="13">
        <v>119.039</v>
      </c>
      <c r="T37" s="4">
        <v>81.230400000000003</v>
      </c>
      <c r="U37" s="13">
        <v>165.16900000000001</v>
      </c>
      <c r="V37" s="4">
        <v>100.96899999999999</v>
      </c>
      <c r="W37" s="4">
        <v>99.101100000000002</v>
      </c>
      <c r="X37" s="4">
        <v>58.5657</v>
      </c>
      <c r="Y37" s="4">
        <v>115.294</v>
      </c>
      <c r="Z37" s="13">
        <v>104.813</v>
      </c>
      <c r="AA37" s="13">
        <v>104.038</v>
      </c>
      <c r="AB37" s="4">
        <v>93.333299999999994</v>
      </c>
      <c r="AC37" s="4">
        <v>98.823499999999996</v>
      </c>
      <c r="AD37" s="4">
        <v>98.203699999999998</v>
      </c>
      <c r="AE37" s="4">
        <v>93.307000000000002</v>
      </c>
      <c r="AF37" s="4">
        <v>124.36</v>
      </c>
      <c r="AG37" s="4">
        <v>118.125</v>
      </c>
      <c r="AH37" s="13">
        <v>106.52200000000001</v>
      </c>
      <c r="AI37" s="4">
        <v>118.804</v>
      </c>
      <c r="AJ37" s="4">
        <v>100.977</v>
      </c>
      <c r="AK37" s="4">
        <v>91.468500000000006</v>
      </c>
      <c r="AL37" s="4">
        <v>102.46299999999999</v>
      </c>
      <c r="AM37" s="4">
        <v>101.855</v>
      </c>
      <c r="AN37" s="4">
        <v>73.142899999999997</v>
      </c>
      <c r="AO37" s="13">
        <v>124.051</v>
      </c>
      <c r="AP37" s="13">
        <v>104.167</v>
      </c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x14ac:dyDescent="0.3">
      <c r="A38" s="26" t="s">
        <v>45</v>
      </c>
      <c r="B38" s="7">
        <v>146.40100000000001</v>
      </c>
      <c r="C38" s="4">
        <v>137.45500000000001</v>
      </c>
      <c r="D38" s="4">
        <v>60.136400000000002</v>
      </c>
      <c r="E38" s="7">
        <v>134.45099999999999</v>
      </c>
      <c r="F38" s="13">
        <v>101.08499999999999</v>
      </c>
      <c r="G38" s="7">
        <v>74.438800000000001</v>
      </c>
      <c r="H38" s="7">
        <v>135.31100000000001</v>
      </c>
      <c r="I38" s="4">
        <v>124.529</v>
      </c>
      <c r="J38" s="4">
        <v>57.126800000000003</v>
      </c>
      <c r="K38" s="13">
        <v>124.313</v>
      </c>
      <c r="L38" s="13">
        <v>89.6828</v>
      </c>
      <c r="M38" s="4">
        <v>151.999</v>
      </c>
      <c r="N38" s="13">
        <v>79.992699999999999</v>
      </c>
      <c r="O38" s="13">
        <v>128.39699999999999</v>
      </c>
      <c r="P38" s="13">
        <v>185.64500000000001</v>
      </c>
      <c r="Q38" s="20">
        <v>62.2881</v>
      </c>
      <c r="R38" s="4">
        <v>98</v>
      </c>
      <c r="S38" s="13">
        <v>138.52000000000001</v>
      </c>
      <c r="T38" s="4">
        <v>75.500799999999998</v>
      </c>
      <c r="U38" s="13">
        <v>186.89099999999999</v>
      </c>
      <c r="V38" s="4">
        <v>95.977400000000003</v>
      </c>
      <c r="W38" s="4">
        <v>93.630600000000001</v>
      </c>
      <c r="X38" s="4">
        <v>75.881799999999998</v>
      </c>
      <c r="Y38" s="4">
        <v>133.03200000000001</v>
      </c>
      <c r="Z38" s="13">
        <v>113.295</v>
      </c>
      <c r="AA38" s="13">
        <v>104.813</v>
      </c>
      <c r="AB38" s="4">
        <v>97.5124</v>
      </c>
      <c r="AC38" s="4">
        <v>115.57599999999999</v>
      </c>
      <c r="AD38" s="4">
        <v>104.66800000000001</v>
      </c>
      <c r="AE38" s="4">
        <v>93.6571</v>
      </c>
      <c r="AF38" s="4">
        <v>127.48699999999999</v>
      </c>
      <c r="AG38" s="4">
        <v>132.93799999999999</v>
      </c>
      <c r="AH38" s="13">
        <v>111.336</v>
      </c>
      <c r="AI38" s="4">
        <v>111.995</v>
      </c>
      <c r="AJ38" s="4">
        <v>101.73</v>
      </c>
      <c r="AK38" s="4">
        <v>96.880499999999998</v>
      </c>
      <c r="AL38" s="4">
        <v>99.179100000000005</v>
      </c>
      <c r="AM38" s="4">
        <v>96.351299999999995</v>
      </c>
      <c r="AN38" s="4">
        <v>85.663300000000007</v>
      </c>
      <c r="AO38" s="13">
        <v>132.572</v>
      </c>
      <c r="AP38" s="13">
        <v>110.294</v>
      </c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x14ac:dyDescent="0.3">
      <c r="A39" s="26" t="s">
        <v>46</v>
      </c>
      <c r="B39" s="7">
        <v>206.971</v>
      </c>
      <c r="C39" s="4">
        <v>90.8904</v>
      </c>
      <c r="D39" s="4">
        <v>47.117100000000001</v>
      </c>
      <c r="E39" s="7">
        <v>131.25</v>
      </c>
      <c r="F39" s="13">
        <v>71.621899999999997</v>
      </c>
      <c r="G39" s="7">
        <v>56.539700000000003</v>
      </c>
      <c r="H39" s="7">
        <v>124.196</v>
      </c>
      <c r="I39" s="4">
        <v>95.980900000000005</v>
      </c>
      <c r="J39" s="4">
        <v>39.3048</v>
      </c>
      <c r="K39" s="13">
        <v>139.63800000000001</v>
      </c>
      <c r="L39" s="13">
        <v>76.535899999999998</v>
      </c>
      <c r="M39" s="4">
        <v>175.267</v>
      </c>
      <c r="N39" s="13">
        <v>64.483099999999993</v>
      </c>
      <c r="O39" s="13">
        <v>111.43899999999999</v>
      </c>
      <c r="P39" s="13">
        <v>151.17400000000001</v>
      </c>
      <c r="Q39" s="20">
        <v>36.730600000000003</v>
      </c>
      <c r="R39" s="4">
        <v>79.230999999999995</v>
      </c>
      <c r="S39" s="13">
        <v>109.294</v>
      </c>
      <c r="T39" s="4">
        <v>51.320799999999998</v>
      </c>
      <c r="U39" s="13">
        <v>65.993300000000005</v>
      </c>
      <c r="V39" s="4">
        <v>109.67</v>
      </c>
      <c r="W39" s="4">
        <v>74.055400000000006</v>
      </c>
      <c r="X39" s="4">
        <v>69.660899999999998</v>
      </c>
      <c r="Y39" s="4">
        <v>80.991699999999994</v>
      </c>
      <c r="Z39" s="13">
        <v>111.664</v>
      </c>
      <c r="AA39" s="13">
        <v>88.082599999999999</v>
      </c>
      <c r="AB39" s="4">
        <v>83.986699999999999</v>
      </c>
      <c r="AC39" s="4">
        <v>73.255799999999994</v>
      </c>
      <c r="AD39" s="4">
        <v>63.703800000000001</v>
      </c>
      <c r="AE39" s="4">
        <v>88.495000000000005</v>
      </c>
      <c r="AF39" s="4">
        <v>94.567599999999999</v>
      </c>
      <c r="AG39" s="4">
        <v>89.561300000000003</v>
      </c>
      <c r="AH39" s="13">
        <v>82.465900000000005</v>
      </c>
      <c r="AI39" s="4">
        <v>67.153999999999996</v>
      </c>
      <c r="AJ39" s="4">
        <v>92.307699999999997</v>
      </c>
      <c r="AK39" s="4">
        <v>72.940799999999996</v>
      </c>
      <c r="AL39" s="4">
        <v>75.632400000000004</v>
      </c>
      <c r="AM39" s="4">
        <v>86.842399999999998</v>
      </c>
      <c r="AN39" s="4">
        <v>78.9495</v>
      </c>
      <c r="AO39" s="13">
        <v>102.435</v>
      </c>
      <c r="AP39" s="13">
        <v>70.515600000000006</v>
      </c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x14ac:dyDescent="0.3">
      <c r="A40" s="26" t="s">
        <v>47</v>
      </c>
      <c r="B40" s="7">
        <v>146.483</v>
      </c>
      <c r="C40" s="4">
        <v>175.83699999999999</v>
      </c>
      <c r="D40" s="4">
        <v>50.448</v>
      </c>
      <c r="E40" s="7">
        <v>121.599</v>
      </c>
      <c r="F40" s="13">
        <v>73.532700000000006</v>
      </c>
      <c r="G40" s="7">
        <v>147.697</v>
      </c>
      <c r="H40" s="7">
        <v>107.93</v>
      </c>
      <c r="I40" s="4">
        <v>119.318</v>
      </c>
      <c r="J40" s="4">
        <v>71.707300000000004</v>
      </c>
      <c r="K40" s="13">
        <v>96.351299999999995</v>
      </c>
      <c r="L40" s="13">
        <v>80.152699999999996</v>
      </c>
      <c r="M40" s="4">
        <v>188.26</v>
      </c>
      <c r="N40" s="13">
        <v>99.623500000000007</v>
      </c>
      <c r="O40" s="13">
        <v>158.178</v>
      </c>
      <c r="P40" s="13">
        <v>145.93799999999999</v>
      </c>
      <c r="Q40" s="20">
        <v>73.565399999999997</v>
      </c>
      <c r="R40" s="4">
        <v>94.859099999999998</v>
      </c>
      <c r="S40" s="13">
        <v>113.44499999999999</v>
      </c>
      <c r="T40" s="4">
        <v>117.318</v>
      </c>
      <c r="U40" s="13">
        <v>131.54400000000001</v>
      </c>
      <c r="V40" s="4">
        <v>139.71899999999999</v>
      </c>
      <c r="W40" s="4">
        <v>97.029700000000005</v>
      </c>
      <c r="X40" s="4">
        <v>55.945500000000003</v>
      </c>
      <c r="Y40" s="4">
        <v>189.67699999999999</v>
      </c>
      <c r="Z40" s="13">
        <v>129.11099999999999</v>
      </c>
      <c r="AA40" s="13">
        <v>105.67100000000001</v>
      </c>
      <c r="AB40" s="4">
        <v>79.768500000000003</v>
      </c>
      <c r="AC40" s="4">
        <v>84.291700000000006</v>
      </c>
      <c r="AD40" s="4">
        <v>97.165099999999995</v>
      </c>
      <c r="AE40" s="4">
        <v>59.300800000000002</v>
      </c>
      <c r="AF40" s="4">
        <v>98.492500000000007</v>
      </c>
      <c r="AG40" s="4">
        <v>131.839</v>
      </c>
      <c r="AH40" s="13">
        <v>120.295</v>
      </c>
      <c r="AI40" s="4">
        <v>91.836699999999993</v>
      </c>
      <c r="AJ40" s="4">
        <v>104.071</v>
      </c>
      <c r="AK40" s="4">
        <v>81.155699999999996</v>
      </c>
      <c r="AL40" s="4">
        <v>103.61799999999999</v>
      </c>
      <c r="AM40" s="4">
        <v>65.685299999999998</v>
      </c>
      <c r="AN40" s="4">
        <v>153.31399999999999</v>
      </c>
      <c r="AO40" s="13">
        <v>104.31699999999999</v>
      </c>
      <c r="AP40" s="13">
        <v>95.936000000000007</v>
      </c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x14ac:dyDescent="0.3">
      <c r="A41" s="26" t="s">
        <v>48</v>
      </c>
      <c r="B41" s="7">
        <v>202.61699999999999</v>
      </c>
      <c r="C41" s="4">
        <v>234.36699999999999</v>
      </c>
      <c r="D41" s="4">
        <v>55.272399999999998</v>
      </c>
      <c r="E41" s="7">
        <v>160.55799999999999</v>
      </c>
      <c r="F41" s="13">
        <v>155.96799999999999</v>
      </c>
      <c r="G41" s="7">
        <v>131.26300000000001</v>
      </c>
      <c r="H41" s="7">
        <v>154.322</v>
      </c>
      <c r="I41" s="4">
        <v>150.70099999999999</v>
      </c>
      <c r="J41" s="4">
        <v>88.023899999999998</v>
      </c>
      <c r="K41" s="13">
        <v>140.386</v>
      </c>
      <c r="L41" s="13">
        <v>134.739</v>
      </c>
      <c r="M41" s="4">
        <v>165.04499999999999</v>
      </c>
      <c r="N41" s="13">
        <v>95.049899999999994</v>
      </c>
      <c r="O41" s="13">
        <v>187.261</v>
      </c>
      <c r="P41" s="13">
        <v>261.17899999999997</v>
      </c>
      <c r="Q41" s="20">
        <v>120.536</v>
      </c>
      <c r="R41" s="4">
        <v>149.239</v>
      </c>
      <c r="S41" s="13">
        <v>142.136</v>
      </c>
      <c r="T41" s="4">
        <v>106.831</v>
      </c>
      <c r="U41" s="13">
        <v>169.452</v>
      </c>
      <c r="V41" s="4">
        <v>109.42</v>
      </c>
      <c r="W41" s="4">
        <v>140.66999999999999</v>
      </c>
      <c r="X41" s="4">
        <v>125.095</v>
      </c>
      <c r="Y41" s="4">
        <v>226.852</v>
      </c>
      <c r="Z41" s="13">
        <v>160.73400000000001</v>
      </c>
      <c r="AA41" s="13">
        <v>131.86500000000001</v>
      </c>
      <c r="AB41" s="4">
        <v>129.40100000000001</v>
      </c>
      <c r="AC41" s="4">
        <v>121.193</v>
      </c>
      <c r="AD41" s="4">
        <v>131.01599999999999</v>
      </c>
      <c r="AE41" s="4">
        <v>150</v>
      </c>
      <c r="AF41" s="4">
        <v>127.54900000000001</v>
      </c>
      <c r="AG41" s="4">
        <v>176.048</v>
      </c>
      <c r="AH41" s="13">
        <v>151.999</v>
      </c>
      <c r="AI41" s="4">
        <v>209.9</v>
      </c>
      <c r="AJ41" s="4">
        <v>118.46299999999999</v>
      </c>
      <c r="AK41" s="4">
        <v>119.58799999999999</v>
      </c>
      <c r="AL41" s="4">
        <v>151.12200000000001</v>
      </c>
      <c r="AM41" s="4">
        <v>115.485</v>
      </c>
      <c r="AN41" s="4">
        <v>166.35900000000001</v>
      </c>
      <c r="AO41" s="13">
        <v>139.70400000000001</v>
      </c>
      <c r="AP41" s="13">
        <v>125.98399999999999</v>
      </c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x14ac:dyDescent="0.3">
      <c r="A42" s="26" t="s">
        <v>49</v>
      </c>
      <c r="B42" s="7">
        <v>129.55500000000001</v>
      </c>
      <c r="C42" s="4">
        <v>88.229399999999998</v>
      </c>
      <c r="D42" s="7">
        <v>34.055799999999998</v>
      </c>
      <c r="E42" s="7">
        <v>84.807699999999997</v>
      </c>
      <c r="F42" s="13">
        <v>93.753299999999996</v>
      </c>
      <c r="G42" s="7">
        <v>58.1066</v>
      </c>
      <c r="H42" s="7">
        <v>107.908</v>
      </c>
      <c r="I42" s="4">
        <v>84.875699999999995</v>
      </c>
      <c r="J42" s="4">
        <v>73.213200000000001</v>
      </c>
      <c r="K42" s="13">
        <v>105.959</v>
      </c>
      <c r="L42" s="13">
        <v>89.716200000000001</v>
      </c>
      <c r="M42" s="4">
        <v>97.811599999999999</v>
      </c>
      <c r="N42" s="13">
        <v>61.655299999999997</v>
      </c>
      <c r="O42" s="13">
        <v>96.52</v>
      </c>
      <c r="P42" s="13">
        <v>108.616</v>
      </c>
      <c r="Q42" s="20">
        <v>58.843200000000003</v>
      </c>
      <c r="R42" s="4">
        <v>81.110900000000001</v>
      </c>
      <c r="S42" s="13">
        <v>101.108</v>
      </c>
      <c r="T42" s="4">
        <v>90.202500000000001</v>
      </c>
      <c r="U42" s="13">
        <v>64.591700000000003</v>
      </c>
      <c r="V42" s="4">
        <v>69.758200000000002</v>
      </c>
      <c r="W42" s="4">
        <v>83.483199999999997</v>
      </c>
      <c r="X42" s="4">
        <v>76.560299999999998</v>
      </c>
      <c r="Y42" s="4">
        <v>75.281700000000001</v>
      </c>
      <c r="Z42" s="13">
        <v>64.900700000000001</v>
      </c>
      <c r="AA42" s="13">
        <v>68.428700000000006</v>
      </c>
      <c r="AB42" s="4">
        <v>88.827699999999993</v>
      </c>
      <c r="AC42" s="4">
        <v>68.994299999999996</v>
      </c>
      <c r="AD42" s="4">
        <v>105.908</v>
      </c>
      <c r="AE42" s="4">
        <v>63.283299999999997</v>
      </c>
      <c r="AF42" s="4">
        <v>81.95</v>
      </c>
      <c r="AG42" s="4">
        <v>79.349800000000002</v>
      </c>
      <c r="AH42" s="13">
        <v>102.845</v>
      </c>
      <c r="AI42" s="4">
        <v>57.421900000000001</v>
      </c>
      <c r="AJ42" s="4">
        <v>84.024000000000001</v>
      </c>
      <c r="AK42" s="4">
        <v>60.300800000000002</v>
      </c>
      <c r="AL42" s="4">
        <v>78.124499999999998</v>
      </c>
      <c r="AM42" s="4">
        <v>78.369799999999998</v>
      </c>
      <c r="AN42" s="4">
        <v>87.687200000000004</v>
      </c>
      <c r="AO42" s="13">
        <v>80.969399999999993</v>
      </c>
      <c r="AP42" s="13">
        <v>79.562399999999997</v>
      </c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s="6" customFormat="1" x14ac:dyDescent="0.3">
      <c r="A43" s="26" t="s">
        <v>50</v>
      </c>
      <c r="B43" s="7">
        <v>122.137</v>
      </c>
      <c r="C43" s="4">
        <v>101.333</v>
      </c>
      <c r="D43" s="7">
        <v>57.581800000000001</v>
      </c>
      <c r="E43" s="7">
        <v>68.6203</v>
      </c>
      <c r="F43" s="13">
        <v>116.744</v>
      </c>
      <c r="G43" s="7">
        <v>58.974299999999999</v>
      </c>
      <c r="H43" s="7">
        <v>120.14700000000001</v>
      </c>
      <c r="I43" s="4">
        <v>89.022000000000006</v>
      </c>
      <c r="J43" s="7">
        <v>84.4315</v>
      </c>
      <c r="K43" s="13">
        <v>121.098</v>
      </c>
      <c r="L43" s="13">
        <v>101.24</v>
      </c>
      <c r="M43" s="7">
        <v>117.663</v>
      </c>
      <c r="N43" s="13">
        <v>78.432500000000005</v>
      </c>
      <c r="O43" s="13">
        <v>90.965299999999999</v>
      </c>
      <c r="P43" s="15">
        <v>143.12799999999999</v>
      </c>
      <c r="Q43" s="20">
        <v>57.484200000000001</v>
      </c>
      <c r="R43" s="7">
        <v>82.161199999999994</v>
      </c>
      <c r="S43" s="13">
        <v>119.238</v>
      </c>
      <c r="T43" s="7">
        <v>98.978800000000007</v>
      </c>
      <c r="U43" s="13">
        <v>91.642700000000005</v>
      </c>
      <c r="V43" s="7">
        <v>63.474499999999999</v>
      </c>
      <c r="W43" s="7">
        <v>100.88800000000001</v>
      </c>
      <c r="X43" s="7">
        <v>110.536</v>
      </c>
      <c r="Y43" s="7">
        <v>69.089799999999997</v>
      </c>
      <c r="Z43" s="15">
        <v>65.615200000000002</v>
      </c>
      <c r="AA43" s="15">
        <v>61.3523</v>
      </c>
      <c r="AB43" s="7">
        <v>94.200599999999994</v>
      </c>
      <c r="AC43" s="7">
        <v>71.113699999999994</v>
      </c>
      <c r="AD43" s="7">
        <v>117.038</v>
      </c>
      <c r="AE43" s="7">
        <v>59.136400000000002</v>
      </c>
      <c r="AF43" s="7">
        <v>79.995199999999997</v>
      </c>
      <c r="AG43" s="7">
        <v>104.35</v>
      </c>
      <c r="AH43" s="15">
        <v>108.79900000000001</v>
      </c>
      <c r="AI43" s="7">
        <v>103.887</v>
      </c>
      <c r="AJ43" s="7">
        <v>114.774</v>
      </c>
      <c r="AK43" s="7">
        <v>51.626199999999997</v>
      </c>
      <c r="AL43" s="4">
        <v>78.069199999999995</v>
      </c>
      <c r="AM43" s="7">
        <v>91.446299999999994</v>
      </c>
      <c r="AN43" s="7">
        <v>107.551</v>
      </c>
      <c r="AO43" s="15">
        <v>116.063</v>
      </c>
      <c r="AP43" s="15">
        <v>107.599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s="6" customFormat="1" x14ac:dyDescent="0.3">
      <c r="A44" s="26" t="s">
        <v>51</v>
      </c>
      <c r="B44" s="7">
        <v>122.137</v>
      </c>
      <c r="C44" s="4">
        <v>101.32899999999999</v>
      </c>
      <c r="D44" s="7">
        <v>100.83799999999999</v>
      </c>
      <c r="E44" s="7">
        <v>68.6203</v>
      </c>
      <c r="F44" s="13">
        <v>116.744</v>
      </c>
      <c r="G44" s="7">
        <v>58.972999999999999</v>
      </c>
      <c r="H44" s="7">
        <v>120.142</v>
      </c>
      <c r="I44" s="4">
        <v>89.019000000000005</v>
      </c>
      <c r="J44" s="7">
        <v>84.428799999999995</v>
      </c>
      <c r="K44" s="13">
        <v>121.098</v>
      </c>
      <c r="L44" s="13">
        <v>101.24</v>
      </c>
      <c r="M44" s="7">
        <v>117.663</v>
      </c>
      <c r="N44" s="13">
        <v>78.430199999999999</v>
      </c>
      <c r="O44" s="13">
        <v>90.965299999999999</v>
      </c>
      <c r="P44" s="15">
        <v>143.12799999999999</v>
      </c>
      <c r="Q44" s="20">
        <v>57.484200000000001</v>
      </c>
      <c r="R44" s="7">
        <v>82.161199999999994</v>
      </c>
      <c r="S44" s="13">
        <v>119.232</v>
      </c>
      <c r="T44" s="7">
        <v>98.978800000000007</v>
      </c>
      <c r="U44" s="13">
        <v>91.642700000000005</v>
      </c>
      <c r="V44" s="7">
        <v>63.474499999999999</v>
      </c>
      <c r="W44" s="7">
        <v>100.88500000000001</v>
      </c>
      <c r="X44" s="7">
        <v>110.53100000000001</v>
      </c>
      <c r="Y44" s="7">
        <v>69.089799999999997</v>
      </c>
      <c r="Z44" s="15">
        <v>65.615200000000002</v>
      </c>
      <c r="AA44" s="15">
        <v>61.3523</v>
      </c>
      <c r="AB44" s="7">
        <v>94.200599999999994</v>
      </c>
      <c r="AC44" s="7">
        <v>71.111800000000002</v>
      </c>
      <c r="AD44" s="7">
        <v>117.038</v>
      </c>
      <c r="AE44" s="7">
        <v>59.136400000000002</v>
      </c>
      <c r="AF44" s="7">
        <v>79.995199999999997</v>
      </c>
      <c r="AG44" s="7">
        <v>104.35</v>
      </c>
      <c r="AH44" s="15">
        <v>108.79900000000001</v>
      </c>
      <c r="AI44" s="7">
        <v>103.887</v>
      </c>
      <c r="AJ44" s="7">
        <v>114.76900000000001</v>
      </c>
      <c r="AK44" s="7">
        <v>51.626199999999997</v>
      </c>
      <c r="AL44" s="4">
        <v>78.069199999999995</v>
      </c>
      <c r="AM44" s="7">
        <v>91.443200000000004</v>
      </c>
      <c r="AN44" s="7">
        <v>107.551</v>
      </c>
      <c r="AO44" s="15">
        <v>116.05800000000001</v>
      </c>
      <c r="AP44" s="15">
        <v>107.599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6" s="6" customFormat="1" x14ac:dyDescent="0.3">
      <c r="A45" s="26" t="s">
        <v>52</v>
      </c>
      <c r="B45" s="7">
        <v>128.51400000000001</v>
      </c>
      <c r="C45" s="4">
        <v>137.006</v>
      </c>
      <c r="D45" s="7">
        <v>79.051100000000005</v>
      </c>
      <c r="E45" s="7">
        <v>79.380799999999994</v>
      </c>
      <c r="F45" s="13">
        <v>111.027</v>
      </c>
      <c r="G45" s="7">
        <v>77.068700000000007</v>
      </c>
      <c r="H45" s="7">
        <v>137.27600000000001</v>
      </c>
      <c r="I45" s="4">
        <v>74.608800000000002</v>
      </c>
      <c r="J45" s="7">
        <v>95.454499999999996</v>
      </c>
      <c r="K45" s="13">
        <v>123.639</v>
      </c>
      <c r="L45" s="13">
        <v>104.883</v>
      </c>
      <c r="M45" s="7">
        <v>130.47300000000001</v>
      </c>
      <c r="N45" s="13">
        <v>84.474699999999999</v>
      </c>
      <c r="O45" s="13">
        <v>118.18300000000001</v>
      </c>
      <c r="P45" s="15">
        <v>152.06899999999999</v>
      </c>
      <c r="Q45" s="20">
        <v>59.219799999999999</v>
      </c>
      <c r="R45" s="7">
        <v>90.753200000000007</v>
      </c>
      <c r="S45" s="13">
        <v>117.318</v>
      </c>
      <c r="T45" s="7">
        <v>109.02800000000001</v>
      </c>
      <c r="U45" s="13">
        <v>79.768500000000003</v>
      </c>
      <c r="V45" s="7">
        <v>81.098500000000001</v>
      </c>
      <c r="W45" s="7">
        <v>116.292</v>
      </c>
      <c r="X45" s="7">
        <v>107.56100000000001</v>
      </c>
      <c r="Y45" s="7">
        <v>81.440399999999997</v>
      </c>
      <c r="Z45" s="15">
        <v>82.920699999999997</v>
      </c>
      <c r="AA45" s="15">
        <v>93.630600000000001</v>
      </c>
      <c r="AB45" s="7">
        <v>98.768199999999993</v>
      </c>
      <c r="AC45" s="7">
        <v>98.360699999999994</v>
      </c>
      <c r="AD45" s="7">
        <v>127.99299999999999</v>
      </c>
      <c r="AE45" s="7">
        <v>77.192400000000006</v>
      </c>
      <c r="AF45" s="7">
        <v>115.566</v>
      </c>
      <c r="AG45" s="7">
        <v>118.548</v>
      </c>
      <c r="AH45" s="15">
        <v>109.375</v>
      </c>
      <c r="AI45" s="7">
        <v>160.94900000000001</v>
      </c>
      <c r="AJ45" s="7">
        <v>130.15199999999999</v>
      </c>
      <c r="AK45" s="7">
        <v>81.192999999999998</v>
      </c>
      <c r="AL45" s="4">
        <v>89.180999999999997</v>
      </c>
      <c r="AM45" s="7">
        <v>102.997</v>
      </c>
      <c r="AN45" s="7">
        <v>84.534300000000002</v>
      </c>
      <c r="AO45" s="15">
        <v>126.43300000000001</v>
      </c>
      <c r="AP45" s="15">
        <v>110.727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6" s="6" customFormat="1" x14ac:dyDescent="0.3">
      <c r="A46" s="26" t="s">
        <v>53</v>
      </c>
      <c r="B46" s="7">
        <v>128.51400000000001</v>
      </c>
      <c r="C46" s="4">
        <v>137.006</v>
      </c>
      <c r="D46" s="7">
        <v>82.6875</v>
      </c>
      <c r="E46" s="7">
        <v>79.380799999999994</v>
      </c>
      <c r="F46" s="13">
        <v>111.023</v>
      </c>
      <c r="G46" s="7">
        <v>77.068700000000007</v>
      </c>
      <c r="H46" s="7">
        <v>137.27600000000001</v>
      </c>
      <c r="I46" s="4">
        <v>74.608800000000002</v>
      </c>
      <c r="J46" s="7">
        <v>95.454499999999996</v>
      </c>
      <c r="K46" s="13">
        <v>123.639</v>
      </c>
      <c r="L46" s="13">
        <v>104.883</v>
      </c>
      <c r="M46" s="7">
        <v>130.47300000000001</v>
      </c>
      <c r="N46" s="13">
        <v>84.474699999999999</v>
      </c>
      <c r="O46" s="13">
        <v>118.18300000000001</v>
      </c>
      <c r="P46" s="15">
        <v>152.06899999999999</v>
      </c>
      <c r="Q46" s="20">
        <v>59.218499999999999</v>
      </c>
      <c r="R46" s="7">
        <v>90.753200000000007</v>
      </c>
      <c r="S46" s="13">
        <v>117.318</v>
      </c>
      <c r="T46" s="7">
        <v>109.02800000000001</v>
      </c>
      <c r="U46" s="13">
        <v>79.768500000000003</v>
      </c>
      <c r="V46" s="7">
        <v>81.096000000000004</v>
      </c>
      <c r="W46" s="7">
        <v>116.292</v>
      </c>
      <c r="X46" s="7">
        <v>107.56100000000001</v>
      </c>
      <c r="Y46" s="7">
        <v>81.437899999999999</v>
      </c>
      <c r="Z46" s="15">
        <v>82.920699999999997</v>
      </c>
      <c r="AA46" s="15">
        <v>93.630600000000001</v>
      </c>
      <c r="AB46" s="7">
        <v>98.768199999999993</v>
      </c>
      <c r="AC46" s="7">
        <v>98.360699999999994</v>
      </c>
      <c r="AD46" s="7">
        <v>127.99299999999999</v>
      </c>
      <c r="AE46" s="7">
        <v>77.192400000000006</v>
      </c>
      <c r="AF46" s="7">
        <v>115.566</v>
      </c>
      <c r="AG46" s="7">
        <v>118.548</v>
      </c>
      <c r="AH46" s="15">
        <v>109.375</v>
      </c>
      <c r="AI46" s="7">
        <v>160.94900000000001</v>
      </c>
      <c r="AJ46" s="7">
        <v>130.14599999999999</v>
      </c>
      <c r="AK46" s="7">
        <v>81.192999999999998</v>
      </c>
      <c r="AL46" s="4">
        <v>89.180999999999997</v>
      </c>
      <c r="AM46" s="7">
        <v>102.997</v>
      </c>
      <c r="AN46" s="7">
        <v>84.534300000000002</v>
      </c>
      <c r="AO46" s="15">
        <v>126.43300000000001</v>
      </c>
      <c r="AP46" s="15">
        <v>110.727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6" s="6" customFormat="1" x14ac:dyDescent="0.3">
      <c r="A47" s="26" t="s">
        <v>54</v>
      </c>
      <c r="B47" s="7">
        <v>128.51400000000001</v>
      </c>
      <c r="C47" s="4">
        <v>137.006</v>
      </c>
      <c r="D47" s="4">
        <v>47.25</v>
      </c>
      <c r="E47" s="7">
        <v>79.378399999999999</v>
      </c>
      <c r="F47" s="13">
        <v>111.023</v>
      </c>
      <c r="G47" s="7">
        <v>77.066500000000005</v>
      </c>
      <c r="H47" s="7">
        <v>137.27600000000001</v>
      </c>
      <c r="I47" s="4">
        <v>74.606700000000004</v>
      </c>
      <c r="J47" s="7">
        <v>95.454499999999996</v>
      </c>
      <c r="K47" s="13">
        <v>123.633</v>
      </c>
      <c r="L47" s="13">
        <v>104.879</v>
      </c>
      <c r="M47" s="7">
        <v>130.47300000000001</v>
      </c>
      <c r="N47" s="13">
        <v>84.474699999999999</v>
      </c>
      <c r="O47" s="13">
        <v>118.178</v>
      </c>
      <c r="P47" s="15">
        <v>152.06899999999999</v>
      </c>
      <c r="Q47" s="20">
        <v>59.218499999999999</v>
      </c>
      <c r="R47" s="7">
        <v>90.753200000000007</v>
      </c>
      <c r="S47" s="13">
        <v>117.313</v>
      </c>
      <c r="T47" s="7">
        <v>109.02800000000001</v>
      </c>
      <c r="U47" s="13">
        <v>79.766099999999994</v>
      </c>
      <c r="V47" s="7">
        <v>81.096000000000004</v>
      </c>
      <c r="W47" s="7">
        <v>116.28700000000001</v>
      </c>
      <c r="X47" s="7">
        <v>107.56100000000001</v>
      </c>
      <c r="Y47" s="7">
        <v>81.437899999999999</v>
      </c>
      <c r="Z47" s="15">
        <v>82.920699999999997</v>
      </c>
      <c r="AA47" s="15">
        <v>93.630600000000001</v>
      </c>
      <c r="AB47" s="7">
        <v>98.768199999999993</v>
      </c>
      <c r="AC47" s="7">
        <v>98.356999999999999</v>
      </c>
      <c r="AD47" s="7">
        <v>127.98699999999999</v>
      </c>
      <c r="AE47" s="7">
        <v>77.190100000000001</v>
      </c>
      <c r="AF47" s="7">
        <v>115.566</v>
      </c>
      <c r="AG47" s="7">
        <v>118.548</v>
      </c>
      <c r="AH47" s="15">
        <v>109.375</v>
      </c>
      <c r="AI47" s="7">
        <v>160.94900000000001</v>
      </c>
      <c r="AJ47" s="7">
        <v>130.14599999999999</v>
      </c>
      <c r="AK47" s="7">
        <v>81.190600000000003</v>
      </c>
      <c r="AL47" s="4">
        <v>89.180999999999997</v>
      </c>
      <c r="AM47" s="7">
        <v>102.997</v>
      </c>
      <c r="AN47" s="7">
        <v>84.531800000000004</v>
      </c>
      <c r="AO47" s="15">
        <v>126.43300000000001</v>
      </c>
      <c r="AP47" s="15">
        <v>110.727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6" x14ac:dyDescent="0.3">
      <c r="A48" s="26" t="s">
        <v>55</v>
      </c>
      <c r="B48" s="7">
        <v>99.071200000000005</v>
      </c>
      <c r="C48" s="4">
        <v>52.244999999999997</v>
      </c>
      <c r="D48" s="4">
        <v>37.415199999999999</v>
      </c>
      <c r="E48" s="7">
        <v>49.365699999999997</v>
      </c>
      <c r="F48" s="13">
        <v>94.825100000000006</v>
      </c>
      <c r="G48" s="7">
        <v>64.821200000000005</v>
      </c>
      <c r="H48" s="7">
        <v>119.02800000000001</v>
      </c>
      <c r="I48" s="4">
        <v>92.285200000000003</v>
      </c>
      <c r="J48" s="4">
        <v>82.816900000000004</v>
      </c>
      <c r="K48" s="13">
        <v>109.70099999999999</v>
      </c>
      <c r="L48" s="13">
        <v>71.878699999999995</v>
      </c>
      <c r="M48" s="4">
        <v>68.913399999999996</v>
      </c>
      <c r="N48" s="13">
        <v>64.505099999999999</v>
      </c>
      <c r="O48" s="13">
        <v>165.375</v>
      </c>
      <c r="P48" s="13">
        <v>118.548</v>
      </c>
      <c r="Q48" s="20">
        <v>54.382899999999999</v>
      </c>
      <c r="R48" s="4">
        <v>64.872</v>
      </c>
      <c r="S48" s="13">
        <v>105.46899999999999</v>
      </c>
      <c r="T48" s="4">
        <v>107.482</v>
      </c>
      <c r="U48" s="13">
        <v>52.218200000000003</v>
      </c>
      <c r="V48" s="4">
        <v>81.235399999999998</v>
      </c>
      <c r="W48" s="4">
        <v>98.145399999999995</v>
      </c>
      <c r="X48" s="4">
        <v>50.248800000000003</v>
      </c>
      <c r="Y48" s="4">
        <v>52.898800000000001</v>
      </c>
      <c r="Z48" s="13">
        <v>61.9223</v>
      </c>
      <c r="AA48" s="13">
        <v>56.528799999999997</v>
      </c>
      <c r="AB48" s="4">
        <v>70.552499999999995</v>
      </c>
      <c r="AC48" s="4">
        <v>79.202600000000004</v>
      </c>
      <c r="AD48" s="4">
        <v>112.476</v>
      </c>
      <c r="AE48" s="4">
        <v>48.857900000000001</v>
      </c>
      <c r="AF48" s="4">
        <v>66.216200000000001</v>
      </c>
      <c r="AG48" s="4">
        <v>73.869299999999996</v>
      </c>
      <c r="AH48" s="13">
        <v>68.083600000000004</v>
      </c>
      <c r="AI48" s="4">
        <v>60.869599999999998</v>
      </c>
      <c r="AJ48" s="4">
        <v>85.597800000000007</v>
      </c>
      <c r="AK48" s="4">
        <v>50.151600000000002</v>
      </c>
      <c r="AL48" s="4">
        <v>64.621700000000004</v>
      </c>
      <c r="AM48" s="4">
        <v>96.597499999999997</v>
      </c>
      <c r="AN48" s="4">
        <v>78.067800000000005</v>
      </c>
      <c r="AO48" s="13">
        <v>75.721199999999996</v>
      </c>
      <c r="AP48" s="13">
        <v>87.431700000000006</v>
      </c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1:126" x14ac:dyDescent="0.3">
      <c r="A49" s="26" t="s">
        <v>56</v>
      </c>
      <c r="B49" s="7">
        <v>140.65899999999999</v>
      </c>
      <c r="C49" s="4">
        <v>202.75899999999999</v>
      </c>
      <c r="D49" s="4">
        <v>42.843299999999999</v>
      </c>
      <c r="E49" s="7">
        <v>121.599</v>
      </c>
      <c r="F49" s="13">
        <v>104.66800000000001</v>
      </c>
      <c r="G49" s="7">
        <v>150.76900000000001</v>
      </c>
      <c r="H49" s="7">
        <v>122.756</v>
      </c>
      <c r="I49" s="4">
        <v>148.71899999999999</v>
      </c>
      <c r="J49" s="4">
        <v>68.531499999999994</v>
      </c>
      <c r="K49" s="13">
        <v>111.364</v>
      </c>
      <c r="L49" s="13">
        <v>94.003100000000003</v>
      </c>
      <c r="M49" s="4">
        <v>126.048</v>
      </c>
      <c r="N49" s="13">
        <v>97.739400000000003</v>
      </c>
      <c r="O49" s="13">
        <v>166.709</v>
      </c>
      <c r="P49" s="13">
        <v>159.33000000000001</v>
      </c>
      <c r="Q49" s="20">
        <v>78.6096</v>
      </c>
      <c r="R49" s="4">
        <v>118.69199999999999</v>
      </c>
      <c r="S49" s="13">
        <v>128.797</v>
      </c>
      <c r="T49" s="4">
        <v>94.686000000000007</v>
      </c>
      <c r="U49" s="13">
        <v>84.005300000000005</v>
      </c>
      <c r="V49" s="4">
        <v>160.65600000000001</v>
      </c>
      <c r="W49" s="4">
        <v>113.953</v>
      </c>
      <c r="X49" s="4">
        <v>128.39699999999999</v>
      </c>
      <c r="Y49" s="4">
        <v>137.61199999999999</v>
      </c>
      <c r="Z49" s="13">
        <v>143.41499999999999</v>
      </c>
      <c r="AA49" s="13">
        <v>97.058199999999999</v>
      </c>
      <c r="AB49" s="4">
        <v>105.06699999999999</v>
      </c>
      <c r="AC49" s="4">
        <v>71.703400000000002</v>
      </c>
      <c r="AD49" s="4">
        <v>111.364</v>
      </c>
      <c r="AE49" s="4">
        <v>89.877700000000004</v>
      </c>
      <c r="AF49" s="4">
        <v>128.703</v>
      </c>
      <c r="AG49" s="4">
        <v>103.339</v>
      </c>
      <c r="AH49" s="13">
        <v>97.286600000000007</v>
      </c>
      <c r="AI49" s="4">
        <v>139.00700000000001</v>
      </c>
      <c r="AJ49" s="4">
        <v>93.498199999999997</v>
      </c>
      <c r="AK49" s="4">
        <v>108.17700000000001</v>
      </c>
      <c r="AL49" s="4">
        <v>120.96599999999999</v>
      </c>
      <c r="AM49" s="4">
        <v>95.358199999999997</v>
      </c>
      <c r="AN49" s="4">
        <v>117.316</v>
      </c>
      <c r="AO49" s="13">
        <v>132.089</v>
      </c>
      <c r="AP49" s="13">
        <v>127.49</v>
      </c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1:126" x14ac:dyDescent="0.3">
      <c r="A50" s="26" t="s">
        <v>57</v>
      </c>
      <c r="B50" s="7">
        <v>162.85</v>
      </c>
      <c r="C50" s="4">
        <v>214.947</v>
      </c>
      <c r="D50" s="4">
        <v>47.25</v>
      </c>
      <c r="E50" s="7">
        <v>76.209699999999998</v>
      </c>
      <c r="F50" s="13">
        <v>95.289500000000004</v>
      </c>
      <c r="G50" s="7">
        <v>155.72</v>
      </c>
      <c r="H50" s="7">
        <v>145.417</v>
      </c>
      <c r="I50" s="4">
        <v>81.450500000000005</v>
      </c>
      <c r="J50" s="4">
        <v>57.466799999999999</v>
      </c>
      <c r="K50" s="13">
        <v>89.646299999999997</v>
      </c>
      <c r="L50" s="13">
        <v>48.056699999999999</v>
      </c>
      <c r="M50" s="4">
        <v>59.589199999999998</v>
      </c>
      <c r="N50" s="13">
        <v>74.898099999999999</v>
      </c>
      <c r="O50" s="13">
        <v>137.81299999999999</v>
      </c>
      <c r="P50" s="13">
        <v>156.60499999999999</v>
      </c>
      <c r="Q50" s="20">
        <v>71.364999999999995</v>
      </c>
      <c r="R50" s="4">
        <v>96.491900000000001</v>
      </c>
      <c r="S50" s="13">
        <v>102.893</v>
      </c>
      <c r="T50" s="4">
        <v>67.431200000000004</v>
      </c>
      <c r="U50" s="13">
        <v>66.450699999999998</v>
      </c>
      <c r="V50" s="4">
        <v>107.684</v>
      </c>
      <c r="W50" s="4">
        <v>62.8459</v>
      </c>
      <c r="X50" s="4">
        <v>93.353099999999998</v>
      </c>
      <c r="Y50" s="4">
        <v>56.1736</v>
      </c>
      <c r="Z50" s="13">
        <v>111.5</v>
      </c>
      <c r="AA50" s="13">
        <v>83.404300000000006</v>
      </c>
      <c r="AB50" s="4">
        <v>77.151899999999998</v>
      </c>
      <c r="AC50" s="4">
        <v>44.734499999999997</v>
      </c>
      <c r="AD50" s="4">
        <v>54.102699999999999</v>
      </c>
      <c r="AE50" s="4">
        <v>92.686000000000007</v>
      </c>
      <c r="AF50" s="4">
        <v>111.65</v>
      </c>
      <c r="AG50" s="4">
        <v>72.9529</v>
      </c>
      <c r="AH50" s="13">
        <v>105.798</v>
      </c>
      <c r="AI50" s="4">
        <v>164.33799999999999</v>
      </c>
      <c r="AJ50" s="4">
        <v>61.506300000000003</v>
      </c>
      <c r="AK50" s="4">
        <v>70.439800000000005</v>
      </c>
      <c r="AL50" s="4">
        <v>77.984099999999998</v>
      </c>
      <c r="AM50" s="4">
        <v>88.956100000000006</v>
      </c>
      <c r="AN50" s="4">
        <v>93.385199999999998</v>
      </c>
      <c r="AO50" s="13">
        <v>108.983</v>
      </c>
      <c r="AP50" s="13">
        <v>126.98399999999999</v>
      </c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1:126" x14ac:dyDescent="0.3">
      <c r="A51" s="26" t="s">
        <v>58</v>
      </c>
      <c r="B51" s="7">
        <v>172.97300000000001</v>
      </c>
      <c r="C51" s="4">
        <v>45.2958</v>
      </c>
      <c r="D51" s="4">
        <v>87.5</v>
      </c>
      <c r="E51" s="7">
        <v>76.209699999999998</v>
      </c>
      <c r="F51" s="13">
        <v>86.663200000000003</v>
      </c>
      <c r="G51" s="7">
        <v>71.008799999999994</v>
      </c>
      <c r="H51" s="7">
        <v>174.05600000000001</v>
      </c>
      <c r="I51" s="4">
        <v>70.890799999999999</v>
      </c>
      <c r="J51" s="4">
        <v>66.037700000000001</v>
      </c>
      <c r="K51" s="13">
        <v>126.048</v>
      </c>
      <c r="L51" s="13">
        <v>53.973599999999998</v>
      </c>
      <c r="M51" s="4">
        <v>46.787100000000002</v>
      </c>
      <c r="N51" s="13">
        <v>79.126800000000003</v>
      </c>
      <c r="O51" s="13">
        <v>53.554099999999998</v>
      </c>
      <c r="P51" s="13">
        <v>58.915199999999999</v>
      </c>
      <c r="Q51" s="20">
        <v>69.789500000000004</v>
      </c>
      <c r="R51" s="4">
        <v>86.930800000000005</v>
      </c>
      <c r="S51" s="13">
        <v>64.508300000000006</v>
      </c>
      <c r="T51" s="4">
        <v>51.085999999999999</v>
      </c>
      <c r="U51" s="13">
        <v>94.106800000000007</v>
      </c>
      <c r="V51" s="4">
        <v>60.136400000000002</v>
      </c>
      <c r="W51" s="4">
        <v>87.476900000000001</v>
      </c>
      <c r="X51" s="4">
        <v>126.542</v>
      </c>
      <c r="Y51" s="4">
        <v>86.346400000000003</v>
      </c>
      <c r="Z51" s="13">
        <v>104.65900000000001</v>
      </c>
      <c r="AA51" s="13">
        <v>154.48400000000001</v>
      </c>
      <c r="AB51" s="4">
        <v>140.70699999999999</v>
      </c>
      <c r="AC51" s="4">
        <v>56.666800000000002</v>
      </c>
      <c r="AD51" s="4">
        <v>73.116100000000003</v>
      </c>
      <c r="AE51" s="4">
        <v>76.566900000000004</v>
      </c>
      <c r="AF51" s="4">
        <v>73.021299999999997</v>
      </c>
      <c r="AG51" s="4">
        <v>81.215500000000006</v>
      </c>
      <c r="AH51" s="13">
        <v>145.833</v>
      </c>
      <c r="AI51" s="4">
        <v>76.354799999999997</v>
      </c>
      <c r="AJ51" s="4">
        <v>104.19</v>
      </c>
      <c r="AK51" s="4">
        <v>69.782200000000003</v>
      </c>
      <c r="AL51" s="4">
        <v>104.001</v>
      </c>
      <c r="AM51" s="4">
        <v>74.009799999999998</v>
      </c>
      <c r="AN51" s="4">
        <v>49.802900000000001</v>
      </c>
      <c r="AO51" s="13">
        <v>60.339300000000001</v>
      </c>
      <c r="AP51" s="13">
        <v>61.128300000000003</v>
      </c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1:126" x14ac:dyDescent="0.3">
      <c r="A52" s="26" t="s">
        <v>59</v>
      </c>
      <c r="B52" s="7">
        <v>62.622300000000003</v>
      </c>
      <c r="C52" s="4">
        <v>45.295000000000002</v>
      </c>
      <c r="D52" s="4">
        <v>87.5</v>
      </c>
      <c r="E52" s="7">
        <v>76.209699999999998</v>
      </c>
      <c r="F52" s="13">
        <v>87.028000000000006</v>
      </c>
      <c r="G52" s="7">
        <v>71.008799999999994</v>
      </c>
      <c r="H52" s="7">
        <v>174.05600000000001</v>
      </c>
      <c r="I52" s="4">
        <v>70.890799999999999</v>
      </c>
      <c r="J52" s="4">
        <v>66.037700000000001</v>
      </c>
      <c r="K52" s="13">
        <v>126.048</v>
      </c>
      <c r="L52" s="13">
        <v>53.972499999999997</v>
      </c>
      <c r="M52" s="4">
        <v>46.787100000000002</v>
      </c>
      <c r="N52" s="13">
        <v>79.126800000000003</v>
      </c>
      <c r="O52" s="13">
        <v>53.554099999999998</v>
      </c>
      <c r="P52" s="13">
        <v>58.915199999999999</v>
      </c>
      <c r="Q52" s="20">
        <v>69.789500000000004</v>
      </c>
      <c r="R52" s="4">
        <v>86.927999999999997</v>
      </c>
      <c r="S52" s="13">
        <v>64.508300000000006</v>
      </c>
      <c r="T52" s="4">
        <v>51.085999999999999</v>
      </c>
      <c r="U52" s="13">
        <v>94.103399999999993</v>
      </c>
      <c r="V52" s="4">
        <v>60.136400000000002</v>
      </c>
      <c r="W52" s="4">
        <v>87.474000000000004</v>
      </c>
      <c r="X52" s="4">
        <v>126.542</v>
      </c>
      <c r="Y52" s="4">
        <v>86.346400000000003</v>
      </c>
      <c r="Z52" s="13">
        <v>104.65900000000001</v>
      </c>
      <c r="AA52" s="13">
        <v>154.48400000000001</v>
      </c>
      <c r="AB52" s="4">
        <v>140.69999999999999</v>
      </c>
      <c r="AC52" s="4">
        <v>56.665599999999998</v>
      </c>
      <c r="AD52" s="4">
        <v>73.114099999999993</v>
      </c>
      <c r="AE52" s="4">
        <v>76.566900000000004</v>
      </c>
      <c r="AF52" s="4">
        <v>73.021299999999997</v>
      </c>
      <c r="AG52" s="4">
        <v>81.215500000000006</v>
      </c>
      <c r="AH52" s="13">
        <v>145.833</v>
      </c>
      <c r="AI52" s="4">
        <v>76.352599999999995</v>
      </c>
      <c r="AJ52" s="4">
        <v>104.19</v>
      </c>
      <c r="AK52" s="4">
        <v>69.782200000000003</v>
      </c>
      <c r="AL52" s="4">
        <v>104.001</v>
      </c>
      <c r="AM52" s="4">
        <v>74.007800000000003</v>
      </c>
      <c r="AN52" s="4">
        <v>49.802900000000001</v>
      </c>
      <c r="AO52" s="13">
        <v>60.337899999999998</v>
      </c>
      <c r="AP52" s="13">
        <v>61.128300000000003</v>
      </c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1:126" x14ac:dyDescent="0.3">
      <c r="A53" s="26" t="s">
        <v>60</v>
      </c>
      <c r="B53" s="7">
        <v>81.967200000000005</v>
      </c>
      <c r="C53" s="4">
        <v>59.495399999999997</v>
      </c>
      <c r="D53" s="4">
        <v>56.635300000000001</v>
      </c>
      <c r="E53" s="7">
        <v>84.375</v>
      </c>
      <c r="F53" s="13">
        <v>62.928100000000001</v>
      </c>
      <c r="G53" s="7">
        <v>87.465299999999999</v>
      </c>
      <c r="H53" s="7">
        <v>77.165400000000005</v>
      </c>
      <c r="I53" s="4">
        <v>76.871700000000004</v>
      </c>
      <c r="J53" s="4">
        <v>52.313200000000002</v>
      </c>
      <c r="K53" s="13">
        <v>74.712000000000003</v>
      </c>
      <c r="L53" s="13">
        <v>62.648000000000003</v>
      </c>
      <c r="M53" s="4">
        <v>67.458699999999993</v>
      </c>
      <c r="N53" s="13">
        <v>69.955600000000004</v>
      </c>
      <c r="O53" s="13">
        <v>76.909700000000001</v>
      </c>
      <c r="P53" s="13">
        <v>105.113</v>
      </c>
      <c r="Q53" s="20">
        <v>65.044300000000007</v>
      </c>
      <c r="R53" s="4">
        <v>81.280299999999997</v>
      </c>
      <c r="S53" s="13">
        <v>78.820400000000006</v>
      </c>
      <c r="T53" s="4">
        <v>54.850700000000003</v>
      </c>
      <c r="U53" s="13">
        <v>70.5261</v>
      </c>
      <c r="V53" s="4">
        <v>62.717799999999997</v>
      </c>
      <c r="W53" s="4">
        <v>67.766199999999998</v>
      </c>
      <c r="X53" s="4">
        <v>60.806600000000003</v>
      </c>
      <c r="Y53" s="4">
        <v>59.756100000000004</v>
      </c>
      <c r="Z53" s="13">
        <v>47.419400000000003</v>
      </c>
      <c r="AA53" s="13">
        <v>51.353700000000003</v>
      </c>
      <c r="AB53" s="4">
        <v>83.699700000000007</v>
      </c>
      <c r="AC53" s="4">
        <v>68.446399999999997</v>
      </c>
      <c r="AD53" s="4">
        <v>51.230400000000003</v>
      </c>
      <c r="AE53" s="4">
        <v>71.777299999999997</v>
      </c>
      <c r="AF53" s="4">
        <v>68.531499999999994</v>
      </c>
      <c r="AG53" s="4">
        <v>72.962900000000005</v>
      </c>
      <c r="AH53" s="13">
        <v>74.898099999999999</v>
      </c>
      <c r="AI53" s="4">
        <v>72.622500000000002</v>
      </c>
      <c r="AJ53" s="4">
        <v>70.563800000000001</v>
      </c>
      <c r="AK53" s="4">
        <v>70</v>
      </c>
      <c r="AL53" s="4">
        <v>79.968599999999995</v>
      </c>
      <c r="AM53" s="4">
        <v>88.956100000000006</v>
      </c>
      <c r="AN53" s="4">
        <v>43.945300000000003</v>
      </c>
      <c r="AO53" s="13">
        <v>69.668199999999999</v>
      </c>
      <c r="AP53" s="13">
        <v>70.631500000000003</v>
      </c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1:126" x14ac:dyDescent="0.3">
      <c r="A54" s="26" t="s">
        <v>61</v>
      </c>
      <c r="B54" s="7">
        <v>71.095299999999995</v>
      </c>
      <c r="C54" s="4">
        <v>69.216300000000004</v>
      </c>
      <c r="D54" s="4">
        <v>50.728499999999997</v>
      </c>
      <c r="E54" s="7">
        <v>70.673100000000005</v>
      </c>
      <c r="F54" s="13">
        <v>48.427799999999998</v>
      </c>
      <c r="G54" s="7">
        <v>87.761200000000002</v>
      </c>
      <c r="H54" s="7">
        <v>75</v>
      </c>
      <c r="I54" s="4">
        <v>71.016400000000004</v>
      </c>
      <c r="J54" s="4">
        <v>40.384599999999999</v>
      </c>
      <c r="K54" s="13">
        <v>69.5291</v>
      </c>
      <c r="L54" s="13">
        <v>44.297899999999998</v>
      </c>
      <c r="M54" s="4">
        <v>57.218200000000003</v>
      </c>
      <c r="N54" s="13">
        <v>68.734399999999994</v>
      </c>
      <c r="O54" s="13">
        <v>69.551000000000002</v>
      </c>
      <c r="P54" s="13">
        <v>97.5124</v>
      </c>
      <c r="Q54" s="20">
        <v>47.327800000000003</v>
      </c>
      <c r="R54" s="4">
        <v>77.228399999999993</v>
      </c>
      <c r="S54" s="13">
        <v>61.083199999999998</v>
      </c>
      <c r="T54" s="4">
        <v>45.510800000000003</v>
      </c>
      <c r="U54" s="13">
        <v>50.866999999999997</v>
      </c>
      <c r="V54" s="4">
        <v>56.275100000000002</v>
      </c>
      <c r="W54" s="4">
        <v>56.090200000000003</v>
      </c>
      <c r="X54" s="4">
        <v>48.052300000000002</v>
      </c>
      <c r="Y54" s="4">
        <v>46.815300000000001</v>
      </c>
      <c r="Z54" s="13">
        <v>37.069200000000002</v>
      </c>
      <c r="AA54" s="13">
        <v>74.898099999999999</v>
      </c>
      <c r="AB54" s="4">
        <v>59.6053</v>
      </c>
      <c r="AC54" s="4">
        <v>59.683300000000003</v>
      </c>
      <c r="AD54" s="4">
        <v>49.273699999999998</v>
      </c>
      <c r="AE54" s="4">
        <v>59.0625</v>
      </c>
      <c r="AF54" s="4">
        <v>58.4467</v>
      </c>
      <c r="AG54" s="4">
        <v>46.349499999999999</v>
      </c>
      <c r="AH54" s="13">
        <v>58.537199999999999</v>
      </c>
      <c r="AI54" s="4">
        <v>55.822800000000001</v>
      </c>
      <c r="AJ54" s="4">
        <v>63.912999999999997</v>
      </c>
      <c r="AK54" s="4">
        <v>51.806199999999997</v>
      </c>
      <c r="AL54" s="4">
        <v>68.224000000000004</v>
      </c>
      <c r="AM54" s="4">
        <v>86.725700000000003</v>
      </c>
      <c r="AN54" s="4">
        <v>35.488999999999997</v>
      </c>
      <c r="AO54" s="13">
        <v>64.7577</v>
      </c>
      <c r="AP54" s="13">
        <v>52.4619</v>
      </c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1:126" x14ac:dyDescent="0.3">
      <c r="A55" s="26" t="s">
        <v>62</v>
      </c>
      <c r="B55" s="7">
        <v>59.701500000000003</v>
      </c>
      <c r="C55" s="4">
        <v>41.166899999999998</v>
      </c>
      <c r="D55" s="7">
        <v>36.1081</v>
      </c>
      <c r="E55" s="7">
        <v>59.1325</v>
      </c>
      <c r="F55" s="13">
        <v>37.380800000000001</v>
      </c>
      <c r="G55" s="7">
        <v>65.188500000000005</v>
      </c>
      <c r="H55" s="7">
        <v>57.874000000000002</v>
      </c>
      <c r="I55" s="4">
        <v>59.7453</v>
      </c>
      <c r="J55" s="4">
        <v>24.900200000000002</v>
      </c>
      <c r="K55" s="13">
        <v>59.758800000000001</v>
      </c>
      <c r="L55" s="13">
        <v>48.558500000000002</v>
      </c>
      <c r="M55" s="4">
        <v>42.517600000000002</v>
      </c>
      <c r="N55" s="13">
        <v>45.308199999999999</v>
      </c>
      <c r="O55" s="13">
        <v>54.832599999999999</v>
      </c>
      <c r="P55" s="13">
        <v>70.409800000000004</v>
      </c>
      <c r="Q55" s="20">
        <v>31.560099999999998</v>
      </c>
      <c r="R55" s="4">
        <v>53.579000000000001</v>
      </c>
      <c r="S55" s="13">
        <v>57.421900000000001</v>
      </c>
      <c r="T55" s="4">
        <v>43.235300000000002</v>
      </c>
      <c r="U55" s="13">
        <v>38.820399999999999</v>
      </c>
      <c r="V55" s="4">
        <v>37.941499999999998</v>
      </c>
      <c r="W55" s="4">
        <v>40.663899999999998</v>
      </c>
      <c r="X55" s="4">
        <v>28.433299999999999</v>
      </c>
      <c r="Y55" s="4">
        <v>32.2592</v>
      </c>
      <c r="Z55" s="13">
        <v>24.846</v>
      </c>
      <c r="AA55" s="13">
        <v>44.649900000000002</v>
      </c>
      <c r="AB55" s="4">
        <v>44.629600000000003</v>
      </c>
      <c r="AC55" s="4">
        <v>42.362400000000001</v>
      </c>
      <c r="AD55" s="4">
        <v>28.828199999999999</v>
      </c>
      <c r="AE55" s="4">
        <v>49.4542</v>
      </c>
      <c r="AF55" s="4">
        <v>38.358899999999998</v>
      </c>
      <c r="AG55" s="4">
        <v>42.717399999999998</v>
      </c>
      <c r="AH55" s="13">
        <v>37.189</v>
      </c>
      <c r="AI55" s="4">
        <v>30.625</v>
      </c>
      <c r="AJ55" s="4">
        <v>44.012</v>
      </c>
      <c r="AK55" s="4">
        <v>35.130099999999999</v>
      </c>
      <c r="AL55" s="4">
        <v>40.934399999999997</v>
      </c>
      <c r="AM55" s="4">
        <v>57.910699999999999</v>
      </c>
      <c r="AN55" s="4">
        <v>28.337499999999999</v>
      </c>
      <c r="AO55" s="13">
        <v>49.830500000000001</v>
      </c>
      <c r="AP55" s="13">
        <v>36.781599999999997</v>
      </c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1:126" s="6" customFormat="1" x14ac:dyDescent="0.3">
      <c r="A56" s="26" t="s">
        <v>63</v>
      </c>
      <c r="B56" s="7">
        <v>60.7851</v>
      </c>
      <c r="C56" s="4">
        <v>53.237299999999998</v>
      </c>
      <c r="D56" s="7">
        <v>57.0259</v>
      </c>
      <c r="E56" s="7">
        <v>43.057299999999998</v>
      </c>
      <c r="F56" s="13">
        <v>62.305700000000002</v>
      </c>
      <c r="G56" s="7">
        <v>78.228499999999997</v>
      </c>
      <c r="H56" s="7">
        <v>82.363200000000006</v>
      </c>
      <c r="I56" s="4">
        <v>82.915499999999994</v>
      </c>
      <c r="J56" s="7">
        <v>48.2988</v>
      </c>
      <c r="K56" s="13">
        <v>61.224499999999999</v>
      </c>
      <c r="L56" s="13">
        <v>50.286000000000001</v>
      </c>
      <c r="M56" s="7">
        <v>51.156100000000002</v>
      </c>
      <c r="N56" s="13">
        <v>47.748800000000003</v>
      </c>
      <c r="O56" s="13">
        <v>62.405700000000003</v>
      </c>
      <c r="P56" s="15">
        <v>69.368700000000004</v>
      </c>
      <c r="Q56" s="20">
        <v>56.078299999999999</v>
      </c>
      <c r="R56" s="7">
        <v>62.469000000000001</v>
      </c>
      <c r="S56" s="13">
        <v>54.221299999999999</v>
      </c>
      <c r="T56" s="7">
        <v>48.741</v>
      </c>
      <c r="U56" s="13">
        <v>65.276899999999998</v>
      </c>
      <c r="V56" s="7">
        <v>59.065100000000001</v>
      </c>
      <c r="W56" s="7">
        <v>52.804900000000004</v>
      </c>
      <c r="X56" s="7">
        <v>38.701799999999999</v>
      </c>
      <c r="Y56" s="7">
        <v>55.590600000000002</v>
      </c>
      <c r="Z56" s="15">
        <v>40.893900000000002</v>
      </c>
      <c r="AA56" s="15">
        <v>49.992400000000004</v>
      </c>
      <c r="AB56" s="7">
        <v>49.344499999999996</v>
      </c>
      <c r="AC56" s="7">
        <v>40.069099999999999</v>
      </c>
      <c r="AD56" s="7">
        <v>42.167999999999999</v>
      </c>
      <c r="AE56" s="7">
        <v>37.6066</v>
      </c>
      <c r="AF56" s="7">
        <v>51.615200000000002</v>
      </c>
      <c r="AG56" s="7">
        <v>41.602499999999999</v>
      </c>
      <c r="AH56" s="15">
        <v>45.415500000000002</v>
      </c>
      <c r="AI56" s="7">
        <v>36.690899999999999</v>
      </c>
      <c r="AJ56" s="7">
        <v>69.593100000000007</v>
      </c>
      <c r="AK56" s="7">
        <v>41.038499999999999</v>
      </c>
      <c r="AL56" s="4">
        <v>60.313200000000002</v>
      </c>
      <c r="AM56" s="7">
        <v>57.144100000000002</v>
      </c>
      <c r="AN56" s="7">
        <v>35.0809</v>
      </c>
      <c r="AO56" s="15">
        <v>54.209099999999999</v>
      </c>
      <c r="AP56" s="15">
        <v>45.779699999999998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1:126" s="6" customFormat="1" x14ac:dyDescent="0.3">
      <c r="A57" s="26" t="s">
        <v>64</v>
      </c>
      <c r="B57" s="7">
        <v>60.783900000000003</v>
      </c>
      <c r="C57" s="4">
        <v>53.236199999999997</v>
      </c>
      <c r="D57" s="7">
        <v>57.0259</v>
      </c>
      <c r="E57" s="7">
        <v>43.057299999999998</v>
      </c>
      <c r="F57" s="13">
        <v>62.305700000000002</v>
      </c>
      <c r="G57" s="7">
        <v>78.228499999999997</v>
      </c>
      <c r="H57" s="7">
        <v>82.363200000000006</v>
      </c>
      <c r="I57" s="4">
        <v>82.912899999999993</v>
      </c>
      <c r="J57" s="7">
        <v>48.2988</v>
      </c>
      <c r="K57" s="13">
        <v>61.223100000000002</v>
      </c>
      <c r="L57" s="13">
        <v>50.286000000000001</v>
      </c>
      <c r="M57" s="7">
        <v>51.155099999999997</v>
      </c>
      <c r="N57" s="13">
        <v>47.748800000000003</v>
      </c>
      <c r="O57" s="13">
        <v>62.405700000000003</v>
      </c>
      <c r="P57" s="15">
        <v>69.368700000000004</v>
      </c>
      <c r="Q57" s="20">
        <v>56.078299999999999</v>
      </c>
      <c r="R57" s="7">
        <v>62.467500000000001</v>
      </c>
      <c r="S57" s="13">
        <v>54.221299999999999</v>
      </c>
      <c r="T57" s="7">
        <v>48.741</v>
      </c>
      <c r="U57" s="13">
        <v>65.276899999999998</v>
      </c>
      <c r="V57" s="7">
        <v>59.065100000000001</v>
      </c>
      <c r="W57" s="7">
        <v>52.803800000000003</v>
      </c>
      <c r="X57" s="7">
        <v>38.701799999999999</v>
      </c>
      <c r="Y57" s="7">
        <v>55.590600000000002</v>
      </c>
      <c r="Z57" s="15">
        <v>40.893900000000002</v>
      </c>
      <c r="AA57" s="15">
        <v>49.991500000000002</v>
      </c>
      <c r="AB57" s="7">
        <v>49.344499999999996</v>
      </c>
      <c r="AC57" s="7">
        <v>40.068399999999997</v>
      </c>
      <c r="AD57" s="7">
        <v>42.167299999999997</v>
      </c>
      <c r="AE57" s="7">
        <v>37.6066</v>
      </c>
      <c r="AF57" s="7">
        <v>51.615200000000002</v>
      </c>
      <c r="AG57" s="7">
        <v>41.601799999999997</v>
      </c>
      <c r="AH57" s="15">
        <v>45.4148</v>
      </c>
      <c r="AI57" s="7">
        <v>36.690899999999999</v>
      </c>
      <c r="AJ57" s="7">
        <v>69.591300000000004</v>
      </c>
      <c r="AK57" s="7">
        <v>41.038499999999999</v>
      </c>
      <c r="AL57" s="4">
        <v>60.313200000000002</v>
      </c>
      <c r="AM57" s="7">
        <v>57.144100000000002</v>
      </c>
      <c r="AN57" s="7">
        <v>35.0809</v>
      </c>
      <c r="AO57" s="15">
        <v>54.209099999999999</v>
      </c>
      <c r="AP57" s="15">
        <v>45.779699999999998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1:126" s="6" customFormat="1" x14ac:dyDescent="0.3">
      <c r="A58" s="26" t="s">
        <v>65</v>
      </c>
      <c r="B58" s="7">
        <v>60.783900000000003</v>
      </c>
      <c r="C58" s="4">
        <v>53.237299999999998</v>
      </c>
      <c r="D58" s="7">
        <v>57.0259</v>
      </c>
      <c r="E58" s="7">
        <v>43.057299999999998</v>
      </c>
      <c r="F58" s="13">
        <v>62.305700000000002</v>
      </c>
      <c r="G58" s="7">
        <v>78.228499999999997</v>
      </c>
      <c r="H58" s="7">
        <v>82.363200000000006</v>
      </c>
      <c r="I58" s="4">
        <v>82.912899999999993</v>
      </c>
      <c r="J58" s="7">
        <v>48.2988</v>
      </c>
      <c r="K58" s="13">
        <v>61.224499999999999</v>
      </c>
      <c r="L58" s="13">
        <v>50.286000000000001</v>
      </c>
      <c r="M58" s="7">
        <v>51.155099999999997</v>
      </c>
      <c r="N58" s="13">
        <v>47.748800000000003</v>
      </c>
      <c r="O58" s="13">
        <v>62.405700000000003</v>
      </c>
      <c r="P58" s="15">
        <v>69.368700000000004</v>
      </c>
      <c r="Q58" s="20">
        <v>56.078299999999999</v>
      </c>
      <c r="R58" s="7">
        <v>62.467500000000001</v>
      </c>
      <c r="S58" s="13">
        <v>54.221299999999999</v>
      </c>
      <c r="T58" s="7">
        <v>48.741</v>
      </c>
      <c r="U58" s="13">
        <v>65.276899999999998</v>
      </c>
      <c r="V58" s="7">
        <v>59.065100000000001</v>
      </c>
      <c r="W58" s="7">
        <v>52.804900000000004</v>
      </c>
      <c r="X58" s="7">
        <v>38.701799999999999</v>
      </c>
      <c r="Y58" s="7">
        <v>55.590600000000002</v>
      </c>
      <c r="Z58" s="15">
        <v>40.893900000000002</v>
      </c>
      <c r="AA58" s="15">
        <v>49.991500000000002</v>
      </c>
      <c r="AB58" s="7">
        <v>49.344499999999996</v>
      </c>
      <c r="AC58" s="7">
        <v>40.068399999999997</v>
      </c>
      <c r="AD58" s="7">
        <v>42.167299999999997</v>
      </c>
      <c r="AE58" s="7">
        <v>37.6066</v>
      </c>
      <c r="AF58" s="7">
        <v>51.615200000000002</v>
      </c>
      <c r="AG58" s="7">
        <v>41.602499999999999</v>
      </c>
      <c r="AH58" s="15">
        <v>45.415500000000002</v>
      </c>
      <c r="AI58" s="7">
        <v>36.690899999999999</v>
      </c>
      <c r="AJ58" s="7">
        <v>69.593100000000007</v>
      </c>
      <c r="AK58" s="7">
        <v>41.038499999999999</v>
      </c>
      <c r="AL58" s="4">
        <v>60.313200000000002</v>
      </c>
      <c r="AM58" s="7">
        <v>57.144100000000002</v>
      </c>
      <c r="AN58" s="7">
        <v>35.0809</v>
      </c>
      <c r="AO58" s="15">
        <v>54.209099999999999</v>
      </c>
      <c r="AP58" s="15">
        <v>45.779699999999998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1:126" s="6" customFormat="1" x14ac:dyDescent="0.3">
      <c r="A59" s="26" t="s">
        <v>66</v>
      </c>
      <c r="B59" s="7">
        <v>60.783900000000003</v>
      </c>
      <c r="C59" s="4">
        <v>53.236199999999997</v>
      </c>
      <c r="D59" s="4">
        <v>57.0259</v>
      </c>
      <c r="E59" s="7">
        <v>43.056600000000003</v>
      </c>
      <c r="F59" s="13">
        <v>62.304299999999998</v>
      </c>
      <c r="G59" s="7">
        <v>78.228499999999997</v>
      </c>
      <c r="H59" s="7">
        <v>82.360600000000005</v>
      </c>
      <c r="I59" s="4">
        <v>82.912899999999993</v>
      </c>
      <c r="J59" s="7">
        <v>48.2988</v>
      </c>
      <c r="K59" s="13">
        <v>61.223100000000002</v>
      </c>
      <c r="L59" s="13">
        <v>50.328099999999999</v>
      </c>
      <c r="M59" s="7">
        <v>51.155099999999997</v>
      </c>
      <c r="N59" s="13">
        <v>47.748800000000003</v>
      </c>
      <c r="O59" s="13">
        <v>62.405700000000003</v>
      </c>
      <c r="P59" s="15">
        <v>69.368700000000004</v>
      </c>
      <c r="Q59" s="20">
        <v>56.078299999999999</v>
      </c>
      <c r="R59" s="7">
        <v>62.467500000000001</v>
      </c>
      <c r="S59" s="13">
        <v>54.221299999999999</v>
      </c>
      <c r="T59" s="7">
        <v>48.740099999999998</v>
      </c>
      <c r="U59" s="13">
        <v>65.276899999999998</v>
      </c>
      <c r="V59" s="7">
        <v>59.065100000000001</v>
      </c>
      <c r="W59" s="7">
        <v>52.803800000000003</v>
      </c>
      <c r="X59" s="7">
        <v>38.7012</v>
      </c>
      <c r="Y59" s="7">
        <v>55.589399999999998</v>
      </c>
      <c r="Z59" s="15">
        <v>40.893900000000002</v>
      </c>
      <c r="AA59" s="15">
        <v>49.991500000000002</v>
      </c>
      <c r="AB59" s="7">
        <v>49.344499999999996</v>
      </c>
      <c r="AC59" s="7">
        <v>40.068399999999997</v>
      </c>
      <c r="AD59" s="7">
        <v>42.167299999999997</v>
      </c>
      <c r="AE59" s="7">
        <v>37.6066</v>
      </c>
      <c r="AF59" s="7">
        <v>51.615200000000002</v>
      </c>
      <c r="AG59" s="7">
        <v>41.601799999999997</v>
      </c>
      <c r="AH59" s="15">
        <v>45.4148</v>
      </c>
      <c r="AI59" s="7">
        <v>36.690399999999997</v>
      </c>
      <c r="AJ59" s="7">
        <v>69.730699999999999</v>
      </c>
      <c r="AK59" s="7">
        <v>41.0379</v>
      </c>
      <c r="AL59" s="4">
        <v>60.313200000000002</v>
      </c>
      <c r="AM59" s="7">
        <v>57.144100000000002</v>
      </c>
      <c r="AN59" s="7">
        <v>35.0809</v>
      </c>
      <c r="AO59" s="15">
        <v>54.209099999999999</v>
      </c>
      <c r="AP59" s="15">
        <v>45.779699999999998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1:126" x14ac:dyDescent="0.3">
      <c r="A60" s="26" t="s">
        <v>67</v>
      </c>
      <c r="B60" s="7">
        <v>63.829799999999999</v>
      </c>
      <c r="C60" s="4">
        <v>60.995800000000003</v>
      </c>
      <c r="D60" s="4">
        <v>37.246600000000001</v>
      </c>
      <c r="E60" s="7">
        <v>58.759500000000003</v>
      </c>
      <c r="F60" s="13">
        <v>56.0974</v>
      </c>
      <c r="G60" s="7">
        <v>54.543199999999999</v>
      </c>
      <c r="H60" s="7">
        <v>81.402900000000002</v>
      </c>
      <c r="I60" s="4">
        <v>68.511899999999997</v>
      </c>
      <c r="J60" s="4">
        <v>61.347999999999999</v>
      </c>
      <c r="K60" s="13">
        <v>76.882800000000003</v>
      </c>
      <c r="L60" s="13">
        <v>68.852500000000006</v>
      </c>
      <c r="M60" s="4">
        <v>78.191500000000005</v>
      </c>
      <c r="N60" s="13">
        <v>62.025300000000001</v>
      </c>
      <c r="O60" s="13">
        <v>72.6524</v>
      </c>
      <c r="P60" s="13">
        <v>78.600300000000004</v>
      </c>
      <c r="Q60" s="20">
        <v>57.581800000000001</v>
      </c>
      <c r="R60" s="4">
        <v>85.636600000000001</v>
      </c>
      <c r="S60" s="13">
        <v>38.592799999999997</v>
      </c>
      <c r="T60" s="4">
        <v>64.88</v>
      </c>
      <c r="U60" s="13">
        <v>40.590299999999999</v>
      </c>
      <c r="V60" s="4">
        <v>70.441699999999997</v>
      </c>
      <c r="W60" s="4">
        <v>85.736500000000007</v>
      </c>
      <c r="X60" s="4">
        <v>38.564100000000003</v>
      </c>
      <c r="Y60" s="4">
        <v>73.655500000000004</v>
      </c>
      <c r="Z60" s="13">
        <v>53.832999999999998</v>
      </c>
      <c r="AA60" s="13">
        <v>89.102900000000005</v>
      </c>
      <c r="AB60" s="4">
        <v>79.891300000000001</v>
      </c>
      <c r="AC60" s="4">
        <v>47.962600000000002</v>
      </c>
      <c r="AD60" s="4">
        <v>65.827399999999997</v>
      </c>
      <c r="AE60" s="4">
        <v>76.209699999999998</v>
      </c>
      <c r="AF60" s="4">
        <v>77.422799999999995</v>
      </c>
      <c r="AG60" s="4">
        <v>61.340899999999998</v>
      </c>
      <c r="AH60" s="13">
        <v>53.549700000000001</v>
      </c>
      <c r="AI60" s="4">
        <v>73.551100000000005</v>
      </c>
      <c r="AJ60" s="4">
        <v>66.818200000000004</v>
      </c>
      <c r="AK60" s="4">
        <v>75.140600000000006</v>
      </c>
      <c r="AL60" s="4">
        <v>69.014099999999999</v>
      </c>
      <c r="AM60" s="4">
        <v>65.521000000000001</v>
      </c>
      <c r="AN60" s="4">
        <v>76.661000000000001</v>
      </c>
      <c r="AO60" s="13">
        <v>53.903199999999998</v>
      </c>
      <c r="AP60" s="13">
        <v>58.761099999999999</v>
      </c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1:126" x14ac:dyDescent="0.3">
      <c r="A61" s="26" t="s">
        <v>68</v>
      </c>
      <c r="B61" s="7">
        <v>61.555599999999998</v>
      </c>
      <c r="C61" s="4">
        <v>84.482799999999997</v>
      </c>
      <c r="D61" s="4">
        <v>25.171199999999999</v>
      </c>
      <c r="E61" s="7">
        <v>65.703199999999995</v>
      </c>
      <c r="F61" s="13">
        <v>76.990200000000002</v>
      </c>
      <c r="G61" s="7">
        <v>70.3125</v>
      </c>
      <c r="H61" s="7">
        <v>94.230800000000002</v>
      </c>
      <c r="I61" s="4">
        <v>90.6661</v>
      </c>
      <c r="J61" s="4">
        <v>72.269400000000005</v>
      </c>
      <c r="K61" s="13">
        <v>70.843400000000003</v>
      </c>
      <c r="L61" s="13">
        <v>95.807100000000005</v>
      </c>
      <c r="M61" s="4">
        <v>81.666700000000006</v>
      </c>
      <c r="N61" s="13">
        <v>69.7196</v>
      </c>
      <c r="O61" s="13">
        <v>81.894099999999995</v>
      </c>
      <c r="P61" s="13">
        <v>111.74</v>
      </c>
      <c r="Q61" s="20">
        <v>65.005899999999997</v>
      </c>
      <c r="R61" s="4">
        <v>97.674400000000006</v>
      </c>
      <c r="S61" s="13">
        <v>81.215500000000006</v>
      </c>
      <c r="T61" s="4">
        <v>71.4054</v>
      </c>
      <c r="U61" s="13">
        <v>79.660399999999996</v>
      </c>
      <c r="V61" s="4">
        <v>83.076899999999995</v>
      </c>
      <c r="W61" s="4">
        <v>87.263400000000004</v>
      </c>
      <c r="X61" s="4">
        <v>72.592600000000004</v>
      </c>
      <c r="Y61" s="4">
        <v>93.630600000000001</v>
      </c>
      <c r="Z61" s="13">
        <v>71.282300000000006</v>
      </c>
      <c r="AA61" s="13">
        <v>103.35899999999999</v>
      </c>
      <c r="AB61" s="4">
        <v>83.5227</v>
      </c>
      <c r="AC61" s="4">
        <v>78.451099999999997</v>
      </c>
      <c r="AD61" s="4">
        <v>83.5227</v>
      </c>
      <c r="AE61" s="4">
        <v>79.968599999999995</v>
      </c>
      <c r="AF61" s="4">
        <v>82.358099999999993</v>
      </c>
      <c r="AG61" s="4">
        <v>89.102900000000005</v>
      </c>
      <c r="AH61" s="13">
        <v>76.065100000000001</v>
      </c>
      <c r="AI61" s="4">
        <v>98.203699999999998</v>
      </c>
      <c r="AJ61" s="4">
        <v>86.216999999999999</v>
      </c>
      <c r="AK61" s="4">
        <v>80.371799999999993</v>
      </c>
      <c r="AL61" s="4">
        <v>100</v>
      </c>
      <c r="AM61" s="4">
        <v>85.925799999999995</v>
      </c>
      <c r="AN61" s="4">
        <v>83.333299999999994</v>
      </c>
      <c r="AO61" s="13">
        <v>68.906300000000002</v>
      </c>
      <c r="AP61" s="13">
        <v>111.07299999999999</v>
      </c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1:126" x14ac:dyDescent="0.3">
      <c r="A62" s="26" t="s">
        <v>69</v>
      </c>
      <c r="B62" s="7">
        <v>56.1404</v>
      </c>
      <c r="C62" s="4">
        <v>54.509500000000003</v>
      </c>
      <c r="D62" s="4">
        <v>47.115400000000001</v>
      </c>
      <c r="E62" s="7">
        <v>65.265600000000006</v>
      </c>
      <c r="F62" s="13">
        <v>75.371700000000004</v>
      </c>
      <c r="G62" s="7">
        <v>82.671999999999997</v>
      </c>
      <c r="H62" s="7">
        <v>89.093900000000005</v>
      </c>
      <c r="I62" s="4">
        <v>69.837400000000002</v>
      </c>
      <c r="J62" s="4">
        <v>56.706899999999997</v>
      </c>
      <c r="K62" s="13">
        <v>66.292500000000004</v>
      </c>
      <c r="L62" s="13">
        <v>67.555099999999996</v>
      </c>
      <c r="M62" s="4">
        <v>60.4938</v>
      </c>
      <c r="N62" s="13">
        <v>62.264699999999998</v>
      </c>
      <c r="O62" s="13">
        <v>73.869299999999996</v>
      </c>
      <c r="P62" s="13">
        <v>114.84399999999999</v>
      </c>
      <c r="Q62" s="20">
        <v>44.360199999999999</v>
      </c>
      <c r="R62" s="4">
        <v>88.023899999999998</v>
      </c>
      <c r="S62" s="13">
        <v>65.188500000000005</v>
      </c>
      <c r="T62" s="4">
        <v>66.462400000000002</v>
      </c>
      <c r="U62" s="13">
        <v>87.079599999999999</v>
      </c>
      <c r="V62" s="4">
        <v>63.703800000000001</v>
      </c>
      <c r="W62" s="4">
        <v>76.945400000000006</v>
      </c>
      <c r="X62" s="4">
        <v>60.125399999999999</v>
      </c>
      <c r="Y62" s="4">
        <v>79.459500000000006</v>
      </c>
      <c r="Z62" s="13">
        <v>69.6023</v>
      </c>
      <c r="AA62" s="13">
        <v>107.666</v>
      </c>
      <c r="AB62" s="4">
        <v>76.412199999999999</v>
      </c>
      <c r="AC62" s="4">
        <v>72.932699999999997</v>
      </c>
      <c r="AD62" s="4">
        <v>71.707300000000004</v>
      </c>
      <c r="AE62" s="4">
        <v>67.572400000000002</v>
      </c>
      <c r="AF62" s="4">
        <v>72.279300000000006</v>
      </c>
      <c r="AG62" s="4">
        <v>94.392099999999999</v>
      </c>
      <c r="AH62" s="13">
        <v>52.456299999999999</v>
      </c>
      <c r="AI62" s="4">
        <v>69.136700000000005</v>
      </c>
      <c r="AJ62" s="4">
        <v>70</v>
      </c>
      <c r="AK62" s="4">
        <v>78.302599999999998</v>
      </c>
      <c r="AL62" s="4">
        <v>80.108999999999995</v>
      </c>
      <c r="AM62" s="4">
        <v>77.674999999999997</v>
      </c>
      <c r="AN62" s="4">
        <v>79.646000000000001</v>
      </c>
      <c r="AO62" s="13">
        <v>72.660399999999996</v>
      </c>
      <c r="AP62" s="13">
        <v>72.016199999999998</v>
      </c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1:126" x14ac:dyDescent="0.3">
      <c r="A63" s="26" t="s">
        <v>70</v>
      </c>
      <c r="B63" s="7">
        <v>62.3782</v>
      </c>
      <c r="C63" s="4">
        <v>66.362399999999994</v>
      </c>
      <c r="D63" s="4">
        <v>48.074100000000001</v>
      </c>
      <c r="E63" s="7">
        <v>67.374499999999998</v>
      </c>
      <c r="F63" s="13">
        <v>78.191500000000005</v>
      </c>
      <c r="G63" s="7">
        <v>83.776600000000002</v>
      </c>
      <c r="H63" s="7">
        <v>94.696200000000005</v>
      </c>
      <c r="I63" s="4">
        <v>72.788300000000007</v>
      </c>
      <c r="J63" s="4">
        <v>54.349400000000003</v>
      </c>
      <c r="K63" s="13">
        <v>54.952100000000002</v>
      </c>
      <c r="L63" s="13">
        <v>76.847099999999998</v>
      </c>
      <c r="M63" s="4">
        <v>55.893500000000003</v>
      </c>
      <c r="N63" s="13">
        <v>57.558</v>
      </c>
      <c r="O63" s="13">
        <v>68.213499999999996</v>
      </c>
      <c r="P63" s="13">
        <v>90.6661</v>
      </c>
      <c r="Q63" s="20">
        <v>44.983199999999997</v>
      </c>
      <c r="R63" s="4">
        <v>68.534999999999997</v>
      </c>
      <c r="S63" s="13">
        <v>57.309899999999999</v>
      </c>
      <c r="T63" s="4">
        <v>62.819000000000003</v>
      </c>
      <c r="U63" s="13">
        <v>57.874000000000002</v>
      </c>
      <c r="V63" s="4">
        <v>59.601300000000002</v>
      </c>
      <c r="W63" s="4">
        <v>68.034599999999998</v>
      </c>
      <c r="X63" s="4">
        <v>62.550199999999997</v>
      </c>
      <c r="Y63" s="4">
        <v>68.055599999999998</v>
      </c>
      <c r="Z63" s="13">
        <v>59.573099999999997</v>
      </c>
      <c r="AA63" s="13">
        <v>89.352599999999995</v>
      </c>
      <c r="AB63" s="4">
        <v>62.452800000000003</v>
      </c>
      <c r="AC63" s="4">
        <v>82.998699999999999</v>
      </c>
      <c r="AD63" s="4">
        <v>64.615399999999994</v>
      </c>
      <c r="AE63" s="4">
        <v>70</v>
      </c>
      <c r="AF63" s="4">
        <v>66.469099999999997</v>
      </c>
      <c r="AG63" s="4">
        <v>78.900300000000001</v>
      </c>
      <c r="AH63" s="13">
        <v>39.560400000000001</v>
      </c>
      <c r="AI63" s="4">
        <v>72.660399999999996</v>
      </c>
      <c r="AJ63" s="4">
        <v>75.751499999999993</v>
      </c>
      <c r="AK63" s="4">
        <v>60.092700000000001</v>
      </c>
      <c r="AL63" s="4">
        <v>85.714299999999994</v>
      </c>
      <c r="AM63" s="4">
        <v>68.159000000000006</v>
      </c>
      <c r="AN63" s="4">
        <v>84.215500000000006</v>
      </c>
      <c r="AO63" s="13">
        <v>71.2958</v>
      </c>
      <c r="AP63" s="13">
        <v>100.89700000000001</v>
      </c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1:126" x14ac:dyDescent="0.3">
      <c r="A64" s="26" t="s">
        <v>71</v>
      </c>
      <c r="B64" s="7">
        <v>61.309199999999997</v>
      </c>
      <c r="C64" s="4">
        <v>69.594899999999996</v>
      </c>
      <c r="D64" s="4">
        <v>56.25</v>
      </c>
      <c r="E64" s="7">
        <v>65.988299999999995</v>
      </c>
      <c r="F64" s="13">
        <v>73.684200000000004</v>
      </c>
      <c r="G64" s="7">
        <v>101.22</v>
      </c>
      <c r="H64" s="7">
        <v>77.055199999999999</v>
      </c>
      <c r="I64" s="4">
        <v>77.422799999999995</v>
      </c>
      <c r="J64" s="4">
        <v>53.262999999999998</v>
      </c>
      <c r="K64" s="13">
        <v>69.585800000000006</v>
      </c>
      <c r="L64" s="13">
        <v>86.493200000000002</v>
      </c>
      <c r="M64" s="4">
        <v>78.581599999999995</v>
      </c>
      <c r="N64" s="13">
        <v>54.463500000000003</v>
      </c>
      <c r="O64" s="13">
        <v>66.865499999999997</v>
      </c>
      <c r="P64" s="13">
        <v>89.6828</v>
      </c>
      <c r="Q64" s="20">
        <v>188.42099999999999</v>
      </c>
      <c r="R64" s="4">
        <v>78.600300000000004</v>
      </c>
      <c r="S64" s="13">
        <v>57.534199999999998</v>
      </c>
      <c r="T64" s="4">
        <v>60.728499999999997</v>
      </c>
      <c r="U64" s="13">
        <v>50.676099999999998</v>
      </c>
      <c r="V64" s="4">
        <v>60.642200000000003</v>
      </c>
      <c r="W64" s="4">
        <v>74.762699999999995</v>
      </c>
      <c r="X64" s="4">
        <v>68.220500000000001</v>
      </c>
      <c r="Y64" s="4">
        <v>62.553199999999997</v>
      </c>
      <c r="Z64" s="13">
        <v>52.747</v>
      </c>
      <c r="AA64" s="13">
        <v>80.6584</v>
      </c>
      <c r="AB64" s="4">
        <v>60.808</v>
      </c>
      <c r="AC64" s="4">
        <v>85.6477</v>
      </c>
      <c r="AD64" s="4">
        <v>66.093800000000002</v>
      </c>
      <c r="AE64" s="4">
        <v>72.413799999999995</v>
      </c>
      <c r="AF64" s="4">
        <v>75.444800000000001</v>
      </c>
      <c r="AG64" s="4">
        <v>93.963099999999997</v>
      </c>
      <c r="AH64" s="13">
        <v>49.26</v>
      </c>
      <c r="AI64" s="4">
        <v>57.5017</v>
      </c>
      <c r="AJ64" s="4">
        <v>59.487400000000001</v>
      </c>
      <c r="AK64" s="4">
        <v>67.077299999999994</v>
      </c>
      <c r="AL64" s="4">
        <v>93.630600000000001</v>
      </c>
      <c r="AM64" s="4">
        <v>77.422799999999995</v>
      </c>
      <c r="AN64" s="4">
        <v>90.909099999999995</v>
      </c>
      <c r="AO64" s="13">
        <v>65.199700000000007</v>
      </c>
      <c r="AP64" s="13">
        <v>87.378600000000006</v>
      </c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1:126" x14ac:dyDescent="0.3">
      <c r="A65" s="26" t="s">
        <v>72</v>
      </c>
      <c r="B65" s="7">
        <v>76.271199999999993</v>
      </c>
      <c r="C65" s="4">
        <v>82.204599999999999</v>
      </c>
      <c r="D65" s="4">
        <v>67.061999999999998</v>
      </c>
      <c r="E65" s="7">
        <v>69.441500000000005</v>
      </c>
      <c r="F65" s="13">
        <v>72.836399999999998</v>
      </c>
      <c r="G65" s="7">
        <v>103.21</v>
      </c>
      <c r="H65" s="7">
        <v>103.521</v>
      </c>
      <c r="I65" s="4">
        <v>84.728899999999996</v>
      </c>
      <c r="J65" s="4">
        <v>51.401600000000002</v>
      </c>
      <c r="K65" s="13">
        <v>88.288300000000007</v>
      </c>
      <c r="L65" s="13">
        <v>98.672399999999996</v>
      </c>
      <c r="M65" s="4">
        <v>67.335099999999997</v>
      </c>
      <c r="N65" s="13">
        <v>61.4377</v>
      </c>
      <c r="O65" s="13">
        <v>70.552499999999995</v>
      </c>
      <c r="P65" s="13">
        <v>107.386</v>
      </c>
      <c r="Q65" s="20">
        <v>188.40799999999999</v>
      </c>
      <c r="R65" s="4">
        <v>79.507199999999997</v>
      </c>
      <c r="S65" s="13">
        <v>73.869299999999996</v>
      </c>
      <c r="T65" s="4">
        <v>62.972999999999999</v>
      </c>
      <c r="U65" s="13">
        <v>80.435299999999998</v>
      </c>
      <c r="V65" s="4">
        <v>89.295400000000001</v>
      </c>
      <c r="W65" s="4">
        <v>71.598699999999994</v>
      </c>
      <c r="X65" s="4">
        <v>68.4499</v>
      </c>
      <c r="Y65" s="4">
        <v>62.954999999999998</v>
      </c>
      <c r="Z65" s="13">
        <v>62.553199999999997</v>
      </c>
      <c r="AA65" s="13">
        <v>74.747900000000001</v>
      </c>
      <c r="AB65" s="4">
        <v>76.963300000000004</v>
      </c>
      <c r="AC65" s="4">
        <v>86.988</v>
      </c>
      <c r="AD65" s="4">
        <v>69.021299999999997</v>
      </c>
      <c r="AE65" s="4">
        <v>75</v>
      </c>
      <c r="AF65" s="4">
        <v>80.123500000000007</v>
      </c>
      <c r="AG65" s="4">
        <v>63.999600000000001</v>
      </c>
      <c r="AH65" s="13">
        <v>49.872799999999998</v>
      </c>
      <c r="AI65" s="4">
        <v>71.652900000000002</v>
      </c>
      <c r="AJ65" s="4">
        <v>66.340699999999998</v>
      </c>
      <c r="AK65" s="4">
        <v>70.803600000000003</v>
      </c>
      <c r="AL65" s="4">
        <v>86.470600000000005</v>
      </c>
      <c r="AM65" s="4">
        <v>77.282600000000002</v>
      </c>
      <c r="AN65" s="4">
        <v>89.257999999999996</v>
      </c>
      <c r="AO65" s="13">
        <v>77.278000000000006</v>
      </c>
      <c r="AP65" s="13">
        <v>90.725800000000007</v>
      </c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1:126" x14ac:dyDescent="0.3">
      <c r="A66" s="26" t="s">
        <v>73</v>
      </c>
      <c r="B66" s="7">
        <v>70.021900000000002</v>
      </c>
      <c r="C66" s="4">
        <v>77.443100000000001</v>
      </c>
      <c r="D66" s="7">
        <v>46.323500000000003</v>
      </c>
      <c r="E66" s="7">
        <v>48.661200000000001</v>
      </c>
      <c r="F66" s="13">
        <v>59.401899999999998</v>
      </c>
      <c r="G66" s="7">
        <v>76.925299999999993</v>
      </c>
      <c r="H66" s="7">
        <v>77.572599999999994</v>
      </c>
      <c r="I66" s="4">
        <v>75.921000000000006</v>
      </c>
      <c r="J66" s="4">
        <v>42.374600000000001</v>
      </c>
      <c r="K66" s="13">
        <v>71.501900000000006</v>
      </c>
      <c r="L66" s="13">
        <v>70.590100000000007</v>
      </c>
      <c r="M66" s="4">
        <v>47.521599999999999</v>
      </c>
      <c r="N66" s="13">
        <v>45.794400000000003</v>
      </c>
      <c r="O66" s="13">
        <v>57.662100000000002</v>
      </c>
      <c r="P66" s="13">
        <v>73.304500000000004</v>
      </c>
      <c r="Q66" s="20">
        <v>46.7136</v>
      </c>
      <c r="R66" s="4">
        <v>66.469099999999997</v>
      </c>
      <c r="S66" s="13">
        <v>63.216700000000003</v>
      </c>
      <c r="T66" s="4">
        <v>48.900399999999998</v>
      </c>
      <c r="U66" s="13">
        <v>48.927500000000002</v>
      </c>
      <c r="V66" s="4">
        <v>59.268900000000002</v>
      </c>
      <c r="W66" s="4">
        <v>50.1402</v>
      </c>
      <c r="X66" s="4">
        <v>56.049799999999998</v>
      </c>
      <c r="Y66" s="4">
        <v>45.967799999999997</v>
      </c>
      <c r="Z66" s="13">
        <v>58.210099999999997</v>
      </c>
      <c r="AA66" s="13">
        <v>59.917099999999998</v>
      </c>
      <c r="AB66" s="4">
        <v>51.130400000000002</v>
      </c>
      <c r="AC66" s="4">
        <v>65.375299999999996</v>
      </c>
      <c r="AD66" s="4">
        <v>46.650199999999998</v>
      </c>
      <c r="AE66" s="4">
        <v>57.715000000000003</v>
      </c>
      <c r="AF66" s="4">
        <v>62.8324</v>
      </c>
      <c r="AG66" s="4">
        <v>81.752499999999998</v>
      </c>
      <c r="AH66" s="13">
        <v>34.937600000000003</v>
      </c>
      <c r="AI66" s="4">
        <v>43.246600000000001</v>
      </c>
      <c r="AJ66" s="4">
        <v>64.686499999999995</v>
      </c>
      <c r="AK66" s="4">
        <v>52.753300000000003</v>
      </c>
      <c r="AL66" s="4">
        <v>70.843400000000003</v>
      </c>
      <c r="AM66" s="4">
        <v>66.252700000000004</v>
      </c>
      <c r="AN66" s="4">
        <v>67.314899999999994</v>
      </c>
      <c r="AO66" s="13">
        <v>62.8324</v>
      </c>
      <c r="AP66" s="13">
        <v>82.720600000000005</v>
      </c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1:126" s="6" customFormat="1" x14ac:dyDescent="0.3">
      <c r="A67" s="26" t="s">
        <v>74</v>
      </c>
      <c r="B67" s="7">
        <v>59.813099999999999</v>
      </c>
      <c r="C67" s="4">
        <v>69.594899999999996</v>
      </c>
      <c r="D67" s="7">
        <v>57.183599999999998</v>
      </c>
      <c r="E67" s="7">
        <v>44.599499999999999</v>
      </c>
      <c r="F67" s="13">
        <v>62.811599999999999</v>
      </c>
      <c r="G67" s="7">
        <v>79.975800000000007</v>
      </c>
      <c r="H67" s="7">
        <v>77.6614</v>
      </c>
      <c r="I67" s="4">
        <v>72.056899999999999</v>
      </c>
      <c r="J67" s="7">
        <v>37.807600000000001</v>
      </c>
      <c r="K67" s="13">
        <v>79.264300000000006</v>
      </c>
      <c r="L67" s="13">
        <v>58.087499999999999</v>
      </c>
      <c r="M67" s="7">
        <v>42.798900000000003</v>
      </c>
      <c r="N67" s="13">
        <v>55.211300000000001</v>
      </c>
      <c r="O67" s="13">
        <v>59.1708</v>
      </c>
      <c r="P67" s="15">
        <v>63.605800000000002</v>
      </c>
      <c r="Q67" s="20">
        <v>47.283799999999999</v>
      </c>
      <c r="R67" s="7">
        <v>68.380899999999997</v>
      </c>
      <c r="S67" s="13">
        <v>54.802999999999997</v>
      </c>
      <c r="T67" s="7">
        <v>45.872999999999998</v>
      </c>
      <c r="U67" s="13">
        <v>47.174199999999999</v>
      </c>
      <c r="V67" s="7">
        <v>59.7453</v>
      </c>
      <c r="W67" s="7">
        <v>46.981499999999997</v>
      </c>
      <c r="X67" s="7">
        <v>39.594200000000001</v>
      </c>
      <c r="Y67" s="7">
        <v>39.853000000000002</v>
      </c>
      <c r="Z67" s="15">
        <v>44.080199999999998</v>
      </c>
      <c r="AA67" s="15">
        <v>57.8399</v>
      </c>
      <c r="AB67" s="7">
        <v>49.326999999999998</v>
      </c>
      <c r="AC67" s="7">
        <v>59.719700000000003</v>
      </c>
      <c r="AD67" s="7">
        <v>47.256799999999998</v>
      </c>
      <c r="AE67" s="7">
        <v>59.688699999999997</v>
      </c>
      <c r="AF67" s="7">
        <v>43.337299999999999</v>
      </c>
      <c r="AG67" s="7">
        <v>64.035200000000003</v>
      </c>
      <c r="AH67" s="15">
        <v>39.357399999999998</v>
      </c>
      <c r="AI67" s="7">
        <v>35.919899999999998</v>
      </c>
      <c r="AJ67" s="7">
        <v>57.000100000000003</v>
      </c>
      <c r="AK67" s="7">
        <v>49.932099999999998</v>
      </c>
      <c r="AL67" s="4">
        <v>53.010100000000001</v>
      </c>
      <c r="AM67" s="7">
        <v>56.829900000000002</v>
      </c>
      <c r="AN67" s="7">
        <v>44.798400000000001</v>
      </c>
      <c r="AO67" s="15">
        <v>61.891800000000003</v>
      </c>
      <c r="AP67" s="15">
        <v>62.543399999999998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1:126" s="6" customFormat="1" x14ac:dyDescent="0.3">
      <c r="A68" s="26" t="s">
        <v>75</v>
      </c>
      <c r="B68" s="7">
        <v>59.813099999999999</v>
      </c>
      <c r="C68" s="4">
        <v>69.593100000000007</v>
      </c>
      <c r="D68" s="4">
        <v>57.183599999999998</v>
      </c>
      <c r="E68" s="7">
        <v>44.599499999999999</v>
      </c>
      <c r="F68" s="13">
        <v>62.810099999999998</v>
      </c>
      <c r="G68" s="7">
        <v>79.973399999999998</v>
      </c>
      <c r="H68" s="7">
        <v>77.6614</v>
      </c>
      <c r="I68" s="4">
        <v>72.054900000000004</v>
      </c>
      <c r="J68" s="7">
        <v>37.807600000000001</v>
      </c>
      <c r="K68" s="13">
        <v>79.264300000000006</v>
      </c>
      <c r="L68" s="13">
        <v>58.086199999999998</v>
      </c>
      <c r="M68" s="7">
        <v>42.798900000000003</v>
      </c>
      <c r="N68" s="13">
        <v>55.211300000000001</v>
      </c>
      <c r="O68" s="13">
        <v>59.1708</v>
      </c>
      <c r="P68" s="15">
        <v>63.605800000000002</v>
      </c>
      <c r="Q68" s="20">
        <v>47.283799999999999</v>
      </c>
      <c r="R68" s="7">
        <v>68.380899999999997</v>
      </c>
      <c r="S68" s="13">
        <v>54.802999999999997</v>
      </c>
      <c r="T68" s="7">
        <v>45.872199999999999</v>
      </c>
      <c r="U68" s="13">
        <v>47.174199999999999</v>
      </c>
      <c r="V68" s="7">
        <v>59.7453</v>
      </c>
      <c r="W68" s="7">
        <v>46.981499999999997</v>
      </c>
      <c r="X68" s="7">
        <v>39.594200000000001</v>
      </c>
      <c r="Y68" s="7">
        <v>39.853000000000002</v>
      </c>
      <c r="Z68" s="15">
        <v>44.080199999999998</v>
      </c>
      <c r="AA68" s="15">
        <v>57.8399</v>
      </c>
      <c r="AB68" s="7">
        <v>49.326999999999998</v>
      </c>
      <c r="AC68" s="7">
        <v>59.719700000000003</v>
      </c>
      <c r="AD68" s="7">
        <v>47.256799999999998</v>
      </c>
      <c r="AE68" s="7">
        <v>59.688699999999997</v>
      </c>
      <c r="AF68" s="7">
        <v>43.337299999999999</v>
      </c>
      <c r="AG68" s="7">
        <v>64.035200000000003</v>
      </c>
      <c r="AH68" s="15">
        <v>39.357399999999998</v>
      </c>
      <c r="AI68" s="7">
        <v>35.919899999999998</v>
      </c>
      <c r="AJ68" s="7">
        <v>57.000100000000003</v>
      </c>
      <c r="AK68" s="7">
        <v>49.932099999999998</v>
      </c>
      <c r="AL68" s="4">
        <v>53.010100000000001</v>
      </c>
      <c r="AM68" s="7">
        <v>56.829900000000002</v>
      </c>
      <c r="AN68" s="7">
        <v>44.798400000000001</v>
      </c>
      <c r="AO68" s="15">
        <v>61.891800000000003</v>
      </c>
      <c r="AP68" s="15">
        <v>62.543399999999998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1:126" x14ac:dyDescent="0.3">
      <c r="A69" s="26" t="s">
        <v>76</v>
      </c>
      <c r="B69" s="7">
        <v>53.872100000000003</v>
      </c>
      <c r="C69" s="4">
        <v>82.122900000000001</v>
      </c>
      <c r="D69" s="7">
        <v>41.973399999999998</v>
      </c>
      <c r="E69" s="7">
        <v>37.653700000000001</v>
      </c>
      <c r="F69" s="13">
        <v>54.146999999999998</v>
      </c>
      <c r="G69" s="7">
        <v>46.349499999999999</v>
      </c>
      <c r="H69" s="7">
        <v>58.894199999999998</v>
      </c>
      <c r="I69" s="4">
        <v>56.976700000000001</v>
      </c>
      <c r="J69" s="4">
        <v>38.481699999999996</v>
      </c>
      <c r="K69" s="13">
        <v>59.078299999999999</v>
      </c>
      <c r="L69" s="13">
        <v>40.781100000000002</v>
      </c>
      <c r="M69" s="4">
        <v>38.930100000000003</v>
      </c>
      <c r="N69" s="13">
        <v>54.243499999999997</v>
      </c>
      <c r="O69" s="13">
        <v>44.817100000000003</v>
      </c>
      <c r="P69" s="13">
        <v>58.377099999999999</v>
      </c>
      <c r="Q69" s="20">
        <v>47.572800000000001</v>
      </c>
      <c r="R69" s="4">
        <v>63.498899999999999</v>
      </c>
      <c r="S69" s="13">
        <v>50.4846</v>
      </c>
      <c r="T69" s="4">
        <v>38.787999999999997</v>
      </c>
      <c r="U69" s="13">
        <v>27.709700000000002</v>
      </c>
      <c r="V69" s="4">
        <v>40.453800000000001</v>
      </c>
      <c r="W69" s="4">
        <v>39.151299999999999</v>
      </c>
      <c r="X69" s="4">
        <v>29.070900000000002</v>
      </c>
      <c r="Y69" s="4">
        <v>34.588200000000001</v>
      </c>
      <c r="Z69" s="13">
        <v>42.747700000000002</v>
      </c>
      <c r="AA69" s="13">
        <v>41.509799999999998</v>
      </c>
      <c r="AB69" s="4">
        <v>32.554099999999998</v>
      </c>
      <c r="AC69" s="4">
        <v>44.599499999999999</v>
      </c>
      <c r="AD69" s="4">
        <v>35.276200000000003</v>
      </c>
      <c r="AE69" s="4">
        <v>47.922600000000003</v>
      </c>
      <c r="AF69" s="4">
        <v>36.250500000000002</v>
      </c>
      <c r="AG69" s="4">
        <v>37.3476</v>
      </c>
      <c r="AH69" s="13">
        <v>34.619900000000001</v>
      </c>
      <c r="AI69" s="4">
        <v>30.802499999999998</v>
      </c>
      <c r="AJ69" s="4">
        <v>46.0398</v>
      </c>
      <c r="AK69" s="4">
        <v>39.4861</v>
      </c>
      <c r="AL69" s="4">
        <v>42.058799999999998</v>
      </c>
      <c r="AM69" s="4">
        <v>44.7776</v>
      </c>
      <c r="AN69" s="4">
        <v>40.540500000000002</v>
      </c>
      <c r="AO69" s="13">
        <v>48.5291</v>
      </c>
      <c r="AP69" s="13">
        <v>51.138199999999998</v>
      </c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1:126" s="6" customFormat="1" x14ac:dyDescent="0.3">
      <c r="A70" s="26" t="s">
        <v>77</v>
      </c>
      <c r="B70" s="7">
        <v>103.896</v>
      </c>
      <c r="C70" s="4">
        <v>98.371600000000001</v>
      </c>
      <c r="D70" s="7">
        <v>59.380600000000001</v>
      </c>
      <c r="E70" s="7">
        <v>58.949300000000001</v>
      </c>
      <c r="F70" s="13">
        <v>71.501900000000006</v>
      </c>
      <c r="G70" s="7">
        <v>110.545</v>
      </c>
      <c r="H70" s="7">
        <v>85.881200000000007</v>
      </c>
      <c r="I70" s="4">
        <v>91.671300000000002</v>
      </c>
      <c r="J70" s="7">
        <v>77.777799999999999</v>
      </c>
      <c r="K70" s="13">
        <v>93.132900000000006</v>
      </c>
      <c r="L70" s="13">
        <v>82.522499999999994</v>
      </c>
      <c r="M70" s="7">
        <v>47.466999999999999</v>
      </c>
      <c r="N70" s="13">
        <v>76.633499999999998</v>
      </c>
      <c r="O70" s="13">
        <v>74.022300000000001</v>
      </c>
      <c r="P70" s="15">
        <v>104.697</v>
      </c>
      <c r="Q70" s="20">
        <v>66.365700000000004</v>
      </c>
      <c r="R70" s="7">
        <v>77.529399999999995</v>
      </c>
      <c r="S70" s="13">
        <v>61.523400000000002</v>
      </c>
      <c r="T70" s="7">
        <v>79.694000000000003</v>
      </c>
      <c r="U70" s="13">
        <v>96.919499999999999</v>
      </c>
      <c r="V70" s="7">
        <v>81.225399999999993</v>
      </c>
      <c r="W70" s="7">
        <v>73.6965</v>
      </c>
      <c r="X70" s="7">
        <v>68.574100000000001</v>
      </c>
      <c r="Y70" s="7">
        <v>55.606900000000003</v>
      </c>
      <c r="Z70" s="15">
        <v>49.395200000000003</v>
      </c>
      <c r="AA70" s="15">
        <v>107.386</v>
      </c>
      <c r="AB70" s="7">
        <v>57.0259</v>
      </c>
      <c r="AC70" s="7">
        <v>67.665700000000001</v>
      </c>
      <c r="AD70" s="7">
        <v>77.540700000000001</v>
      </c>
      <c r="AE70" s="7">
        <v>68.771900000000002</v>
      </c>
      <c r="AF70" s="7">
        <v>66.073999999999998</v>
      </c>
      <c r="AG70" s="7">
        <v>100.10599999999999</v>
      </c>
      <c r="AH70" s="15">
        <v>96.2637</v>
      </c>
      <c r="AI70" s="7">
        <v>55.059600000000003</v>
      </c>
      <c r="AJ70" s="7">
        <v>68.1678</v>
      </c>
      <c r="AK70" s="7">
        <v>82.610100000000003</v>
      </c>
      <c r="AL70" s="4">
        <v>75.505099999999999</v>
      </c>
      <c r="AM70" s="7">
        <v>60.7438</v>
      </c>
      <c r="AN70" s="7">
        <v>72.631900000000002</v>
      </c>
      <c r="AO70" s="15">
        <v>69.234399999999994</v>
      </c>
      <c r="AP70" s="15">
        <v>61.955500000000001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1:126" s="6" customFormat="1" x14ac:dyDescent="0.3">
      <c r="A71" s="26" t="s">
        <v>78</v>
      </c>
      <c r="B71" s="7">
        <v>103.896</v>
      </c>
      <c r="C71" s="4">
        <v>98.371600000000001</v>
      </c>
      <c r="D71" s="4">
        <v>59.380600000000001</v>
      </c>
      <c r="E71" s="7">
        <v>58.948</v>
      </c>
      <c r="F71" s="13">
        <v>71.5</v>
      </c>
      <c r="G71" s="7">
        <v>110.545</v>
      </c>
      <c r="H71" s="7">
        <v>85.881200000000007</v>
      </c>
      <c r="I71" s="4">
        <v>91.668099999999995</v>
      </c>
      <c r="J71" s="7">
        <v>77.777799999999999</v>
      </c>
      <c r="K71" s="13">
        <v>93.132900000000006</v>
      </c>
      <c r="L71" s="13">
        <v>82.522499999999994</v>
      </c>
      <c r="M71" s="7">
        <v>47.466999999999999</v>
      </c>
      <c r="N71" s="13">
        <v>76.633499999999998</v>
      </c>
      <c r="O71" s="13">
        <v>74.022300000000001</v>
      </c>
      <c r="P71" s="15">
        <v>104.697</v>
      </c>
      <c r="Q71" s="20">
        <v>66.365700000000004</v>
      </c>
      <c r="R71" s="7">
        <v>77.527100000000004</v>
      </c>
      <c r="S71" s="13">
        <v>61.523400000000002</v>
      </c>
      <c r="T71" s="7">
        <v>79.694000000000003</v>
      </c>
      <c r="U71" s="13">
        <v>96.919499999999999</v>
      </c>
      <c r="V71" s="7">
        <v>81.225399999999993</v>
      </c>
      <c r="W71" s="7">
        <v>73.6965</v>
      </c>
      <c r="X71" s="7">
        <v>68.572299999999998</v>
      </c>
      <c r="Y71" s="7">
        <v>55.606900000000003</v>
      </c>
      <c r="Z71" s="15">
        <v>49.395200000000003</v>
      </c>
      <c r="AA71" s="15">
        <v>107.386</v>
      </c>
      <c r="AB71" s="7">
        <v>57.0259</v>
      </c>
      <c r="AC71" s="7">
        <v>67.665700000000001</v>
      </c>
      <c r="AD71" s="7">
        <v>77.540700000000001</v>
      </c>
      <c r="AE71" s="7">
        <v>68.771900000000002</v>
      </c>
      <c r="AF71" s="7">
        <v>66.073999999999998</v>
      </c>
      <c r="AG71" s="7">
        <v>100.10599999999999</v>
      </c>
      <c r="AH71" s="15">
        <v>96.2637</v>
      </c>
      <c r="AI71" s="7">
        <v>55.059600000000003</v>
      </c>
      <c r="AJ71" s="7">
        <v>68.1678</v>
      </c>
      <c r="AK71" s="7">
        <v>82.607500000000002</v>
      </c>
      <c r="AL71" s="4">
        <v>75.505099999999999</v>
      </c>
      <c r="AM71" s="7">
        <v>60.7438</v>
      </c>
      <c r="AN71" s="7">
        <v>72.631900000000002</v>
      </c>
      <c r="AO71" s="15">
        <v>69.234399999999994</v>
      </c>
      <c r="AP71" s="15">
        <v>61.955500000000001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  <row r="72" spans="1:126" x14ac:dyDescent="0.3">
      <c r="A72" s="26" t="s">
        <v>79</v>
      </c>
      <c r="B72" s="7">
        <v>102.56399999999999</v>
      </c>
      <c r="C72" s="4">
        <v>198.768</v>
      </c>
      <c r="D72" s="7">
        <v>51.841700000000003</v>
      </c>
      <c r="E72" s="7">
        <v>105.658</v>
      </c>
      <c r="F72" s="13">
        <v>79.2714</v>
      </c>
      <c r="G72" s="7">
        <v>154.268</v>
      </c>
      <c r="H72" s="7">
        <v>106.578</v>
      </c>
      <c r="I72" s="4">
        <v>90.582300000000004</v>
      </c>
      <c r="J72" s="4">
        <v>125.64100000000001</v>
      </c>
      <c r="K72" s="13">
        <v>102.61799999999999</v>
      </c>
      <c r="L72" s="13">
        <v>133.47499999999999</v>
      </c>
      <c r="M72" s="4">
        <v>103.879</v>
      </c>
      <c r="N72" s="13">
        <v>83.354299999999995</v>
      </c>
      <c r="O72" s="13">
        <v>79.751599999999996</v>
      </c>
      <c r="P72" s="13">
        <v>95.703100000000006</v>
      </c>
      <c r="Q72" s="20">
        <v>85.200900000000004</v>
      </c>
      <c r="R72" s="4">
        <v>81.133300000000006</v>
      </c>
      <c r="S72" s="13">
        <v>110.545</v>
      </c>
      <c r="T72" s="4">
        <v>89.102900000000005</v>
      </c>
      <c r="U72" s="13">
        <v>148.25200000000001</v>
      </c>
      <c r="V72" s="4">
        <v>108.84399999999999</v>
      </c>
      <c r="W72" s="4">
        <v>78.759399999999999</v>
      </c>
      <c r="X72" s="4">
        <v>61.432000000000002</v>
      </c>
      <c r="Y72" s="4">
        <v>55.3765</v>
      </c>
      <c r="Z72" s="13">
        <v>65.631500000000003</v>
      </c>
      <c r="AA72" s="13">
        <v>105.28</v>
      </c>
      <c r="AB72" s="4">
        <v>51.809199999999997</v>
      </c>
      <c r="AC72" s="4">
        <v>74.898099999999999</v>
      </c>
      <c r="AD72" s="4">
        <v>68.055599999999998</v>
      </c>
      <c r="AE72" s="4">
        <v>73.304500000000004</v>
      </c>
      <c r="AF72" s="4">
        <v>79.440399999999997</v>
      </c>
      <c r="AG72" s="4">
        <v>170.84200000000001</v>
      </c>
      <c r="AH72" s="13">
        <v>95.703100000000006</v>
      </c>
      <c r="AI72" s="4">
        <v>101.333</v>
      </c>
      <c r="AJ72" s="4">
        <v>92.907300000000006</v>
      </c>
      <c r="AK72" s="4">
        <v>80.235299999999995</v>
      </c>
      <c r="AL72" s="4">
        <v>85.9649</v>
      </c>
      <c r="AM72" s="4">
        <v>71.707300000000004</v>
      </c>
      <c r="AN72" s="4">
        <v>65.323899999999995</v>
      </c>
      <c r="AO72" s="13">
        <v>70.703299999999999</v>
      </c>
      <c r="AP72" s="13">
        <v>98.7654</v>
      </c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</row>
    <row r="73" spans="1:126" s="6" customFormat="1" x14ac:dyDescent="0.3">
      <c r="A73" s="26" t="s">
        <v>80</v>
      </c>
      <c r="B73" s="8">
        <v>96.969700000000003</v>
      </c>
      <c r="C73" s="4">
        <v>166.982</v>
      </c>
      <c r="D73" s="7">
        <v>160.87100000000001</v>
      </c>
      <c r="E73" s="7">
        <v>155.904</v>
      </c>
      <c r="F73" s="13">
        <v>116.267</v>
      </c>
      <c r="G73" s="7">
        <v>180.35599999999999</v>
      </c>
      <c r="H73" s="7">
        <v>123.547</v>
      </c>
      <c r="I73" s="4">
        <v>135.05500000000001</v>
      </c>
      <c r="J73" s="7">
        <v>109.58799999999999</v>
      </c>
      <c r="K73" s="13">
        <v>161.44999999999999</v>
      </c>
      <c r="L73" s="13">
        <v>112.70099999999999</v>
      </c>
      <c r="M73" s="7">
        <v>110.902</v>
      </c>
      <c r="N73" s="13">
        <v>78.651700000000005</v>
      </c>
      <c r="O73" s="13">
        <v>88.5839</v>
      </c>
      <c r="P73" s="15">
        <v>99.988699999999994</v>
      </c>
      <c r="Q73" s="20">
        <v>108.746</v>
      </c>
      <c r="R73" s="7">
        <v>107.815</v>
      </c>
      <c r="S73" s="13">
        <v>131.25700000000001</v>
      </c>
      <c r="T73" s="7">
        <v>93.142799999999994</v>
      </c>
      <c r="U73" s="13">
        <v>167.37299999999999</v>
      </c>
      <c r="V73" s="7">
        <v>168.214</v>
      </c>
      <c r="W73" s="7">
        <v>112.65300000000001</v>
      </c>
      <c r="X73" s="7">
        <v>78.318799999999996</v>
      </c>
      <c r="Y73" s="7">
        <v>106.857</v>
      </c>
      <c r="Z73" s="15">
        <v>90.042900000000003</v>
      </c>
      <c r="AA73" s="15">
        <v>163.465</v>
      </c>
      <c r="AB73" s="7">
        <v>83.941400000000002</v>
      </c>
      <c r="AC73" s="7">
        <v>87.154200000000003</v>
      </c>
      <c r="AD73" s="7">
        <v>96.054000000000002</v>
      </c>
      <c r="AE73" s="7">
        <v>90.762500000000003</v>
      </c>
      <c r="AF73" s="7">
        <v>98.269300000000001</v>
      </c>
      <c r="AG73" s="7">
        <v>147.87100000000001</v>
      </c>
      <c r="AH73" s="15">
        <v>107.526</v>
      </c>
      <c r="AI73" s="7">
        <v>135.999</v>
      </c>
      <c r="AJ73" s="7">
        <v>105.50700000000001</v>
      </c>
      <c r="AK73" s="7">
        <v>90.684799999999996</v>
      </c>
      <c r="AL73" s="4">
        <v>100.452</v>
      </c>
      <c r="AM73" s="7">
        <v>99.593500000000006</v>
      </c>
      <c r="AN73" s="7">
        <v>86.668700000000001</v>
      </c>
      <c r="AO73" s="15">
        <v>93.623900000000006</v>
      </c>
      <c r="AP73" s="15">
        <v>108.91800000000001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</row>
    <row r="74" spans="1:126" s="6" customFormat="1" x14ac:dyDescent="0.3">
      <c r="A74" s="26" t="s">
        <v>81</v>
      </c>
      <c r="B74" s="7">
        <v>152.56700000000001</v>
      </c>
      <c r="C74" s="4">
        <v>166.982</v>
      </c>
      <c r="D74" s="7">
        <v>160.87100000000001</v>
      </c>
      <c r="E74" s="7">
        <v>155.89500000000001</v>
      </c>
      <c r="F74" s="13">
        <v>116.267</v>
      </c>
      <c r="G74" s="7">
        <v>180.34399999999999</v>
      </c>
      <c r="H74" s="7">
        <v>123.541</v>
      </c>
      <c r="I74" s="4">
        <v>135.05500000000001</v>
      </c>
      <c r="J74" s="7">
        <v>109.583</v>
      </c>
      <c r="K74" s="13">
        <v>161.44999999999999</v>
      </c>
      <c r="L74" s="13">
        <v>112.70099999999999</v>
      </c>
      <c r="M74" s="7">
        <v>110.902</v>
      </c>
      <c r="N74" s="13">
        <v>78.651700000000005</v>
      </c>
      <c r="O74" s="13">
        <v>88.5839</v>
      </c>
      <c r="P74" s="15">
        <v>99.988699999999994</v>
      </c>
      <c r="Q74" s="20">
        <v>108.741</v>
      </c>
      <c r="R74" s="7">
        <v>107.815</v>
      </c>
      <c r="S74" s="13">
        <v>131.25700000000001</v>
      </c>
      <c r="T74" s="7">
        <v>93.142799999999994</v>
      </c>
      <c r="U74" s="13">
        <v>167.36199999999999</v>
      </c>
      <c r="V74" s="7">
        <v>168.214</v>
      </c>
      <c r="W74" s="7">
        <v>112.648</v>
      </c>
      <c r="X74" s="7">
        <v>78.318799999999996</v>
      </c>
      <c r="Y74" s="7">
        <v>106.857</v>
      </c>
      <c r="Z74" s="15">
        <v>90.0398</v>
      </c>
      <c r="AA74" s="15">
        <v>163.45400000000001</v>
      </c>
      <c r="AB74" s="7">
        <v>83.938699999999997</v>
      </c>
      <c r="AC74" s="7">
        <v>87.154200000000003</v>
      </c>
      <c r="AD74" s="7">
        <v>96.054000000000002</v>
      </c>
      <c r="AE74" s="7">
        <v>90.759399999999999</v>
      </c>
      <c r="AF74" s="7">
        <v>98.269300000000001</v>
      </c>
      <c r="AG74" s="7">
        <v>147.87100000000001</v>
      </c>
      <c r="AH74" s="15">
        <v>107.526</v>
      </c>
      <c r="AI74" s="7">
        <v>135.999</v>
      </c>
      <c r="AJ74" s="7">
        <v>105.502</v>
      </c>
      <c r="AK74" s="7">
        <v>90.684799999999996</v>
      </c>
      <c r="AL74" s="4">
        <v>100.44799999999999</v>
      </c>
      <c r="AM74" s="7">
        <v>99.593500000000006</v>
      </c>
      <c r="AN74" s="7">
        <v>86.668700000000001</v>
      </c>
      <c r="AO74" s="15">
        <v>93.623900000000006</v>
      </c>
      <c r="AP74" s="15">
        <v>108.91800000000001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</row>
    <row r="75" spans="1:126" s="6" customFormat="1" x14ac:dyDescent="0.3">
      <c r="A75" s="26" t="s">
        <v>82</v>
      </c>
      <c r="B75" s="7">
        <v>152.559</v>
      </c>
      <c r="C75" s="4">
        <v>166.97200000000001</v>
      </c>
      <c r="D75" s="7">
        <v>160.87100000000001</v>
      </c>
      <c r="E75" s="7">
        <v>155.89500000000001</v>
      </c>
      <c r="F75" s="13">
        <v>116.262</v>
      </c>
      <c r="G75" s="7">
        <v>180.35599999999999</v>
      </c>
      <c r="H75" s="7">
        <v>123.541</v>
      </c>
      <c r="I75" s="4">
        <v>135.048</v>
      </c>
      <c r="J75" s="7">
        <v>109.58799999999999</v>
      </c>
      <c r="K75" s="13">
        <v>161.44999999999999</v>
      </c>
      <c r="L75" s="13">
        <v>112.696</v>
      </c>
      <c r="M75" s="7">
        <v>110.902</v>
      </c>
      <c r="N75" s="13">
        <v>78.651700000000005</v>
      </c>
      <c r="O75" s="13">
        <v>88.5839</v>
      </c>
      <c r="P75" s="15">
        <v>99.988699999999994</v>
      </c>
      <c r="Q75" s="20">
        <v>108.746</v>
      </c>
      <c r="R75" s="7">
        <v>107.815</v>
      </c>
      <c r="S75" s="13">
        <v>131.25700000000001</v>
      </c>
      <c r="T75" s="7">
        <v>93.142799999999994</v>
      </c>
      <c r="U75" s="13">
        <v>167.37299999999999</v>
      </c>
      <c r="V75" s="7">
        <v>168.203</v>
      </c>
      <c r="W75" s="7">
        <v>112.648</v>
      </c>
      <c r="X75" s="7">
        <v>78.318799999999996</v>
      </c>
      <c r="Y75" s="7">
        <v>106.857</v>
      </c>
      <c r="Z75" s="15">
        <v>90.042900000000003</v>
      </c>
      <c r="AA75" s="15">
        <v>163.45400000000001</v>
      </c>
      <c r="AB75" s="7">
        <v>83.938699999999997</v>
      </c>
      <c r="AC75" s="7">
        <v>87.151300000000006</v>
      </c>
      <c r="AD75" s="7">
        <v>96.054000000000002</v>
      </c>
      <c r="AE75" s="7">
        <v>90.762500000000003</v>
      </c>
      <c r="AF75" s="7">
        <v>98.265699999999995</v>
      </c>
      <c r="AG75" s="7">
        <v>147.863</v>
      </c>
      <c r="AH75" s="15">
        <v>107.526</v>
      </c>
      <c r="AI75" s="7">
        <v>135.999</v>
      </c>
      <c r="AJ75" s="7">
        <v>105.502</v>
      </c>
      <c r="AK75" s="7">
        <v>90.684799999999996</v>
      </c>
      <c r="AL75" s="4">
        <v>100.452</v>
      </c>
      <c r="AM75" s="7">
        <v>99.593500000000006</v>
      </c>
      <c r="AN75" s="7">
        <v>86.6661</v>
      </c>
      <c r="AO75" s="15">
        <v>93.620599999999996</v>
      </c>
      <c r="AP75" s="15">
        <v>108.91800000000001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</row>
    <row r="76" spans="1:126" s="6" customFormat="1" x14ac:dyDescent="0.3">
      <c r="A76" s="26" t="s">
        <v>83</v>
      </c>
      <c r="B76" s="7">
        <v>152.56700000000001</v>
      </c>
      <c r="C76" s="4">
        <v>166.982</v>
      </c>
      <c r="D76" s="7">
        <v>160.87100000000001</v>
      </c>
      <c r="E76" s="7">
        <v>155.89500000000001</v>
      </c>
      <c r="F76" s="13">
        <v>116.267</v>
      </c>
      <c r="G76" s="7">
        <v>180.34399999999999</v>
      </c>
      <c r="H76" s="7">
        <v>123.541</v>
      </c>
      <c r="I76" s="4">
        <v>135.05500000000001</v>
      </c>
      <c r="J76" s="7">
        <v>109.583</v>
      </c>
      <c r="K76" s="13">
        <v>161.44999999999999</v>
      </c>
      <c r="L76" s="13">
        <v>112.70099999999999</v>
      </c>
      <c r="M76" s="7">
        <v>110.902</v>
      </c>
      <c r="N76" s="13">
        <v>78.651700000000005</v>
      </c>
      <c r="O76" s="13">
        <v>88.5839</v>
      </c>
      <c r="P76" s="15">
        <v>99.988699999999994</v>
      </c>
      <c r="Q76" s="20">
        <v>108.741</v>
      </c>
      <c r="R76" s="7">
        <v>107.815</v>
      </c>
      <c r="S76" s="13">
        <v>131.25700000000001</v>
      </c>
      <c r="T76" s="7">
        <v>93.142799999999994</v>
      </c>
      <c r="U76" s="13">
        <v>167.36199999999999</v>
      </c>
      <c r="V76" s="7">
        <v>168.214</v>
      </c>
      <c r="W76" s="7">
        <v>112.648</v>
      </c>
      <c r="X76" s="7">
        <v>78.318799999999996</v>
      </c>
      <c r="Y76" s="7">
        <v>106.857</v>
      </c>
      <c r="Z76" s="15">
        <v>90.0398</v>
      </c>
      <c r="AA76" s="15">
        <v>163.45400000000001</v>
      </c>
      <c r="AB76" s="7">
        <v>83.938699999999997</v>
      </c>
      <c r="AC76" s="7">
        <v>87.154200000000003</v>
      </c>
      <c r="AD76" s="7">
        <v>96.054000000000002</v>
      </c>
      <c r="AE76" s="7">
        <v>90.759399999999999</v>
      </c>
      <c r="AF76" s="7">
        <v>98.269300000000001</v>
      </c>
      <c r="AG76" s="7">
        <v>147.87100000000001</v>
      </c>
      <c r="AH76" s="15">
        <v>107.526</v>
      </c>
      <c r="AI76" s="7">
        <v>135.999</v>
      </c>
      <c r="AJ76" s="7">
        <v>105.502</v>
      </c>
      <c r="AK76" s="7">
        <v>90.684799999999996</v>
      </c>
      <c r="AL76" s="4">
        <v>100.44799999999999</v>
      </c>
      <c r="AM76" s="7">
        <v>99.593500000000006</v>
      </c>
      <c r="AN76" s="7">
        <v>86.668700000000001</v>
      </c>
      <c r="AO76" s="15">
        <v>93.623900000000006</v>
      </c>
      <c r="AP76" s="15">
        <v>108.91800000000001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</row>
    <row r="77" spans="1:126" s="6" customFormat="1" x14ac:dyDescent="0.3">
      <c r="A77" s="26" t="s">
        <v>84</v>
      </c>
      <c r="B77" s="7">
        <v>152.559</v>
      </c>
      <c r="C77" s="4">
        <v>166.97200000000001</v>
      </c>
      <c r="D77" s="4">
        <v>160.87100000000001</v>
      </c>
      <c r="E77" s="7">
        <v>155.89500000000001</v>
      </c>
      <c r="F77" s="13">
        <v>116.262</v>
      </c>
      <c r="G77" s="7">
        <v>180.34399999999999</v>
      </c>
      <c r="H77" s="7">
        <v>123.541</v>
      </c>
      <c r="I77" s="4">
        <v>135.048</v>
      </c>
      <c r="J77" s="7">
        <v>109.583</v>
      </c>
      <c r="K77" s="13">
        <v>161.44999999999999</v>
      </c>
      <c r="L77" s="13">
        <v>112.696</v>
      </c>
      <c r="M77" s="7">
        <v>110.89700000000001</v>
      </c>
      <c r="N77" s="13">
        <v>78.651700000000005</v>
      </c>
      <c r="O77" s="13">
        <v>88.5839</v>
      </c>
      <c r="P77" s="15">
        <v>99.984899999999996</v>
      </c>
      <c r="Q77" s="20">
        <v>108.741</v>
      </c>
      <c r="R77" s="7">
        <v>107.815</v>
      </c>
      <c r="S77" s="13">
        <v>131.25</v>
      </c>
      <c r="T77" s="7">
        <v>93.142799999999994</v>
      </c>
      <c r="U77" s="13">
        <v>167.36199999999999</v>
      </c>
      <c r="V77" s="7">
        <v>168.203</v>
      </c>
      <c r="W77" s="7">
        <v>112.648</v>
      </c>
      <c r="X77" s="7">
        <v>78.316500000000005</v>
      </c>
      <c r="Y77" s="7">
        <v>106.857</v>
      </c>
      <c r="Z77" s="15">
        <v>90.0398</v>
      </c>
      <c r="AA77" s="15">
        <v>163.45400000000001</v>
      </c>
      <c r="AB77" s="7">
        <v>83.938699999999997</v>
      </c>
      <c r="AC77" s="7">
        <v>87.151300000000006</v>
      </c>
      <c r="AD77" s="7">
        <v>96.0505</v>
      </c>
      <c r="AE77" s="7">
        <v>90.759399999999999</v>
      </c>
      <c r="AF77" s="7">
        <v>98.265699999999995</v>
      </c>
      <c r="AG77" s="7">
        <v>147.863</v>
      </c>
      <c r="AH77" s="15">
        <v>107.526</v>
      </c>
      <c r="AI77" s="7">
        <v>135.999</v>
      </c>
      <c r="AJ77" s="7">
        <v>105.502</v>
      </c>
      <c r="AK77" s="7">
        <v>90.684799999999996</v>
      </c>
      <c r="AL77" s="4">
        <v>100.44799999999999</v>
      </c>
      <c r="AM77" s="7">
        <v>99.593500000000006</v>
      </c>
      <c r="AN77" s="7">
        <v>86.6661</v>
      </c>
      <c r="AO77" s="15">
        <v>93.620599999999996</v>
      </c>
      <c r="AP77" s="15">
        <v>108.91800000000001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</row>
    <row r="78" spans="1:126" x14ac:dyDescent="0.3">
      <c r="A78" s="26" t="s">
        <v>85</v>
      </c>
      <c r="B78" s="7">
        <v>98.159499999999994</v>
      </c>
      <c r="C78" s="4">
        <v>136.11099999999999</v>
      </c>
      <c r="D78" s="7">
        <v>69.485299999999995</v>
      </c>
      <c r="E78" s="7">
        <v>140.625</v>
      </c>
      <c r="F78" s="13">
        <v>78.007099999999994</v>
      </c>
      <c r="G78" s="7">
        <v>155.65600000000001</v>
      </c>
      <c r="H78" s="7">
        <v>94.452799999999996</v>
      </c>
      <c r="I78" s="4">
        <v>89.253200000000007</v>
      </c>
      <c r="J78" s="4">
        <v>89.938800000000001</v>
      </c>
      <c r="K78" s="13">
        <v>81.666700000000006</v>
      </c>
      <c r="L78" s="13">
        <v>89.731399999999994</v>
      </c>
      <c r="M78" s="4">
        <v>75.170500000000004</v>
      </c>
      <c r="N78" s="13">
        <v>64.326300000000003</v>
      </c>
      <c r="O78" s="13">
        <v>78.703199999999995</v>
      </c>
      <c r="P78" s="13">
        <v>86.976500000000001</v>
      </c>
      <c r="Q78" s="20">
        <v>90.987200000000001</v>
      </c>
      <c r="R78" s="4">
        <v>90.030600000000007</v>
      </c>
      <c r="S78" s="13">
        <v>104.255</v>
      </c>
      <c r="T78" s="4">
        <v>72.084299999999999</v>
      </c>
      <c r="U78" s="13">
        <v>101.333</v>
      </c>
      <c r="V78" s="4">
        <v>100.23099999999999</v>
      </c>
      <c r="W78" s="4">
        <v>91.0655</v>
      </c>
      <c r="X78" s="4">
        <v>59.562399999999997</v>
      </c>
      <c r="Y78" s="4">
        <v>52.313200000000002</v>
      </c>
      <c r="Z78" s="13">
        <v>59.403300000000002</v>
      </c>
      <c r="AA78" s="13">
        <v>105.84</v>
      </c>
      <c r="AB78" s="4">
        <v>57.031999999999996</v>
      </c>
      <c r="AC78" s="4">
        <v>68.531499999999994</v>
      </c>
      <c r="AD78" s="4">
        <v>67.776600000000002</v>
      </c>
      <c r="AE78" s="4">
        <v>73.9602</v>
      </c>
      <c r="AF78" s="4">
        <v>82.6875</v>
      </c>
      <c r="AG78" s="4">
        <v>123.047</v>
      </c>
      <c r="AH78" s="13">
        <v>76.807000000000002</v>
      </c>
      <c r="AI78" s="4">
        <v>93.432199999999995</v>
      </c>
      <c r="AJ78" s="4">
        <v>98</v>
      </c>
      <c r="AK78" s="4">
        <v>81.014099999999999</v>
      </c>
      <c r="AL78" s="4">
        <v>75.444800000000001</v>
      </c>
      <c r="AM78" s="4">
        <v>82.122900000000001</v>
      </c>
      <c r="AN78" s="4">
        <v>65.979399999999998</v>
      </c>
      <c r="AO78" s="13">
        <v>71.037400000000005</v>
      </c>
      <c r="AP78" s="13">
        <v>100.313</v>
      </c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</row>
    <row r="79" spans="1:126" s="6" customFormat="1" x14ac:dyDescent="0.3">
      <c r="A79" s="26" t="s">
        <v>86</v>
      </c>
      <c r="B79" s="7">
        <v>114.08199999999999</v>
      </c>
      <c r="C79" s="4">
        <v>101.03100000000001</v>
      </c>
      <c r="D79" s="7">
        <v>58.581299999999999</v>
      </c>
      <c r="E79" s="7">
        <v>130.191</v>
      </c>
      <c r="F79" s="13">
        <v>83.354299999999995</v>
      </c>
      <c r="G79" s="7">
        <v>146.45500000000001</v>
      </c>
      <c r="H79" s="7">
        <v>95.299800000000005</v>
      </c>
      <c r="I79" s="4">
        <v>97.383200000000002</v>
      </c>
      <c r="J79" s="7">
        <v>68.556299999999993</v>
      </c>
      <c r="K79" s="13">
        <v>100.685</v>
      </c>
      <c r="L79" s="13">
        <v>102.083</v>
      </c>
      <c r="M79" s="7">
        <v>74.225800000000007</v>
      </c>
      <c r="N79" s="13">
        <v>68.855999999999995</v>
      </c>
      <c r="O79" s="13">
        <v>88.863500000000002</v>
      </c>
      <c r="P79" s="15">
        <v>71.453599999999994</v>
      </c>
      <c r="Q79" s="20">
        <v>74.619299999999996</v>
      </c>
      <c r="R79" s="7">
        <v>91.468500000000006</v>
      </c>
      <c r="S79" s="13">
        <v>99.661000000000001</v>
      </c>
      <c r="T79" s="7">
        <v>67.887900000000002</v>
      </c>
      <c r="U79" s="13">
        <v>106.282</v>
      </c>
      <c r="V79" s="7">
        <v>112.696</v>
      </c>
      <c r="W79" s="7">
        <v>94.608099999999993</v>
      </c>
      <c r="X79" s="7">
        <v>57.408200000000001</v>
      </c>
      <c r="Y79" s="7">
        <v>61.635199999999998</v>
      </c>
      <c r="Z79" s="15">
        <v>54.274700000000003</v>
      </c>
      <c r="AA79" s="15">
        <v>109.04600000000001</v>
      </c>
      <c r="AB79" s="7">
        <v>67.544799999999995</v>
      </c>
      <c r="AC79" s="7">
        <v>79.193100000000001</v>
      </c>
      <c r="AD79" s="7">
        <v>66.899299999999997</v>
      </c>
      <c r="AE79" s="7">
        <v>73.245699999999999</v>
      </c>
      <c r="AF79" s="7">
        <v>106.227</v>
      </c>
      <c r="AG79" s="7">
        <v>116.59</v>
      </c>
      <c r="AH79" s="15">
        <v>95.347899999999996</v>
      </c>
      <c r="AI79" s="7">
        <v>64.659599999999998</v>
      </c>
      <c r="AJ79" s="7">
        <v>102.709</v>
      </c>
      <c r="AK79" s="7">
        <v>81.317800000000005</v>
      </c>
      <c r="AL79" s="4">
        <v>84.634100000000004</v>
      </c>
      <c r="AM79" s="7">
        <v>82.816900000000004</v>
      </c>
      <c r="AN79" s="7">
        <v>67.940600000000003</v>
      </c>
      <c r="AO79" s="15">
        <v>79.737200000000001</v>
      </c>
      <c r="AP79" s="15">
        <v>85.277699999999996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</row>
    <row r="80" spans="1:126" s="6" customFormat="1" x14ac:dyDescent="0.3">
      <c r="A80" s="26" t="s">
        <v>87</v>
      </c>
      <c r="B80" s="7">
        <v>114.08199999999999</v>
      </c>
      <c r="C80" s="4">
        <v>101.03100000000001</v>
      </c>
      <c r="D80" s="4">
        <v>58.581299999999999</v>
      </c>
      <c r="E80" s="7">
        <v>130.185</v>
      </c>
      <c r="F80" s="13">
        <v>83.354299999999995</v>
      </c>
      <c r="G80" s="7">
        <v>146.447</v>
      </c>
      <c r="H80" s="7">
        <v>95.299800000000005</v>
      </c>
      <c r="I80" s="4">
        <v>97.383200000000002</v>
      </c>
      <c r="J80" s="7">
        <v>68.556299999999993</v>
      </c>
      <c r="K80" s="13">
        <v>100.685</v>
      </c>
      <c r="L80" s="13">
        <v>102.083</v>
      </c>
      <c r="M80" s="7">
        <v>74.225800000000007</v>
      </c>
      <c r="N80" s="13">
        <v>68.855999999999995</v>
      </c>
      <c r="O80" s="13">
        <v>88.860500000000002</v>
      </c>
      <c r="P80" s="15">
        <v>71.453599999999994</v>
      </c>
      <c r="Q80" s="20">
        <v>74.619299999999996</v>
      </c>
      <c r="R80" s="7">
        <v>91.468500000000006</v>
      </c>
      <c r="S80" s="13">
        <v>99.661000000000001</v>
      </c>
      <c r="T80" s="7">
        <v>67.886200000000002</v>
      </c>
      <c r="U80" s="13">
        <v>106.282</v>
      </c>
      <c r="V80" s="7">
        <v>112.69199999999999</v>
      </c>
      <c r="W80" s="7">
        <v>94.608099999999993</v>
      </c>
      <c r="X80" s="7">
        <v>57.4069</v>
      </c>
      <c r="Y80" s="7">
        <v>61.635199999999998</v>
      </c>
      <c r="Z80" s="15">
        <v>54.274700000000003</v>
      </c>
      <c r="AA80" s="15">
        <v>109.04600000000001</v>
      </c>
      <c r="AB80" s="7">
        <v>67.544799999999995</v>
      </c>
      <c r="AC80" s="7">
        <v>79.190700000000007</v>
      </c>
      <c r="AD80" s="7">
        <v>66.899299999999997</v>
      </c>
      <c r="AE80" s="7">
        <v>73.245699999999999</v>
      </c>
      <c r="AF80" s="7">
        <v>106.227</v>
      </c>
      <c r="AG80" s="7">
        <v>116.59</v>
      </c>
      <c r="AH80" s="15">
        <v>95.347899999999996</v>
      </c>
      <c r="AI80" s="7">
        <v>64.659599999999998</v>
      </c>
      <c r="AJ80" s="7">
        <v>102.705</v>
      </c>
      <c r="AK80" s="7">
        <v>81.315299999999993</v>
      </c>
      <c r="AL80" s="4">
        <v>84.634100000000004</v>
      </c>
      <c r="AM80" s="7">
        <v>82.816900000000004</v>
      </c>
      <c r="AN80" s="7">
        <v>67.940600000000003</v>
      </c>
      <c r="AO80" s="15">
        <v>79.737200000000001</v>
      </c>
      <c r="AP80" s="15">
        <v>85.277699999999996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</row>
    <row r="81" spans="1:126" x14ac:dyDescent="0.3">
      <c r="A81" s="26" t="s">
        <v>88</v>
      </c>
      <c r="B81" s="7">
        <v>96.969700000000003</v>
      </c>
      <c r="C81" s="4">
        <v>86.470600000000005</v>
      </c>
      <c r="D81" s="7">
        <v>39.945700000000002</v>
      </c>
      <c r="E81" s="7">
        <v>110.883</v>
      </c>
      <c r="F81" s="13">
        <v>55.719299999999997</v>
      </c>
      <c r="G81" s="7">
        <v>161.05699999999999</v>
      </c>
      <c r="H81" s="7">
        <v>73.436800000000005</v>
      </c>
      <c r="I81" s="4">
        <v>83.443700000000007</v>
      </c>
      <c r="J81" s="4">
        <v>75.384600000000006</v>
      </c>
      <c r="K81" s="13">
        <v>67.741900000000001</v>
      </c>
      <c r="L81" s="13">
        <v>77.984099999999998</v>
      </c>
      <c r="M81" s="4">
        <v>63.410699999999999</v>
      </c>
      <c r="N81" s="13">
        <v>59.514200000000002</v>
      </c>
      <c r="O81" s="13">
        <v>58.125700000000002</v>
      </c>
      <c r="P81" s="13">
        <v>69.136700000000005</v>
      </c>
      <c r="Q81" s="20">
        <v>56.321800000000003</v>
      </c>
      <c r="R81" s="4">
        <v>75.582700000000003</v>
      </c>
      <c r="S81" s="13">
        <v>82.584299999999999</v>
      </c>
      <c r="T81" s="4">
        <v>65.625</v>
      </c>
      <c r="U81" s="13">
        <v>96.0749</v>
      </c>
      <c r="V81" s="4">
        <v>68.563400000000001</v>
      </c>
      <c r="W81" s="4">
        <v>61.340899999999998</v>
      </c>
      <c r="X81" s="4">
        <v>54.774700000000003</v>
      </c>
      <c r="Y81" s="4">
        <v>73.869299999999996</v>
      </c>
      <c r="Z81" s="13">
        <v>46.310600000000001</v>
      </c>
      <c r="AA81" s="13">
        <v>80.547899999999998</v>
      </c>
      <c r="AB81" s="4">
        <v>42.610799999999998</v>
      </c>
      <c r="AC81" s="4">
        <v>68.451700000000002</v>
      </c>
      <c r="AD81" s="4">
        <v>45.532800000000002</v>
      </c>
      <c r="AE81" s="4">
        <v>55.056199999999997</v>
      </c>
      <c r="AF81" s="4">
        <v>72.058800000000005</v>
      </c>
      <c r="AG81" s="4">
        <v>107.727</v>
      </c>
      <c r="AH81" s="13">
        <v>61.707099999999997</v>
      </c>
      <c r="AI81" s="4">
        <v>60.869599999999998</v>
      </c>
      <c r="AJ81" s="4">
        <v>92.162999999999997</v>
      </c>
      <c r="AK81" s="4">
        <v>65.005899999999997</v>
      </c>
      <c r="AL81" s="4">
        <v>67.444900000000004</v>
      </c>
      <c r="AM81" s="4">
        <v>67.1233</v>
      </c>
      <c r="AN81" s="4">
        <v>50.955399999999997</v>
      </c>
      <c r="AO81" s="13">
        <v>64.903800000000004</v>
      </c>
      <c r="AP81" s="13">
        <v>83.487899999999996</v>
      </c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</row>
    <row r="82" spans="1:126" s="6" customFormat="1" x14ac:dyDescent="0.3">
      <c r="A82" s="26" t="s">
        <v>89</v>
      </c>
      <c r="B82" s="7">
        <v>92.975200000000001</v>
      </c>
      <c r="C82" s="4">
        <v>92.5822</v>
      </c>
      <c r="D82" s="7">
        <v>63.581299999999999</v>
      </c>
      <c r="E82" s="7">
        <v>64.802099999999996</v>
      </c>
      <c r="F82" s="13">
        <v>72.3643</v>
      </c>
      <c r="G82" s="7">
        <v>128.684</v>
      </c>
      <c r="H82" s="7">
        <v>82.227500000000006</v>
      </c>
      <c r="I82" s="4">
        <v>83.050799999999995</v>
      </c>
      <c r="J82" s="7">
        <v>57.1342</v>
      </c>
      <c r="K82" s="13">
        <v>82.429900000000004</v>
      </c>
      <c r="L82" s="13">
        <v>67.276899999999998</v>
      </c>
      <c r="M82" s="7">
        <v>64.938900000000004</v>
      </c>
      <c r="N82" s="13">
        <v>61.816699999999997</v>
      </c>
      <c r="O82" s="13">
        <v>79.259500000000003</v>
      </c>
      <c r="P82" s="15">
        <v>57.635800000000003</v>
      </c>
      <c r="Q82" s="20">
        <v>73.546999999999997</v>
      </c>
      <c r="R82" s="7">
        <v>82.468400000000003</v>
      </c>
      <c r="S82" s="13">
        <v>77.615799999999993</v>
      </c>
      <c r="T82" s="7">
        <v>73.807500000000005</v>
      </c>
      <c r="U82" s="13">
        <v>73.406199999999998</v>
      </c>
      <c r="V82" s="7">
        <v>70.250900000000001</v>
      </c>
      <c r="W82" s="7">
        <v>68.4499</v>
      </c>
      <c r="X82" s="7">
        <v>55.964500000000001</v>
      </c>
      <c r="Y82" s="7">
        <v>65.457800000000006</v>
      </c>
      <c r="Z82" s="15">
        <v>51.723100000000002</v>
      </c>
      <c r="AA82" s="15">
        <v>82.064300000000003</v>
      </c>
      <c r="AB82" s="7">
        <v>56.099699999999999</v>
      </c>
      <c r="AC82" s="7">
        <v>66.140100000000004</v>
      </c>
      <c r="AD82" s="7">
        <v>53.703000000000003</v>
      </c>
      <c r="AE82" s="7">
        <v>69.988900000000001</v>
      </c>
      <c r="AF82" s="7">
        <v>66.262600000000006</v>
      </c>
      <c r="AG82" s="7">
        <v>79.7637</v>
      </c>
      <c r="AH82" s="15">
        <v>56.455199999999998</v>
      </c>
      <c r="AI82" s="7">
        <v>47.241599999999998</v>
      </c>
      <c r="AJ82" s="7">
        <v>85.052999999999997</v>
      </c>
      <c r="AK82" s="7">
        <v>55.8322</v>
      </c>
      <c r="AL82" s="4">
        <v>53.448099999999997</v>
      </c>
      <c r="AM82" s="7">
        <v>68.478300000000004</v>
      </c>
      <c r="AN82" s="7">
        <v>62.721899999999998</v>
      </c>
      <c r="AO82" s="15">
        <v>67.090999999999994</v>
      </c>
      <c r="AP82" s="15">
        <v>70.718199999999996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</row>
    <row r="83" spans="1:126" s="6" customFormat="1" x14ac:dyDescent="0.3">
      <c r="A83" s="26" t="s">
        <v>90</v>
      </c>
      <c r="B83" s="7">
        <v>92.972200000000001</v>
      </c>
      <c r="C83" s="4">
        <v>92.5822</v>
      </c>
      <c r="D83" s="7">
        <v>63.581299999999999</v>
      </c>
      <c r="E83" s="7">
        <v>64.802099999999996</v>
      </c>
      <c r="F83" s="13">
        <v>72.3643</v>
      </c>
      <c r="G83" s="7">
        <v>128.684</v>
      </c>
      <c r="H83" s="7">
        <v>82.224999999999994</v>
      </c>
      <c r="I83" s="4">
        <v>83.050799999999995</v>
      </c>
      <c r="J83" s="7">
        <v>57.133000000000003</v>
      </c>
      <c r="K83" s="13">
        <v>82.429900000000004</v>
      </c>
      <c r="L83" s="13">
        <v>67.276899999999998</v>
      </c>
      <c r="M83" s="7">
        <v>64.937299999999993</v>
      </c>
      <c r="N83" s="13">
        <v>61.816699999999997</v>
      </c>
      <c r="O83" s="13">
        <v>79.259500000000003</v>
      </c>
      <c r="P83" s="15">
        <v>57.635800000000003</v>
      </c>
      <c r="Q83" s="20">
        <v>73.546999999999997</v>
      </c>
      <c r="R83" s="7">
        <v>82.468400000000003</v>
      </c>
      <c r="S83" s="13">
        <v>77.613500000000002</v>
      </c>
      <c r="T83" s="7">
        <v>73.807500000000005</v>
      </c>
      <c r="U83" s="13">
        <v>73.406199999999998</v>
      </c>
      <c r="V83" s="7">
        <v>70.250900000000001</v>
      </c>
      <c r="W83" s="7">
        <v>68.4499</v>
      </c>
      <c r="X83" s="7">
        <v>55.964500000000001</v>
      </c>
      <c r="Y83" s="7">
        <v>65.457800000000006</v>
      </c>
      <c r="Z83" s="15">
        <v>51.723100000000002</v>
      </c>
      <c r="AA83" s="15">
        <v>82.064300000000003</v>
      </c>
      <c r="AB83" s="7">
        <v>56.099699999999999</v>
      </c>
      <c r="AC83" s="7">
        <v>66.140100000000004</v>
      </c>
      <c r="AD83" s="7">
        <v>53.703000000000003</v>
      </c>
      <c r="AE83" s="7">
        <v>69.988900000000001</v>
      </c>
      <c r="AF83" s="7">
        <v>66.260999999999996</v>
      </c>
      <c r="AG83" s="7">
        <v>79.7637</v>
      </c>
      <c r="AH83" s="15">
        <v>56.455199999999998</v>
      </c>
      <c r="AI83" s="7">
        <v>47.241599999999998</v>
      </c>
      <c r="AJ83" s="7">
        <v>85.052999999999997</v>
      </c>
      <c r="AK83" s="7">
        <v>55.8322</v>
      </c>
      <c r="AL83" s="4">
        <v>53.447000000000003</v>
      </c>
      <c r="AM83" s="7">
        <v>68.478300000000004</v>
      </c>
      <c r="AN83" s="7">
        <v>62.720500000000001</v>
      </c>
      <c r="AO83" s="15">
        <v>67.090999999999994</v>
      </c>
      <c r="AP83" s="15">
        <v>70.718199999999996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</row>
    <row r="84" spans="1:126" s="6" customFormat="1" x14ac:dyDescent="0.3">
      <c r="A84" s="26" t="s">
        <v>91</v>
      </c>
      <c r="B84" s="7">
        <v>92.972200000000001</v>
      </c>
      <c r="C84" s="4">
        <v>92.5822</v>
      </c>
      <c r="D84" s="4">
        <v>63.581299999999999</v>
      </c>
      <c r="E84" s="7">
        <v>64.802099999999996</v>
      </c>
      <c r="F84" s="13">
        <v>72.362300000000005</v>
      </c>
      <c r="G84" s="7">
        <v>128.678</v>
      </c>
      <c r="H84" s="7">
        <v>82.224999999999994</v>
      </c>
      <c r="I84" s="4">
        <v>83.050799999999995</v>
      </c>
      <c r="J84" s="7">
        <v>57.133000000000003</v>
      </c>
      <c r="K84" s="13">
        <v>82.429900000000004</v>
      </c>
      <c r="L84" s="13">
        <v>67.276899999999998</v>
      </c>
      <c r="M84" s="7">
        <v>64.937299999999993</v>
      </c>
      <c r="N84" s="13">
        <v>61.816699999999997</v>
      </c>
      <c r="O84" s="13">
        <v>79.257099999999994</v>
      </c>
      <c r="P84" s="15">
        <v>57.634500000000003</v>
      </c>
      <c r="Q84" s="20">
        <v>73.544899999999998</v>
      </c>
      <c r="R84" s="7">
        <v>82.465900000000005</v>
      </c>
      <c r="S84" s="13">
        <v>77.613500000000002</v>
      </c>
      <c r="T84" s="7">
        <v>73.807500000000005</v>
      </c>
      <c r="U84" s="13">
        <v>73.404200000000003</v>
      </c>
      <c r="V84" s="7">
        <v>70.248999999999995</v>
      </c>
      <c r="W84" s="7">
        <v>68.4499</v>
      </c>
      <c r="X84" s="7">
        <v>55.964500000000001</v>
      </c>
      <c r="Y84" s="7">
        <v>65.456199999999995</v>
      </c>
      <c r="Z84" s="15">
        <v>51.722099999999998</v>
      </c>
      <c r="AA84" s="15">
        <v>82.061800000000005</v>
      </c>
      <c r="AB84" s="7">
        <v>56.099699999999999</v>
      </c>
      <c r="AC84" s="7">
        <v>66.140100000000004</v>
      </c>
      <c r="AD84" s="7">
        <v>53.701900000000002</v>
      </c>
      <c r="AE84" s="7">
        <v>69.988900000000001</v>
      </c>
      <c r="AF84" s="7">
        <v>66.260999999999996</v>
      </c>
      <c r="AG84" s="7">
        <v>79.761300000000006</v>
      </c>
      <c r="AH84" s="15">
        <v>56.455199999999998</v>
      </c>
      <c r="AI84" s="7">
        <v>47.241599999999998</v>
      </c>
      <c r="AJ84" s="7">
        <v>85.052999999999997</v>
      </c>
      <c r="AK84" s="7">
        <v>55.8322</v>
      </c>
      <c r="AL84" s="4">
        <v>53.447000000000003</v>
      </c>
      <c r="AM84" s="7">
        <v>68.478300000000004</v>
      </c>
      <c r="AN84" s="7">
        <v>62.720500000000001</v>
      </c>
      <c r="AO84" s="15">
        <v>67.089200000000005</v>
      </c>
      <c r="AP84" s="15">
        <v>70.716499999999996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</row>
    <row r="85" spans="1:126" x14ac:dyDescent="0.3">
      <c r="A85" s="26" t="s">
        <v>92</v>
      </c>
      <c r="B85" s="7">
        <v>56.746499999999997</v>
      </c>
      <c r="C85" s="4">
        <v>57.2727</v>
      </c>
      <c r="D85" s="4">
        <v>57.601900000000001</v>
      </c>
      <c r="E85" s="7">
        <v>57.421900000000001</v>
      </c>
      <c r="F85" s="13">
        <v>58.067100000000003</v>
      </c>
      <c r="G85" s="7">
        <v>51.7029</v>
      </c>
      <c r="H85" s="7">
        <v>48.2759</v>
      </c>
      <c r="I85" s="4">
        <v>69.668199999999999</v>
      </c>
      <c r="J85" s="4">
        <v>50.064300000000003</v>
      </c>
      <c r="K85" s="13">
        <v>56.645000000000003</v>
      </c>
      <c r="L85" s="13">
        <v>57.302500000000002</v>
      </c>
      <c r="M85" s="4">
        <v>46.875</v>
      </c>
      <c r="N85" s="13">
        <v>37.0184</v>
      </c>
      <c r="O85" s="13">
        <v>47.290500000000002</v>
      </c>
      <c r="P85" s="13">
        <v>48.754399999999997</v>
      </c>
      <c r="Q85" s="20">
        <v>42.360399999999998</v>
      </c>
      <c r="R85" s="4">
        <v>61.781999999999996</v>
      </c>
      <c r="S85" s="13">
        <v>59.692700000000002</v>
      </c>
      <c r="T85" s="4">
        <v>51.770699999999998</v>
      </c>
      <c r="U85" s="13">
        <v>38.144399999999997</v>
      </c>
      <c r="V85" s="4">
        <v>58.369399999999999</v>
      </c>
      <c r="W85" s="4">
        <v>43.228900000000003</v>
      </c>
      <c r="X85" s="4">
        <v>49.746200000000002</v>
      </c>
      <c r="Y85" s="4">
        <v>21.3721</v>
      </c>
      <c r="Z85" s="13">
        <v>43.337299999999999</v>
      </c>
      <c r="AA85" s="13">
        <v>68.508399999999995</v>
      </c>
      <c r="AB85" s="4">
        <v>34.9482</v>
      </c>
      <c r="AC85" s="4">
        <v>53.769599999999997</v>
      </c>
      <c r="AD85" s="4">
        <v>37.895299999999999</v>
      </c>
      <c r="AE85" s="4">
        <v>51.358699999999999</v>
      </c>
      <c r="AF85" s="4">
        <v>48.525500000000001</v>
      </c>
      <c r="AG85" s="4">
        <v>36.815399999999997</v>
      </c>
      <c r="AH85" s="13">
        <v>24.420200000000001</v>
      </c>
      <c r="AI85" s="4">
        <v>32.8125</v>
      </c>
      <c r="AJ85" s="4">
        <v>53.747700000000002</v>
      </c>
      <c r="AK85" s="4">
        <v>54.243499999999997</v>
      </c>
      <c r="AL85" s="4">
        <v>41.234200000000001</v>
      </c>
      <c r="AM85" s="4">
        <v>52.877699999999997</v>
      </c>
      <c r="AN85" s="4">
        <v>37.918700000000001</v>
      </c>
      <c r="AO85" s="13">
        <v>52.648299999999999</v>
      </c>
      <c r="AP85" s="13">
        <v>53.225900000000003</v>
      </c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</row>
    <row r="86" spans="1:126" x14ac:dyDescent="0.3">
      <c r="A86" s="26" t="s">
        <v>93</v>
      </c>
      <c r="B86" s="7">
        <v>46.849800000000002</v>
      </c>
      <c r="C86" s="4">
        <v>45.091999999999999</v>
      </c>
      <c r="D86" s="4">
        <v>38.122399999999999</v>
      </c>
      <c r="E86" s="7">
        <v>49.218800000000002</v>
      </c>
      <c r="F86" s="13">
        <v>38.14</v>
      </c>
      <c r="G86" s="7">
        <v>49.087299999999999</v>
      </c>
      <c r="H86" s="7">
        <v>37.085799999999999</v>
      </c>
      <c r="I86" s="4">
        <v>36.296300000000002</v>
      </c>
      <c r="J86" s="4">
        <v>31.243400000000001</v>
      </c>
      <c r="K86" s="13">
        <v>35.022199999999998</v>
      </c>
      <c r="L86" s="13">
        <v>32.7605</v>
      </c>
      <c r="M86" s="4">
        <v>31.368600000000001</v>
      </c>
      <c r="N86" s="13">
        <v>28.2759</v>
      </c>
      <c r="O86" s="13">
        <v>37.789200000000001</v>
      </c>
      <c r="P86" s="13">
        <v>40.895800000000001</v>
      </c>
      <c r="Q86" s="20">
        <v>21.4801</v>
      </c>
      <c r="R86" s="4">
        <v>37.2194</v>
      </c>
      <c r="S86" s="13">
        <v>48.803899999999999</v>
      </c>
      <c r="T86" s="4">
        <v>31.560099999999998</v>
      </c>
      <c r="U86" s="13">
        <v>24.019600000000001</v>
      </c>
      <c r="V86" s="4">
        <v>31.5899</v>
      </c>
      <c r="W86" s="4">
        <v>38.442</v>
      </c>
      <c r="X86" s="4">
        <v>24.418600000000001</v>
      </c>
      <c r="Y86" s="4">
        <v>18.4406</v>
      </c>
      <c r="Z86" s="13">
        <v>27.235700000000001</v>
      </c>
      <c r="AA86" s="13">
        <v>37.211500000000001</v>
      </c>
      <c r="AB86" s="4">
        <v>26.835699999999999</v>
      </c>
      <c r="AC86" s="4">
        <v>35.999000000000002</v>
      </c>
      <c r="AD86" s="4">
        <v>27.5001</v>
      </c>
      <c r="AE86" s="4">
        <v>49.043599999999998</v>
      </c>
      <c r="AF86" s="4">
        <v>28.808199999999999</v>
      </c>
      <c r="AG86" s="4">
        <v>45.835599999999999</v>
      </c>
      <c r="AH86" s="13">
        <v>25.405899999999999</v>
      </c>
      <c r="AI86" s="4">
        <v>17.851400000000002</v>
      </c>
      <c r="AJ86" s="4">
        <v>38.132300000000001</v>
      </c>
      <c r="AK86" s="4">
        <v>35.336500000000001</v>
      </c>
      <c r="AL86" s="4">
        <v>21.7134</v>
      </c>
      <c r="AM86" s="4">
        <v>37.215200000000003</v>
      </c>
      <c r="AN86" s="4">
        <v>37.1877</v>
      </c>
      <c r="AO86" s="13">
        <v>43.337299999999999</v>
      </c>
      <c r="AP86" s="13">
        <v>38.908900000000003</v>
      </c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</row>
    <row r="87" spans="1:126" x14ac:dyDescent="0.3">
      <c r="A87" s="26" t="s">
        <v>94</v>
      </c>
      <c r="B87" s="7">
        <v>18.502500000000001</v>
      </c>
      <c r="C87" s="4">
        <v>10.1302</v>
      </c>
      <c r="D87" s="4">
        <v>16.961500000000001</v>
      </c>
      <c r="E87" s="7">
        <v>8.99559</v>
      </c>
      <c r="F87" s="13">
        <v>8.8162400000000005</v>
      </c>
      <c r="G87" s="7">
        <v>13.551600000000001</v>
      </c>
      <c r="H87" s="68">
        <v>19.271100000000001</v>
      </c>
      <c r="I87" s="4">
        <v>17.680099999999999</v>
      </c>
      <c r="J87" s="4">
        <v>12.3521</v>
      </c>
      <c r="K87" s="13">
        <v>14.8292</v>
      </c>
      <c r="L87" s="13">
        <v>14.052899999999999</v>
      </c>
      <c r="M87" s="4">
        <v>12.103</v>
      </c>
      <c r="N87" s="13">
        <v>20.230599999999999</v>
      </c>
      <c r="O87" s="13">
        <v>19.918099999999999</v>
      </c>
      <c r="P87" s="13">
        <v>17.305499999999999</v>
      </c>
      <c r="Q87" s="20">
        <v>9.7708300000000001</v>
      </c>
      <c r="R87" s="4">
        <v>10.9049</v>
      </c>
      <c r="S87" s="13">
        <v>6.4104099999999997</v>
      </c>
      <c r="T87" s="4">
        <v>17.217600000000001</v>
      </c>
      <c r="U87" s="13">
        <v>9.8130799999999994</v>
      </c>
      <c r="V87" s="4">
        <v>10.7348</v>
      </c>
      <c r="W87" s="4">
        <v>7.3747499999999997</v>
      </c>
      <c r="X87" s="4">
        <v>15.19</v>
      </c>
      <c r="Y87" s="4">
        <v>8.0216799999999999</v>
      </c>
      <c r="Z87" s="13">
        <v>5.4399699999999998</v>
      </c>
      <c r="AA87" s="13">
        <v>11.0693</v>
      </c>
      <c r="AB87" s="4">
        <v>10.080500000000001</v>
      </c>
      <c r="AC87" s="4">
        <v>6.6808199999999998</v>
      </c>
      <c r="AD87" s="4">
        <v>9.4564800000000009</v>
      </c>
      <c r="AE87" s="4">
        <v>8.8317800000000002</v>
      </c>
      <c r="AF87" s="4">
        <v>8.6950500000000002</v>
      </c>
      <c r="AG87" s="4">
        <v>17.3965</v>
      </c>
      <c r="AH87" s="4">
        <v>7.2079800000000001</v>
      </c>
      <c r="AI87" s="4">
        <v>8.2190200000000004</v>
      </c>
      <c r="AJ87" s="4">
        <v>8.4888200000000005</v>
      </c>
      <c r="AK87" s="4">
        <v>13.4656</v>
      </c>
      <c r="AL87" s="4">
        <v>6.6227799999999997</v>
      </c>
      <c r="AM87" s="4">
        <v>14.6477</v>
      </c>
      <c r="AN87" s="4">
        <v>6.6638900000000003</v>
      </c>
      <c r="AO87" s="13">
        <v>13.211</v>
      </c>
      <c r="AP87" s="13">
        <v>13.372</v>
      </c>
    </row>
    <row r="88" spans="1:126" x14ac:dyDescent="0.3">
      <c r="D88" s="12"/>
      <c r="E88" s="27"/>
      <c r="F88" s="16"/>
      <c r="U88" s="16"/>
    </row>
    <row r="89" spans="1:126" x14ac:dyDescent="0.3">
      <c r="B89" s="33" t="s">
        <v>122</v>
      </c>
      <c r="C89" s="33" t="s">
        <v>123</v>
      </c>
      <c r="D89" s="22" t="s">
        <v>119</v>
      </c>
      <c r="E89" s="33" t="s">
        <v>120</v>
      </c>
      <c r="F89" s="22" t="s">
        <v>182</v>
      </c>
      <c r="G89" s="33" t="s">
        <v>126</v>
      </c>
      <c r="H89" s="33" t="s">
        <v>127</v>
      </c>
      <c r="I89" s="22" t="s">
        <v>153</v>
      </c>
      <c r="J89" s="22" t="s">
        <v>129</v>
      </c>
      <c r="K89" s="22" t="s">
        <v>130</v>
      </c>
      <c r="L89" s="22" t="s">
        <v>131</v>
      </c>
      <c r="M89" s="22" t="s">
        <v>132</v>
      </c>
      <c r="N89" s="22" t="s">
        <v>133</v>
      </c>
      <c r="O89" s="22" t="s">
        <v>134</v>
      </c>
      <c r="P89" s="22" t="s">
        <v>135</v>
      </c>
      <c r="Q89" s="22" t="s">
        <v>136</v>
      </c>
      <c r="R89" s="22" t="s">
        <v>137</v>
      </c>
      <c r="S89" s="22" t="s">
        <v>138</v>
      </c>
      <c r="T89" s="22" t="s">
        <v>139</v>
      </c>
      <c r="U89" s="22" t="s">
        <v>140</v>
      </c>
      <c r="V89" s="22" t="s">
        <v>141</v>
      </c>
      <c r="W89" s="22" t="s">
        <v>142</v>
      </c>
      <c r="X89" s="22" t="s">
        <v>143</v>
      </c>
      <c r="Y89" s="22" t="s">
        <v>144</v>
      </c>
      <c r="Z89" s="22" t="s">
        <v>145</v>
      </c>
      <c r="AA89" s="22" t="s">
        <v>146</v>
      </c>
      <c r="AB89" s="22" t="s">
        <v>147</v>
      </c>
      <c r="AC89" s="22" t="s">
        <v>148</v>
      </c>
      <c r="AD89" s="22" t="s">
        <v>149</v>
      </c>
      <c r="AE89" s="22" t="s">
        <v>150</v>
      </c>
      <c r="AF89" s="22" t="s">
        <v>151</v>
      </c>
      <c r="AG89" s="22" t="s">
        <v>152</v>
      </c>
      <c r="AH89" s="22" t="s">
        <v>156</v>
      </c>
      <c r="AI89" s="22" t="s">
        <v>157</v>
      </c>
      <c r="AJ89" s="22" t="s">
        <v>158</v>
      </c>
      <c r="AK89" s="22" t="s">
        <v>159</v>
      </c>
      <c r="AL89" s="22" t="s">
        <v>160</v>
      </c>
      <c r="AM89" s="22" t="s">
        <v>161</v>
      </c>
      <c r="AN89" s="22" t="s">
        <v>162</v>
      </c>
      <c r="AO89" s="22" t="s">
        <v>163</v>
      </c>
      <c r="AP89" s="22" t="s">
        <v>164</v>
      </c>
    </row>
    <row r="90" spans="1:126" s="71" customFormat="1" x14ac:dyDescent="0.3">
      <c r="A90" s="108" t="s">
        <v>483</v>
      </c>
      <c r="B90" s="68">
        <f>STDEV(B2:B86)</f>
        <v>35.632741665625055</v>
      </c>
      <c r="C90" s="68">
        <f t="shared" ref="C90:AP90" si="0">STDEV(C2:C86)</f>
        <v>40.974882058857439</v>
      </c>
      <c r="D90" s="68">
        <f t="shared" si="0"/>
        <v>28.660282769351362</v>
      </c>
      <c r="E90" s="68">
        <f t="shared" si="0"/>
        <v>32.593792249990265</v>
      </c>
      <c r="F90" s="68">
        <f>STDEV(F2:F86)</f>
        <v>23.080145117846442</v>
      </c>
      <c r="G90" s="68">
        <f>STDEV(G2:G86)</f>
        <v>35.792515834923421</v>
      </c>
      <c r="H90" s="68">
        <f>STDEV(H2:H86)</f>
        <v>26.573548806397184</v>
      </c>
      <c r="I90" s="68">
        <f>STDEV(I2:I86)</f>
        <v>22.643681715093212</v>
      </c>
      <c r="J90" s="68">
        <f t="shared" si="0"/>
        <v>25.496495618329941</v>
      </c>
      <c r="K90" s="68">
        <f t="shared" si="0"/>
        <v>26.377612510310627</v>
      </c>
      <c r="L90" s="68">
        <f t="shared" si="0"/>
        <v>22.649775743091798</v>
      </c>
      <c r="M90" s="68">
        <f t="shared" si="0"/>
        <v>33.194543115382103</v>
      </c>
      <c r="N90" s="68">
        <f t="shared" si="0"/>
        <v>15.86373837384803</v>
      </c>
      <c r="O90" s="68">
        <f t="shared" si="0"/>
        <v>28.785504675222615</v>
      </c>
      <c r="P90" s="68">
        <f t="shared" si="0"/>
        <v>40.064048181716522</v>
      </c>
      <c r="Q90" s="68">
        <f t="shared" si="0"/>
        <v>27.791182126898185</v>
      </c>
      <c r="R90" s="68">
        <f t="shared" si="0"/>
        <v>17.152457705973731</v>
      </c>
      <c r="S90" s="68">
        <f t="shared" si="0"/>
        <v>31.345625238605777</v>
      </c>
      <c r="T90" s="68">
        <f t="shared" si="0"/>
        <v>18.959208656923515</v>
      </c>
      <c r="U90" s="68">
        <f t="shared" si="0"/>
        <v>36.198714585345463</v>
      </c>
      <c r="V90" s="68">
        <f t="shared" si="0"/>
        <v>30.251343745736968</v>
      </c>
      <c r="W90" s="68">
        <f t="shared" si="0"/>
        <v>23.600649124135714</v>
      </c>
      <c r="X90" s="68">
        <f t="shared" si="0"/>
        <v>23.361888333694498</v>
      </c>
      <c r="Y90" s="68">
        <f t="shared" si="0"/>
        <v>36.469535032199843</v>
      </c>
      <c r="Z90" s="68">
        <f t="shared" si="0"/>
        <v>24.272875441919236</v>
      </c>
      <c r="AA90" s="68">
        <f t="shared" si="0"/>
        <v>29.115544955166662</v>
      </c>
      <c r="AB90" s="68">
        <f t="shared" si="0"/>
        <v>20.800356642547452</v>
      </c>
      <c r="AC90" s="68">
        <f t="shared" si="0"/>
        <v>21.280430621535324</v>
      </c>
      <c r="AD90" s="68">
        <f t="shared" si="0"/>
        <v>25.210149835531684</v>
      </c>
      <c r="AE90" s="68">
        <f t="shared" si="0"/>
        <v>16.908054116842415</v>
      </c>
      <c r="AF90" s="68">
        <f t="shared" si="0"/>
        <v>23.47910913131059</v>
      </c>
      <c r="AG90" s="68">
        <f t="shared" si="0"/>
        <v>31.835667092226135</v>
      </c>
      <c r="AH90" s="68">
        <f t="shared" si="0"/>
        <v>28.72034052125958</v>
      </c>
      <c r="AI90" s="68">
        <f t="shared" si="0"/>
        <v>39.047753171798199</v>
      </c>
      <c r="AJ90" s="68">
        <f t="shared" si="0"/>
        <v>21.654054858313778</v>
      </c>
      <c r="AK90" s="68">
        <f t="shared" si="0"/>
        <v>17.997879940485515</v>
      </c>
      <c r="AL90" s="68">
        <f t="shared" si="0"/>
        <v>20.999158002347979</v>
      </c>
      <c r="AM90" s="68">
        <f t="shared" si="0"/>
        <v>17.078625047218626</v>
      </c>
      <c r="AN90" s="68">
        <f t="shared" si="0"/>
        <v>24.556244607205631</v>
      </c>
      <c r="AO90" s="68">
        <f t="shared" si="0"/>
        <v>22.899003127743406</v>
      </c>
      <c r="AP90" s="68">
        <f t="shared" si="0"/>
        <v>21.740001093369667</v>
      </c>
    </row>
    <row r="91" spans="1:126" s="71" customFormat="1" x14ac:dyDescent="0.3">
      <c r="A91" s="109" t="s">
        <v>482</v>
      </c>
      <c r="B91" s="80">
        <f>AVERAGE(B2:B9,B15:B52,B60:B63)</f>
        <v>111.60922000000001</v>
      </c>
      <c r="C91" s="80">
        <f t="shared" ref="C91:AP91" si="1">AVERAGE(C2:C9,C15:C52,C60:C63)</f>
        <v>107.755858</v>
      </c>
      <c r="D91" s="80">
        <f t="shared" si="1"/>
        <v>57.086928000000015</v>
      </c>
      <c r="E91" s="80">
        <f t="shared" si="1"/>
        <v>87.657772000000008</v>
      </c>
      <c r="F91" s="80">
        <f t="shared" si="1"/>
        <v>89.138401999999985</v>
      </c>
      <c r="G91" s="80">
        <f t="shared" si="1"/>
        <v>82.737877999999981</v>
      </c>
      <c r="H91" s="80">
        <f t="shared" si="1"/>
        <v>118.86499400000001</v>
      </c>
      <c r="I91" s="80">
        <f>AVERAGE(I2:I9,I15:I52,I60:I63)</f>
        <v>82.728833999999992</v>
      </c>
      <c r="J91" s="80">
        <f t="shared" si="1"/>
        <v>77.222347999999982</v>
      </c>
      <c r="K91" s="80">
        <f t="shared" si="1"/>
        <v>97.682815999999988</v>
      </c>
      <c r="L91" s="80">
        <f t="shared" si="1"/>
        <v>81.704537999999971</v>
      </c>
      <c r="M91" s="80">
        <f t="shared" si="1"/>
        <v>99.080647999999982</v>
      </c>
      <c r="N91" s="80">
        <f t="shared" si="1"/>
        <v>70.699275999999998</v>
      </c>
      <c r="O91" s="80">
        <f t="shared" si="1"/>
        <v>92.735133999999974</v>
      </c>
      <c r="P91" s="80">
        <f t="shared" si="1"/>
        <v>132.03973200000001</v>
      </c>
      <c r="Q91" s="80">
        <f t="shared" si="1"/>
        <v>62.09502599999999</v>
      </c>
      <c r="R91" s="80">
        <f t="shared" si="1"/>
        <v>83.059409999999986</v>
      </c>
      <c r="S91" s="80">
        <f t="shared" si="1"/>
        <v>70.470230000000015</v>
      </c>
      <c r="T91" s="80">
        <f t="shared" si="1"/>
        <v>77.943239999999975</v>
      </c>
      <c r="U91" s="80">
        <f t="shared" si="1"/>
        <v>82.563267999999994</v>
      </c>
      <c r="V91" s="80">
        <f t="shared" si="1"/>
        <v>84.278481999999997</v>
      </c>
      <c r="W91" s="80">
        <f t="shared" si="1"/>
        <v>88.112783999999991</v>
      </c>
      <c r="X91" s="80">
        <f t="shared" si="1"/>
        <v>78.270521999999985</v>
      </c>
      <c r="Y91" s="80">
        <f t="shared" si="1"/>
        <v>86.760909999999981</v>
      </c>
      <c r="Z91" s="80">
        <f t="shared" si="1"/>
        <v>78.853790000000032</v>
      </c>
      <c r="AA91" s="80">
        <f t="shared" si="1"/>
        <v>93.884378000000012</v>
      </c>
      <c r="AB91" s="80">
        <f t="shared" si="1"/>
        <v>87.106145999999995</v>
      </c>
      <c r="AC91" s="80">
        <f t="shared" si="1"/>
        <v>83.877478000000011</v>
      </c>
      <c r="AD91" s="80">
        <f t="shared" si="1"/>
        <v>85.445372000000006</v>
      </c>
      <c r="AE91" s="80">
        <f t="shared" si="1"/>
        <v>73.169125999999977</v>
      </c>
      <c r="AF91" s="80">
        <f t="shared" si="1"/>
        <v>91.170776000000004</v>
      </c>
      <c r="AG91" s="80">
        <f t="shared" si="1"/>
        <v>90.259923999999998</v>
      </c>
      <c r="AH91" s="80">
        <f t="shared" si="1"/>
        <v>89.042813999999993</v>
      </c>
      <c r="AI91" s="80">
        <f t="shared" si="1"/>
        <v>105.02860799999996</v>
      </c>
      <c r="AJ91" s="80">
        <f t="shared" si="1"/>
        <v>100.12499199999998</v>
      </c>
      <c r="AK91" s="80">
        <f t="shared" si="1"/>
        <v>71.785968000000025</v>
      </c>
      <c r="AL91" s="80">
        <f t="shared" si="1"/>
        <v>90.651939999999996</v>
      </c>
      <c r="AM91" s="80">
        <f t="shared" si="1"/>
        <v>77.908903999999993</v>
      </c>
      <c r="AN91" s="80">
        <f>AVERAGE(AN2:AN9,AN15:AN52,AN60:AN63)</f>
        <v>85.697844000000003</v>
      </c>
      <c r="AO91" s="80">
        <f t="shared" si="1"/>
        <v>85.079446000000004</v>
      </c>
      <c r="AP91" s="80">
        <f t="shared" si="1"/>
        <v>90.047667999999987</v>
      </c>
    </row>
    <row r="92" spans="1:126" s="71" customFormat="1" x14ac:dyDescent="0.3">
      <c r="A92" s="112" t="s">
        <v>484</v>
      </c>
      <c r="B92" s="94">
        <f>STDEV(B2:B9,B15:B52,B60:B63)</f>
        <v>35.050354921560256</v>
      </c>
      <c r="C92" s="94">
        <f t="shared" ref="C92:AP92" si="2">STDEV(C2:C9,C15:C52,C60:C63)</f>
        <v>40.041369385618523</v>
      </c>
      <c r="D92" s="94">
        <f t="shared" si="2"/>
        <v>17.268436835074379</v>
      </c>
      <c r="E92" s="94">
        <f t="shared" si="2"/>
        <v>26.626097472447238</v>
      </c>
      <c r="F92" s="94">
        <f t="shared" si="2"/>
        <v>21.969083145355537</v>
      </c>
      <c r="G92" s="94">
        <f t="shared" si="2"/>
        <v>25.699909418138589</v>
      </c>
      <c r="H92" s="94">
        <f t="shared" si="2"/>
        <v>22.360631147397527</v>
      </c>
      <c r="I92" s="94">
        <f>STDEV(I2:I9,I15:I52,I60:I63)</f>
        <v>21.714288951753584</v>
      </c>
      <c r="J92" s="94">
        <f t="shared" si="2"/>
        <v>22.83066904238596</v>
      </c>
      <c r="K92" s="94">
        <f t="shared" si="2"/>
        <v>19.196392422550577</v>
      </c>
      <c r="L92" s="94">
        <f t="shared" si="2"/>
        <v>19.740543153269172</v>
      </c>
      <c r="M92" s="94">
        <f t="shared" si="2"/>
        <v>33.236429949693985</v>
      </c>
      <c r="N92" s="94">
        <f t="shared" si="2"/>
        <v>16.103912535379997</v>
      </c>
      <c r="O92" s="94">
        <f t="shared" si="2"/>
        <v>32.907725645015368</v>
      </c>
      <c r="P92" s="94">
        <f t="shared" si="2"/>
        <v>36.872099182845005</v>
      </c>
      <c r="Q92" s="94">
        <f t="shared" si="2"/>
        <v>18.466017006601284</v>
      </c>
      <c r="R92" s="94">
        <f t="shared" si="2"/>
        <v>16.876186834627248</v>
      </c>
      <c r="S92" s="94">
        <f t="shared" si="2"/>
        <v>32.984608218764805</v>
      </c>
      <c r="T92" s="94">
        <f t="shared" si="2"/>
        <v>17.534038498013015</v>
      </c>
      <c r="U92" s="94">
        <f t="shared" si="2"/>
        <v>30.898184653024977</v>
      </c>
      <c r="V92" s="94">
        <f t="shared" si="2"/>
        <v>21.325582710278653</v>
      </c>
      <c r="W92" s="94">
        <f t="shared" si="2"/>
        <v>20.878433108640657</v>
      </c>
      <c r="X92" s="94">
        <f t="shared" si="2"/>
        <v>22.976532274495579</v>
      </c>
      <c r="Y92" s="94">
        <f t="shared" si="2"/>
        <v>40.070361585719553</v>
      </c>
      <c r="Z92" s="94">
        <f t="shared" si="2"/>
        <v>23.538618770075498</v>
      </c>
      <c r="AA92" s="94">
        <f t="shared" si="2"/>
        <v>19.516212146235048</v>
      </c>
      <c r="AB92" s="94">
        <f t="shared" si="2"/>
        <v>16.063374020832246</v>
      </c>
      <c r="AC92" s="94">
        <f t="shared" si="2"/>
        <v>20.424214088247474</v>
      </c>
      <c r="AD92" s="94">
        <f t="shared" si="2"/>
        <v>23.290867029208282</v>
      </c>
      <c r="AE92" s="94">
        <f t="shared" si="2"/>
        <v>16.930060690572212</v>
      </c>
      <c r="AF92" s="94">
        <f t="shared" si="2"/>
        <v>20.436849101527184</v>
      </c>
      <c r="AG92" s="94">
        <f t="shared" si="2"/>
        <v>25.943544297984008</v>
      </c>
      <c r="AH92" s="94">
        <f t="shared" si="2"/>
        <v>26.236836480507762</v>
      </c>
      <c r="AI92" s="94">
        <f t="shared" si="2"/>
        <v>32.711954716030291</v>
      </c>
      <c r="AJ92" s="94">
        <f t="shared" si="2"/>
        <v>17.574776918430281</v>
      </c>
      <c r="AK92" s="94">
        <f t="shared" si="2"/>
        <v>17.345833115265052</v>
      </c>
      <c r="AL92" s="94">
        <f t="shared" si="2"/>
        <v>17.01436655217692</v>
      </c>
      <c r="AM92" s="94">
        <f t="shared" si="2"/>
        <v>16.985717733400598</v>
      </c>
      <c r="AN92" s="94">
        <f t="shared" si="2"/>
        <v>22.563409637188595</v>
      </c>
      <c r="AO92" s="94">
        <f t="shared" si="2"/>
        <v>25.486022266894807</v>
      </c>
      <c r="AP92" s="94">
        <f t="shared" si="2"/>
        <v>17.322457743981253</v>
      </c>
    </row>
    <row r="93" spans="1:126" s="96" customFormat="1" x14ac:dyDescent="0.3">
      <c r="A93" s="110" t="s">
        <v>485</v>
      </c>
      <c r="B93" s="80">
        <f>B92/B91*100</f>
        <v>31.404533533663486</v>
      </c>
      <c r="C93" s="80">
        <f t="shared" ref="C93:AP93" si="3">C92/C91*100</f>
        <v>37.159343472183686</v>
      </c>
      <c r="D93" s="80">
        <f t="shared" si="3"/>
        <v>30.249371336069046</v>
      </c>
      <c r="E93" s="80">
        <f t="shared" si="3"/>
        <v>30.375056158679502</v>
      </c>
      <c r="F93" s="80">
        <f t="shared" si="3"/>
        <v>24.646036559367019</v>
      </c>
      <c r="G93" s="80">
        <f t="shared" si="3"/>
        <v>31.061842579693177</v>
      </c>
      <c r="H93" s="80">
        <f t="shared" si="3"/>
        <v>18.811788395326488</v>
      </c>
      <c r="I93" s="80">
        <f>I92/I91*100</f>
        <v>26.24754623249445</v>
      </c>
      <c r="J93" s="80">
        <f t="shared" si="3"/>
        <v>29.564847008259793</v>
      </c>
      <c r="K93" s="80">
        <f t="shared" si="3"/>
        <v>19.651759857691427</v>
      </c>
      <c r="L93" s="80">
        <f t="shared" si="3"/>
        <v>24.160889512978066</v>
      </c>
      <c r="M93" s="80">
        <f t="shared" si="3"/>
        <v>33.544824968942457</v>
      </c>
      <c r="N93" s="80">
        <f t="shared" si="3"/>
        <v>22.778044481502182</v>
      </c>
      <c r="O93" s="80">
        <f t="shared" si="3"/>
        <v>35.485715311540261</v>
      </c>
      <c r="P93" s="80">
        <f t="shared" si="3"/>
        <v>27.925003045935448</v>
      </c>
      <c r="Q93" s="80">
        <f t="shared" si="3"/>
        <v>29.738319147497073</v>
      </c>
      <c r="R93" s="80">
        <f t="shared" si="3"/>
        <v>20.318211789160614</v>
      </c>
      <c r="S93" s="80">
        <f t="shared" si="3"/>
        <v>46.806443258046407</v>
      </c>
      <c r="T93" s="80">
        <f t="shared" si="3"/>
        <v>22.495906634126346</v>
      </c>
      <c r="U93" s="80">
        <f t="shared" si="3"/>
        <v>37.423645407331719</v>
      </c>
      <c r="V93" s="80">
        <f t="shared" si="3"/>
        <v>25.303710038677078</v>
      </c>
      <c r="W93" s="80">
        <f t="shared" si="3"/>
        <v>23.695123636816039</v>
      </c>
      <c r="X93" s="80">
        <f t="shared" si="3"/>
        <v>29.35528176814201</v>
      </c>
      <c r="Y93" s="80">
        <f t="shared" si="3"/>
        <v>46.18481017052445</v>
      </c>
      <c r="Z93" s="80">
        <f t="shared" si="3"/>
        <v>29.850966922548032</v>
      </c>
      <c r="AA93" s="80">
        <f t="shared" si="3"/>
        <v>20.787496878591501</v>
      </c>
      <c r="AB93" s="80">
        <f t="shared" si="3"/>
        <v>18.441148826435562</v>
      </c>
      <c r="AC93" s="80">
        <f t="shared" si="3"/>
        <v>24.350057459104185</v>
      </c>
      <c r="AD93" s="80">
        <f t="shared" si="3"/>
        <v>27.258196066146546</v>
      </c>
      <c r="AE93" s="80">
        <f t="shared" si="3"/>
        <v>23.138257371793969</v>
      </c>
      <c r="AF93" s="80">
        <f t="shared" si="3"/>
        <v>22.416008723592725</v>
      </c>
      <c r="AG93" s="80">
        <f t="shared" si="3"/>
        <v>28.743148839770804</v>
      </c>
      <c r="AH93" s="80">
        <f t="shared" si="3"/>
        <v>29.465417030180298</v>
      </c>
      <c r="AI93" s="80">
        <f t="shared" si="3"/>
        <v>31.145756702812154</v>
      </c>
      <c r="AJ93" s="80">
        <f t="shared" si="3"/>
        <v>17.552837276062188</v>
      </c>
      <c r="AK93" s="80">
        <f t="shared" si="3"/>
        <v>24.163264212394608</v>
      </c>
      <c r="AL93" s="80">
        <f t="shared" si="3"/>
        <v>18.76889402717352</v>
      </c>
      <c r="AM93" s="80">
        <f t="shared" si="3"/>
        <v>21.802023724272388</v>
      </c>
      <c r="AN93" s="80">
        <f t="shared" si="3"/>
        <v>26.329028344270355</v>
      </c>
      <c r="AO93" s="80">
        <f t="shared" si="3"/>
        <v>29.955557382090625</v>
      </c>
      <c r="AP93" s="80">
        <f t="shared" si="3"/>
        <v>19.236986508058436</v>
      </c>
    </row>
    <row r="94" spans="1:126" x14ac:dyDescent="0.3">
      <c r="A94" s="111"/>
      <c r="B94" s="7"/>
      <c r="C94" s="7"/>
      <c r="E94" s="9"/>
      <c r="F94" s="10"/>
      <c r="M94" s="10"/>
      <c r="N94" s="10"/>
      <c r="O94" s="10"/>
      <c r="P94" s="10"/>
      <c r="Q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F94" s="10"/>
      <c r="AG94" s="10"/>
      <c r="AH94" s="10"/>
      <c r="AI94" s="10"/>
      <c r="AJ94" s="10"/>
      <c r="AK94" s="10"/>
      <c r="AL94" s="10"/>
      <c r="AM94" s="10"/>
      <c r="AP94" s="13"/>
    </row>
    <row r="95" spans="1:126" s="105" customFormat="1" x14ac:dyDescent="0.3">
      <c r="A95" s="109" t="s">
        <v>481</v>
      </c>
      <c r="B95" s="93">
        <f>AVERAGE(B2:B52,B60:B63)</f>
        <v>108.1443890909091</v>
      </c>
      <c r="C95" s="93">
        <f t="shared" ref="C95:AP95" si="4">AVERAGE(C2:C52,C60:C63)</f>
        <v>106.09146363636363</v>
      </c>
      <c r="D95" s="93">
        <f t="shared" si="4"/>
        <v>56.169901818181813</v>
      </c>
      <c r="E95" s="93">
        <f t="shared" si="4"/>
        <v>87.032620000000023</v>
      </c>
      <c r="F95" s="93">
        <f>AVERAGE(F2:F52,F60:F63)</f>
        <v>88.30909090909087</v>
      </c>
      <c r="G95" s="93">
        <f>AVERAGE(G2:G52,G60:G63)</f>
        <v>82.524238181818149</v>
      </c>
      <c r="H95" s="93">
        <f>AVERAGE(H2:H52,H60:H63)</f>
        <v>116.71290181818183</v>
      </c>
      <c r="I95" s="93">
        <f>AVERAGE(I2:I52,I60:I63)</f>
        <v>82.284023636363671</v>
      </c>
      <c r="J95" s="93">
        <f t="shared" si="4"/>
        <v>77.763807272727277</v>
      </c>
      <c r="K95" s="93">
        <f t="shared" si="4"/>
        <v>96.272699999999972</v>
      </c>
      <c r="L95" s="93">
        <f t="shared" si="4"/>
        <v>80.7324036363636</v>
      </c>
      <c r="M95" s="93">
        <f t="shared" si="4"/>
        <v>98.113876363636336</v>
      </c>
      <c r="N95" s="93">
        <f t="shared" si="4"/>
        <v>71.032974545454564</v>
      </c>
      <c r="O95" s="93">
        <f t="shared" si="4"/>
        <v>92.75730545454546</v>
      </c>
      <c r="P95" s="93">
        <f t="shared" si="4"/>
        <v>132.91446545454545</v>
      </c>
      <c r="Q95" s="93">
        <f t="shared" si="4"/>
        <v>61.905261818181806</v>
      </c>
      <c r="R95" s="93">
        <f t="shared" si="4"/>
        <v>81.997921818181808</v>
      </c>
      <c r="S95" s="93">
        <f t="shared" si="4"/>
        <v>68.306027272727292</v>
      </c>
      <c r="T95" s="93">
        <f t="shared" si="4"/>
        <v>76.196038181818167</v>
      </c>
      <c r="U95" s="93">
        <f t="shared" si="4"/>
        <v>80.544994545454529</v>
      </c>
      <c r="V95" s="93">
        <f t="shared" si="4"/>
        <v>83.074883636363666</v>
      </c>
      <c r="W95" s="93">
        <f t="shared" si="4"/>
        <v>86.022858181818179</v>
      </c>
      <c r="X95" s="93">
        <f t="shared" si="4"/>
        <v>77.106259999999978</v>
      </c>
      <c r="Y95" s="93">
        <f t="shared" si="4"/>
        <v>83.505147272727285</v>
      </c>
      <c r="Z95" s="93">
        <f t="shared" si="4"/>
        <v>78.032420000000016</v>
      </c>
      <c r="AA95" s="93">
        <f t="shared" si="4"/>
        <v>91.143314545454587</v>
      </c>
      <c r="AB95" s="93">
        <f t="shared" si="4"/>
        <v>85.710641818181827</v>
      </c>
      <c r="AC95" s="93">
        <f t="shared" si="4"/>
        <v>81.614912727272753</v>
      </c>
      <c r="AD95" s="93">
        <f t="shared" si="4"/>
        <v>83.542772727272748</v>
      </c>
      <c r="AE95" s="93">
        <f t="shared" si="4"/>
        <v>72.523289090909074</v>
      </c>
      <c r="AF95" s="93">
        <f t="shared" si="4"/>
        <v>88.834300000000013</v>
      </c>
      <c r="AG95" s="93">
        <f t="shared" si="4"/>
        <v>88.926443636363643</v>
      </c>
      <c r="AH95" s="93">
        <f t="shared" si="4"/>
        <v>86.746834545454519</v>
      </c>
      <c r="AI95" s="93">
        <f>AVERAGE(AI2:AI52,AI60:AI63)</f>
        <v>100.70155999999994</v>
      </c>
      <c r="AJ95" s="93">
        <f t="shared" si="4"/>
        <v>99.112905454545427</v>
      </c>
      <c r="AK95" s="93">
        <f t="shared" si="4"/>
        <v>71.110816363636374</v>
      </c>
      <c r="AL95" s="93">
        <f t="shared" si="4"/>
        <v>88.750289090909092</v>
      </c>
      <c r="AM95" s="93">
        <f t="shared" si="4"/>
        <v>77.124212727272706</v>
      </c>
      <c r="AN95" s="93">
        <f t="shared" si="4"/>
        <v>85.409796363636346</v>
      </c>
      <c r="AO95" s="93">
        <f t="shared" si="4"/>
        <v>83.64152</v>
      </c>
      <c r="AP95" s="93">
        <f t="shared" si="4"/>
        <v>90.381701818181853</v>
      </c>
    </row>
    <row r="96" spans="1:126" x14ac:dyDescent="0.3">
      <c r="A96" s="66" t="s">
        <v>477</v>
      </c>
      <c r="B96" s="7">
        <f t="shared" ref="B96:AP96" si="5">STDEV(B2:B51,B59:B62)</f>
        <v>35.708767740203101</v>
      </c>
      <c r="C96" s="7">
        <f t="shared" si="5"/>
        <v>38.742955615312596</v>
      </c>
      <c r="D96" s="7">
        <f t="shared" si="5"/>
        <v>16.391216183775704</v>
      </c>
      <c r="E96" s="7">
        <f t="shared" si="5"/>
        <v>26.469516508204848</v>
      </c>
      <c r="F96" s="7">
        <f>STDEV(F2:F51,F59:F62)</f>
        <v>22.328323293579203</v>
      </c>
      <c r="G96" s="7">
        <f t="shared" si="5"/>
        <v>24.79901764181648</v>
      </c>
      <c r="H96" s="7">
        <f t="shared" si="5"/>
        <v>21.698594075042148</v>
      </c>
      <c r="I96" s="7">
        <f>STDEV(I2:I51,I59:I62)</f>
        <v>21.585865253687839</v>
      </c>
      <c r="J96" s="7">
        <f t="shared" si="5"/>
        <v>23.381420829410501</v>
      </c>
      <c r="K96" s="7">
        <f t="shared" si="5"/>
        <v>18.697662580232176</v>
      </c>
      <c r="L96" s="7">
        <f t="shared" si="5"/>
        <v>20.238911788649762</v>
      </c>
      <c r="M96" s="7">
        <f t="shared" si="5"/>
        <v>31.752722917884991</v>
      </c>
      <c r="N96" s="7">
        <f t="shared" si="5"/>
        <v>16.162915048581372</v>
      </c>
      <c r="O96" s="7">
        <f t="shared" si="5"/>
        <v>31.53031467593016</v>
      </c>
      <c r="P96" s="7">
        <f t="shared" si="5"/>
        <v>34.807391765273081</v>
      </c>
      <c r="Q96" s="7">
        <f t="shared" si="5"/>
        <v>18.070185818986605</v>
      </c>
      <c r="R96" s="7">
        <f t="shared" si="5"/>
        <v>17.161969486511733</v>
      </c>
      <c r="S96" s="15">
        <f t="shared" si="5"/>
        <v>32.545444527147417</v>
      </c>
      <c r="T96" s="7">
        <f t="shared" si="5"/>
        <v>18.012303657097906</v>
      </c>
      <c r="U96" s="7">
        <f t="shared" si="5"/>
        <v>30.547996265783638</v>
      </c>
      <c r="V96" s="7">
        <f t="shared" si="5"/>
        <v>21.288089608710731</v>
      </c>
      <c r="W96" s="7">
        <f t="shared" si="5"/>
        <v>22.040508302779816</v>
      </c>
      <c r="X96" s="7">
        <f t="shared" si="5"/>
        <v>22.87201768721366</v>
      </c>
      <c r="Y96" s="7">
        <f t="shared" si="5"/>
        <v>40.109000756767664</v>
      </c>
      <c r="Z96" s="7">
        <f t="shared" si="5"/>
        <v>23.413784430487286</v>
      </c>
      <c r="AA96" s="7">
        <f t="shared" si="5"/>
        <v>19.654150453425725</v>
      </c>
      <c r="AB96" s="7">
        <f t="shared" si="5"/>
        <v>15.038548498908668</v>
      </c>
      <c r="AC96" s="7">
        <f t="shared" si="5"/>
        <v>22.003278210927558</v>
      </c>
      <c r="AD96" s="7">
        <f t="shared" si="5"/>
        <v>24.022679900886871</v>
      </c>
      <c r="AE96" s="7">
        <f t="shared" si="5"/>
        <v>17.373109174799012</v>
      </c>
      <c r="AF96" s="7">
        <f t="shared" si="5"/>
        <v>21.608185068437646</v>
      </c>
      <c r="AG96" s="7">
        <f t="shared" si="5"/>
        <v>26.512066760003147</v>
      </c>
      <c r="AH96" s="7">
        <f t="shared" si="5"/>
        <v>25.064215196905032</v>
      </c>
      <c r="AI96" s="7">
        <f t="shared" si="5"/>
        <v>35.357136357479447</v>
      </c>
      <c r="AJ96" s="7">
        <f t="shared" si="5"/>
        <v>18.191111445943729</v>
      </c>
      <c r="AK96" s="7">
        <f t="shared" si="5"/>
        <v>17.447568623160386</v>
      </c>
      <c r="AL96" s="7">
        <f t="shared" si="5"/>
        <v>18.400004375693296</v>
      </c>
      <c r="AM96" s="7">
        <f t="shared" si="5"/>
        <v>16.979399289101629</v>
      </c>
      <c r="AN96" s="7">
        <f t="shared" si="5"/>
        <v>22.438573566397338</v>
      </c>
      <c r="AO96" s="7">
        <f t="shared" si="5"/>
        <v>25.152993218638738</v>
      </c>
      <c r="AP96" s="7">
        <f t="shared" si="5"/>
        <v>18.987964063719314</v>
      </c>
    </row>
    <row r="97" spans="1:42" x14ac:dyDescent="0.3">
      <c r="A97" s="66" t="s">
        <v>480</v>
      </c>
      <c r="B97" s="7">
        <f>B96/B95*100</f>
        <v>33.019528835828318</v>
      </c>
      <c r="C97" s="7">
        <f t="shared" ref="C97:AP97" si="6">C96/C95*100</f>
        <v>36.518447655795342</v>
      </c>
      <c r="D97" s="7">
        <f t="shared" si="6"/>
        <v>29.181493385608835</v>
      </c>
      <c r="E97" s="7">
        <f t="shared" si="6"/>
        <v>30.413328368380544</v>
      </c>
      <c r="F97" s="7">
        <f>F96/F95*100</f>
        <v>25.284286208500241</v>
      </c>
      <c r="G97" s="7">
        <f>G96/G95*100</f>
        <v>30.050586576975192</v>
      </c>
      <c r="H97" s="7">
        <f>H96/H95*100</f>
        <v>18.591427114754406</v>
      </c>
      <c r="I97" s="7">
        <f>I96/I95*100</f>
        <v>26.233361349806945</v>
      </c>
      <c r="J97" s="7">
        <f t="shared" si="6"/>
        <v>30.067227479499518</v>
      </c>
      <c r="K97" s="7">
        <f>K96/K95*100</f>
        <v>19.421562478493055</v>
      </c>
      <c r="L97" s="7">
        <f>L96/L95*100</f>
        <v>25.069130704704701</v>
      </c>
      <c r="M97" s="7">
        <f t="shared" si="6"/>
        <v>32.363131592315128</v>
      </c>
      <c r="N97" s="7">
        <f>N96/N95*100</f>
        <v>22.754101390247421</v>
      </c>
      <c r="O97" s="7">
        <f>O96/O95*100</f>
        <v>33.992271036140856</v>
      </c>
      <c r="P97" s="7">
        <f>P96/P95*100</f>
        <v>26.187813076806627</v>
      </c>
      <c r="Q97" s="7">
        <f>Q96/Q95*100</f>
        <v>29.190064444052354</v>
      </c>
      <c r="R97" s="7">
        <f t="shared" si="6"/>
        <v>20.929761518305117</v>
      </c>
      <c r="S97" s="15">
        <f>S96/S95*100</f>
        <v>47.646519387231166</v>
      </c>
      <c r="T97" s="7">
        <f t="shared" si="6"/>
        <v>23.639422845210326</v>
      </c>
      <c r="U97" s="7">
        <f>U96/U95*100</f>
        <v>37.92662280030855</v>
      </c>
      <c r="V97" s="7">
        <f t="shared" si="6"/>
        <v>25.625181374786155</v>
      </c>
      <c r="W97" s="7">
        <f t="shared" si="6"/>
        <v>25.621687965999605</v>
      </c>
      <c r="X97" s="7">
        <f t="shared" si="6"/>
        <v>29.662984156167948</v>
      </c>
      <c r="Y97" s="7">
        <f t="shared" si="6"/>
        <v>48.031770575497482</v>
      </c>
      <c r="Z97" s="7">
        <f>Z96/Z95*100</f>
        <v>30.005200954279367</v>
      </c>
      <c r="AA97" s="7">
        <f>AA96/AA95*100</f>
        <v>21.564006698070976</v>
      </c>
      <c r="AB97" s="7">
        <f t="shared" si="6"/>
        <v>17.545719154466223</v>
      </c>
      <c r="AC97" s="7">
        <f t="shared" si="6"/>
        <v>26.959874703847913</v>
      </c>
      <c r="AD97" s="7">
        <f t="shared" si="6"/>
        <v>28.754946857353474</v>
      </c>
      <c r="AE97" s="7">
        <f t="shared" si="6"/>
        <v>23.955214100978719</v>
      </c>
      <c r="AF97" s="7">
        <f t="shared" si="6"/>
        <v>24.324146268319382</v>
      </c>
      <c r="AG97" s="7">
        <f t="shared" si="6"/>
        <v>29.81347918108116</v>
      </c>
      <c r="AH97" s="7">
        <f>AH96/AH95*100</f>
        <v>28.893521392727735</v>
      </c>
      <c r="AI97" s="7">
        <f t="shared" si="6"/>
        <v>35.110812938230019</v>
      </c>
      <c r="AJ97" s="7">
        <f t="shared" si="6"/>
        <v>18.35392814136241</v>
      </c>
      <c r="AK97" s="7">
        <f t="shared" si="6"/>
        <v>24.535745074194466</v>
      </c>
      <c r="AL97" s="7">
        <f t="shared" si="6"/>
        <v>20.732331763838786</v>
      </c>
      <c r="AM97" s="7">
        <f t="shared" si="6"/>
        <v>22.015653306108064</v>
      </c>
      <c r="AN97" s="7">
        <f t="shared" si="6"/>
        <v>26.271662644954713</v>
      </c>
      <c r="AO97" s="7">
        <f t="shared" si="6"/>
        <v>30.072376994868982</v>
      </c>
      <c r="AP97" s="7">
        <f t="shared" si="6"/>
        <v>21.008637458405939</v>
      </c>
    </row>
    <row r="99" spans="1:42" x14ac:dyDescent="0.3">
      <c r="A99" s="110" t="s">
        <v>478</v>
      </c>
      <c r="B99" s="57">
        <f>AVERAGE(B2:B87)</f>
        <v>100.31200116279074</v>
      </c>
      <c r="C99" s="57">
        <f t="shared" ref="C99:AP99" si="7">AVERAGE(C2:C87)</f>
        <v>101.32204534883726</v>
      </c>
      <c r="D99" s="57">
        <f t="shared" si="7"/>
        <v>61.533458139534879</v>
      </c>
      <c r="E99" s="57">
        <f t="shared" si="7"/>
        <v>84.989683604651205</v>
      </c>
      <c r="F99" s="57">
        <f t="shared" si="7"/>
        <v>82.172056279069722</v>
      </c>
      <c r="G99" s="57">
        <f t="shared" si="7"/>
        <v>92.638615116279055</v>
      </c>
      <c r="H99" s="57">
        <f t="shared" si="7"/>
        <v>105.08041744186049</v>
      </c>
      <c r="I99" s="57">
        <f t="shared" si="7"/>
        <v>83.645501162790737</v>
      </c>
      <c r="J99" s="57">
        <f t="shared" si="7"/>
        <v>72.622747674418576</v>
      </c>
      <c r="K99" s="57">
        <f t="shared" si="7"/>
        <v>92.925290697674413</v>
      </c>
      <c r="L99" s="57">
        <f t="shared" si="7"/>
        <v>78.482863953488319</v>
      </c>
      <c r="M99" s="57">
        <f t="shared" si="7"/>
        <v>86.180886046511603</v>
      </c>
      <c r="N99" s="57">
        <f t="shared" si="7"/>
        <v>67.099720930232564</v>
      </c>
      <c r="O99" s="57">
        <f t="shared" si="7"/>
        <v>84.172665116279049</v>
      </c>
      <c r="P99" s="57">
        <f t="shared" si="7"/>
        <v>112.79868139534885</v>
      </c>
      <c r="Q99" s="57">
        <f t="shared" si="7"/>
        <v>66.176313139534884</v>
      </c>
      <c r="R99" s="57">
        <f t="shared" si="7"/>
        <v>79.974491860465093</v>
      </c>
      <c r="S99" s="57">
        <f t="shared" si="7"/>
        <v>71.506208255813959</v>
      </c>
      <c r="T99" s="57">
        <f t="shared" si="7"/>
        <v>71.42018953488369</v>
      </c>
      <c r="U99" s="57">
        <f t="shared" si="7"/>
        <v>81.796295116279055</v>
      </c>
      <c r="V99" s="57">
        <f t="shared" si="7"/>
        <v>83.132958139534892</v>
      </c>
      <c r="W99" s="57">
        <f t="shared" si="7"/>
        <v>79.791001744186033</v>
      </c>
      <c r="X99" s="57">
        <f t="shared" si="7"/>
        <v>68.726665116279023</v>
      </c>
      <c r="Y99" s="57">
        <f t="shared" si="7"/>
        <v>74.817203255813965</v>
      </c>
      <c r="Z99" s="57">
        <f t="shared" si="7"/>
        <v>68.943992674418624</v>
      </c>
      <c r="AA99" s="57">
        <f t="shared" si="7"/>
        <v>89.082051162790734</v>
      </c>
      <c r="AB99" s="57">
        <f t="shared" si="7"/>
        <v>75.348381395348824</v>
      </c>
      <c r="AC99" s="57">
        <f t="shared" si="7"/>
        <v>75.091487441860451</v>
      </c>
      <c r="AD99" s="57">
        <f t="shared" si="7"/>
        <v>74.312570697674445</v>
      </c>
      <c r="AE99" s="57">
        <f t="shared" si="7"/>
        <v>69.201048604651177</v>
      </c>
      <c r="AF99" s="57">
        <f t="shared" si="7"/>
        <v>80.859901744186075</v>
      </c>
      <c r="AG99" s="57">
        <f t="shared" si="7"/>
        <v>87.653595348837257</v>
      </c>
      <c r="AH99" s="57">
        <f t="shared" si="7"/>
        <v>78.51437186046509</v>
      </c>
      <c r="AI99" s="57">
        <f t="shared" si="7"/>
        <v>87.15277465116273</v>
      </c>
      <c r="AJ99" s="57">
        <f t="shared" si="7"/>
        <v>90.309582790697647</v>
      </c>
      <c r="AK99" s="57">
        <f t="shared" si="7"/>
        <v>67.909782558139568</v>
      </c>
      <c r="AL99" s="57">
        <f t="shared" si="7"/>
        <v>81.301892790697693</v>
      </c>
      <c r="AM99" s="57">
        <f t="shared" si="7"/>
        <v>74.414116279069788</v>
      </c>
      <c r="AN99" s="57">
        <f t="shared" si="7"/>
        <v>75.464287093023259</v>
      </c>
      <c r="AO99" s="57">
        <f t="shared" si="7"/>
        <v>77.467065116279088</v>
      </c>
      <c r="AP99" s="57">
        <f t="shared" si="7"/>
        <v>83.608369767441872</v>
      </c>
    </row>
    <row r="100" spans="1:42" x14ac:dyDescent="0.3">
      <c r="A100" s="110" t="s">
        <v>479</v>
      </c>
      <c r="B100" s="57">
        <f>STDEV(B2:B87)/B99*100</f>
        <v>36.416092826527063</v>
      </c>
      <c r="C100" s="57">
        <f t="shared" ref="C100:AP100" si="8">STDEV(C2:C87)/C99*100</f>
        <v>41.38348242377657</v>
      </c>
      <c r="D100" s="57">
        <f t="shared" si="8"/>
        <v>46.971536015159913</v>
      </c>
      <c r="E100" s="57">
        <f t="shared" si="8"/>
        <v>39.352374461633097</v>
      </c>
      <c r="F100" s="57">
        <f t="shared" si="8"/>
        <v>29.571788283734783</v>
      </c>
      <c r="G100" s="57">
        <f t="shared" si="8"/>
        <v>39.521978195045463</v>
      </c>
      <c r="H100" s="57">
        <f t="shared" si="8"/>
        <v>26.671589310616543</v>
      </c>
      <c r="I100" s="57">
        <f t="shared" si="8"/>
        <v>28.253281908062455</v>
      </c>
      <c r="J100" s="57">
        <f t="shared" si="8"/>
        <v>36.056401681771113</v>
      </c>
      <c r="K100" s="57">
        <f t="shared" si="8"/>
        <v>29.67065398886924</v>
      </c>
      <c r="L100" s="57">
        <f t="shared" si="8"/>
        <v>30.054849790194289</v>
      </c>
      <c r="M100" s="57">
        <f t="shared" si="8"/>
        <v>39.42174266370975</v>
      </c>
      <c r="N100" s="57">
        <f t="shared" si="8"/>
        <v>24.707192964450204</v>
      </c>
      <c r="O100" s="57">
        <f t="shared" si="8"/>
        <v>35.001686892995664</v>
      </c>
      <c r="P100" s="57">
        <f t="shared" si="8"/>
        <v>36.496705572091905</v>
      </c>
      <c r="Q100" s="57">
        <f t="shared" si="8"/>
        <v>42.771060794843038</v>
      </c>
      <c r="R100" s="57">
        <f t="shared" si="8"/>
        <v>23.310149825259842</v>
      </c>
      <c r="S100" s="57">
        <f t="shared" si="8"/>
        <v>44.695118716334228</v>
      </c>
      <c r="T100" s="57">
        <f t="shared" si="8"/>
        <v>27.657876025081784</v>
      </c>
      <c r="U100" s="57">
        <f t="shared" si="8"/>
        <v>45.029130889345808</v>
      </c>
      <c r="V100" s="57">
        <f t="shared" si="8"/>
        <v>37.401393669637145</v>
      </c>
      <c r="W100" s="57">
        <f t="shared" si="8"/>
        <v>31.026043603342202</v>
      </c>
      <c r="X100" s="57">
        <f t="shared" si="8"/>
        <v>34.844267216241917</v>
      </c>
      <c r="Y100" s="57">
        <f t="shared" si="8"/>
        <v>49.426532090170674</v>
      </c>
      <c r="Z100" s="57">
        <f t="shared" si="8"/>
        <v>36.413107345710912</v>
      </c>
      <c r="AA100" s="57">
        <f t="shared" si="8"/>
        <v>33.86681895005146</v>
      </c>
      <c r="AB100" s="57">
        <f t="shared" si="8"/>
        <v>29.02438401008266</v>
      </c>
      <c r="AC100" s="57">
        <f t="shared" si="8"/>
        <v>29.874115818791104</v>
      </c>
      <c r="AD100" s="57">
        <f t="shared" si="8"/>
        <v>35.042758899923967</v>
      </c>
      <c r="AE100" s="57">
        <f t="shared" si="8"/>
        <v>26.0872927728924</v>
      </c>
      <c r="AF100" s="57">
        <f t="shared" si="8"/>
        <v>30.46347509640097</v>
      </c>
      <c r="AG100" s="57">
        <f t="shared" si="8"/>
        <v>37.149497822708902</v>
      </c>
      <c r="AH100" s="57">
        <f t="shared" si="8"/>
        <v>37.689697125534117</v>
      </c>
      <c r="AI100" s="57">
        <f t="shared" si="8"/>
        <v>45.622397620476505</v>
      </c>
      <c r="AJ100" s="57">
        <f t="shared" si="8"/>
        <v>25.804386634843311</v>
      </c>
      <c r="AK100" s="57">
        <f t="shared" si="8"/>
        <v>27.760272104870609</v>
      </c>
      <c r="AL100" s="57">
        <f t="shared" si="8"/>
        <v>27.562617370568475</v>
      </c>
      <c r="AM100" s="57">
        <f t="shared" si="8"/>
        <v>24.440224174454254</v>
      </c>
      <c r="AN100" s="57">
        <f t="shared" si="8"/>
        <v>33.84295817285755</v>
      </c>
      <c r="AO100" s="57">
        <f t="shared" si="8"/>
        <v>30.747169796201096</v>
      </c>
      <c r="AP100" s="57">
        <f t="shared" si="8"/>
        <v>27.425542382561886</v>
      </c>
    </row>
    <row r="102" spans="1:42" x14ac:dyDescent="0.3">
      <c r="D102" s="5"/>
      <c r="E102" s="5"/>
      <c r="F102" s="5"/>
      <c r="G102" s="5"/>
      <c r="H102" s="5"/>
      <c r="I102" s="5"/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V100"/>
  <sheetViews>
    <sheetView topLeftCell="A61" zoomScale="55" zoomScaleNormal="55" zoomScalePageLayoutView="55" workbookViewId="0"/>
  </sheetViews>
  <sheetFormatPr baseColWidth="10" defaultColWidth="11.44140625" defaultRowHeight="14.4" x14ac:dyDescent="0.3"/>
  <cols>
    <col min="1" max="1" width="54.33203125" style="3" bestFit="1" customWidth="1"/>
    <col min="2" max="2" width="19.88671875" style="5" bestFit="1" customWidth="1"/>
    <col min="3" max="3" width="18.21875" style="5" bestFit="1" customWidth="1"/>
    <col min="4" max="4" width="15.109375" style="4" bestFit="1" customWidth="1"/>
    <col min="5" max="5" width="16.21875" style="6" bestFit="1" customWidth="1"/>
    <col min="6" max="6" width="16.5546875" style="3" bestFit="1" customWidth="1"/>
    <col min="7" max="7" width="14.88671875" style="9" bestFit="1" customWidth="1"/>
    <col min="8" max="8" width="17.109375" style="7" bestFit="1" customWidth="1"/>
    <col min="9" max="9" width="22.6640625" style="4" bestFit="1" customWidth="1"/>
    <col min="10" max="10" width="14.88671875" style="4" bestFit="1" customWidth="1"/>
    <col min="11" max="11" width="15.109375" style="4" bestFit="1" customWidth="1"/>
    <col min="12" max="12" width="17.6640625" style="4" bestFit="1" customWidth="1"/>
    <col min="13" max="13" width="16.77734375" style="3" bestFit="1" customWidth="1"/>
    <col min="14" max="14" width="26" style="3" bestFit="1" customWidth="1"/>
    <col min="15" max="15" width="15.109375" style="3" bestFit="1" customWidth="1"/>
    <col min="16" max="16" width="18.44140625" style="3" bestFit="1" customWidth="1"/>
    <col min="17" max="17" width="17.88671875" style="3" bestFit="1" customWidth="1"/>
    <col min="18" max="18" width="16" style="4" bestFit="1" customWidth="1"/>
    <col min="19" max="19" width="21" style="13" bestFit="1" customWidth="1"/>
    <col min="20" max="20" width="20.109375" style="3" bestFit="1" customWidth="1"/>
    <col min="21" max="21" width="19" style="3" bestFit="1" customWidth="1"/>
    <col min="22" max="22" width="18.21875" style="3" bestFit="1" customWidth="1"/>
    <col min="23" max="23" width="22.33203125" style="3" bestFit="1" customWidth="1"/>
    <col min="24" max="24" width="14.88671875" style="3" bestFit="1" customWidth="1"/>
    <col min="25" max="25" width="23.21875" style="3" bestFit="1" customWidth="1"/>
    <col min="26" max="26" width="27.33203125" style="3" bestFit="1" customWidth="1"/>
    <col min="27" max="27" width="21" style="3" bestFit="1" customWidth="1"/>
    <col min="28" max="28" width="15.44140625" style="3" bestFit="1" customWidth="1"/>
    <col min="29" max="29" width="14" style="3" bestFit="1" customWidth="1"/>
    <col min="30" max="30" width="12.33203125" style="3" bestFit="1" customWidth="1"/>
    <col min="31" max="31" width="17.33203125" style="4" bestFit="1" customWidth="1"/>
    <col min="32" max="32" width="21.21875" style="3" bestFit="1" customWidth="1"/>
    <col min="33" max="33" width="18.44140625" style="3" bestFit="1" customWidth="1"/>
    <col min="34" max="34" width="22.33203125" style="3" bestFit="1" customWidth="1"/>
    <col min="35" max="35" width="16.5546875" style="3" bestFit="1" customWidth="1"/>
    <col min="36" max="36" width="14" style="3" bestFit="1" customWidth="1"/>
    <col min="37" max="37" width="14.88671875" style="3" bestFit="1" customWidth="1"/>
    <col min="38" max="38" width="16.21875" style="3" bestFit="1" customWidth="1"/>
    <col min="39" max="39" width="17.33203125" style="3" bestFit="1" customWidth="1"/>
    <col min="40" max="40" width="19.33203125" style="4" bestFit="1" customWidth="1"/>
    <col min="41" max="41" width="16" style="13" bestFit="1" customWidth="1"/>
    <col min="42" max="42" width="11.77734375" style="3" bestFit="1" customWidth="1"/>
    <col min="43" max="43" width="5.109375" style="3" bestFit="1" customWidth="1"/>
    <col min="44" max="44" width="19.88671875" style="6" bestFit="1" customWidth="1"/>
    <col min="45" max="45" width="18.21875" style="6" bestFit="1" customWidth="1"/>
    <col min="46" max="46" width="15.109375" style="6" bestFit="1" customWidth="1"/>
    <col min="47" max="47" width="16.21875" style="6" bestFit="1" customWidth="1"/>
    <col min="48" max="48" width="16.5546875" style="6" bestFit="1" customWidth="1"/>
    <col min="49" max="49" width="14.88671875" style="6" bestFit="1" customWidth="1"/>
    <col min="50" max="50" width="17.109375" style="6" bestFit="1" customWidth="1"/>
    <col min="51" max="51" width="22.6640625" style="6" bestFit="1" customWidth="1"/>
    <col min="52" max="52" width="14.88671875" style="6" bestFit="1" customWidth="1"/>
    <col min="53" max="53" width="15.109375" style="6" bestFit="1" customWidth="1"/>
    <col min="54" max="54" width="17.6640625" style="6" bestFit="1" customWidth="1"/>
    <col min="55" max="55" width="16.77734375" style="6" bestFit="1" customWidth="1"/>
    <col min="56" max="56" width="26" style="6" bestFit="1" customWidth="1"/>
    <col min="57" max="57" width="15.109375" style="6" bestFit="1" customWidth="1"/>
    <col min="58" max="58" width="18.44140625" style="6" bestFit="1" customWidth="1"/>
    <col min="59" max="59" width="17.88671875" style="6" bestFit="1" customWidth="1"/>
    <col min="60" max="60" width="16" style="6" bestFit="1" customWidth="1"/>
    <col min="61" max="61" width="21" style="6" bestFit="1" customWidth="1"/>
    <col min="62" max="62" width="20.109375" style="6" bestFit="1" customWidth="1"/>
    <col min="63" max="63" width="19" style="6" bestFit="1" customWidth="1"/>
    <col min="64" max="64" width="18.21875" style="6" bestFit="1" customWidth="1"/>
    <col min="65" max="65" width="22.33203125" style="6" bestFit="1" customWidth="1"/>
    <col min="66" max="66" width="14.88671875" style="6" bestFit="1" customWidth="1"/>
    <col min="67" max="67" width="23.21875" style="6" bestFit="1" customWidth="1"/>
    <col min="68" max="68" width="27.33203125" style="6" bestFit="1" customWidth="1"/>
    <col min="69" max="69" width="21" style="6" bestFit="1" customWidth="1"/>
    <col min="70" max="70" width="15.44140625" style="6" bestFit="1" customWidth="1"/>
    <col min="71" max="71" width="14" style="6" bestFit="1" customWidth="1"/>
    <col min="72" max="72" width="13.44140625" style="6" bestFit="1" customWidth="1"/>
    <col min="73" max="73" width="17.33203125" style="6" bestFit="1" customWidth="1"/>
    <col min="74" max="74" width="21.21875" style="6" bestFit="1" customWidth="1"/>
    <col min="75" max="75" width="18.44140625" style="6" bestFit="1" customWidth="1"/>
    <col min="76" max="76" width="22.33203125" style="6" bestFit="1" customWidth="1"/>
    <col min="77" max="77" width="16.5546875" style="6" bestFit="1" customWidth="1"/>
    <col min="78" max="78" width="14" style="6" bestFit="1" customWidth="1"/>
    <col min="79" max="79" width="14.88671875" style="6" bestFit="1" customWidth="1"/>
    <col min="80" max="80" width="16.21875" style="6" bestFit="1" customWidth="1"/>
    <col min="81" max="81" width="17.33203125" style="6" bestFit="1" customWidth="1"/>
    <col min="82" max="82" width="19.33203125" style="6" bestFit="1" customWidth="1"/>
    <col min="83" max="83" width="16" style="6" bestFit="1" customWidth="1"/>
    <col min="84" max="84" width="13.44140625" style="6" bestFit="1" customWidth="1"/>
    <col min="85" max="85" width="11.44140625" style="6"/>
    <col min="86" max="86" width="19.88671875" style="6" bestFit="1" customWidth="1"/>
    <col min="87" max="87" width="18.21875" style="6" bestFit="1" customWidth="1"/>
    <col min="88" max="88" width="15.109375" style="6" bestFit="1" customWidth="1"/>
    <col min="89" max="89" width="16.21875" style="6" bestFit="1" customWidth="1"/>
    <col min="90" max="90" width="14.88671875" style="6" bestFit="1" customWidth="1"/>
    <col min="91" max="91" width="17.109375" style="6" bestFit="1" customWidth="1"/>
    <col min="92" max="92" width="22.6640625" style="6" bestFit="1" customWidth="1"/>
    <col min="93" max="93" width="14.88671875" style="6" bestFit="1" customWidth="1"/>
    <col min="94" max="94" width="15.109375" style="6" bestFit="1" customWidth="1"/>
    <col min="95" max="95" width="17.6640625" style="6" bestFit="1" customWidth="1"/>
    <col min="96" max="96" width="16.77734375" style="6" bestFit="1" customWidth="1"/>
    <col min="97" max="97" width="26" style="6" bestFit="1" customWidth="1"/>
    <col min="98" max="98" width="15.109375" style="6" bestFit="1" customWidth="1"/>
    <col min="99" max="99" width="18.44140625" style="6" bestFit="1" customWidth="1"/>
    <col min="100" max="100" width="17.88671875" style="6" bestFit="1" customWidth="1"/>
    <col min="101" max="101" width="16" style="6" bestFit="1" customWidth="1"/>
    <col min="102" max="102" width="21" style="6" bestFit="1" customWidth="1"/>
    <col min="103" max="103" width="20.109375" style="6" bestFit="1" customWidth="1"/>
    <col min="104" max="104" width="16.5546875" style="6" bestFit="1" customWidth="1"/>
    <col min="105" max="105" width="19" style="6" bestFit="1" customWidth="1"/>
    <col min="106" max="106" width="18.21875" style="6" bestFit="1" customWidth="1"/>
    <col min="107" max="107" width="22.33203125" style="6" bestFit="1" customWidth="1"/>
    <col min="108" max="108" width="14.88671875" style="6" bestFit="1" customWidth="1"/>
    <col min="109" max="109" width="23.21875" style="6" bestFit="1" customWidth="1"/>
    <col min="110" max="110" width="27.33203125" style="6" bestFit="1" customWidth="1"/>
    <col min="111" max="111" width="21" style="6" bestFit="1" customWidth="1"/>
    <col min="112" max="112" width="15.44140625" style="6" bestFit="1" customWidth="1"/>
    <col min="113" max="113" width="14" style="6" bestFit="1" customWidth="1"/>
    <col min="114" max="114" width="12.33203125" style="6" bestFit="1" customWidth="1"/>
    <col min="115" max="115" width="17.33203125" style="6" bestFit="1" customWidth="1"/>
    <col min="116" max="116" width="21.21875" style="6" bestFit="1" customWidth="1"/>
    <col min="117" max="117" width="18.44140625" style="6" bestFit="1" customWidth="1"/>
    <col min="118" max="118" width="22.33203125" style="6" bestFit="1" customWidth="1"/>
    <col min="119" max="119" width="16.5546875" style="6" bestFit="1" customWidth="1"/>
    <col min="120" max="120" width="14" style="6" bestFit="1" customWidth="1"/>
    <col min="121" max="121" width="14.88671875" style="6" bestFit="1" customWidth="1"/>
    <col min="122" max="122" width="16.21875" style="6" bestFit="1" customWidth="1"/>
    <col min="123" max="123" width="17.33203125" style="6" bestFit="1" customWidth="1"/>
    <col min="124" max="124" width="19.33203125" style="6" bestFit="1" customWidth="1"/>
    <col min="125" max="125" width="16" style="6" bestFit="1" customWidth="1"/>
    <col min="126" max="126" width="11.77734375" style="6" bestFit="1" customWidth="1"/>
    <col min="127" max="152" width="11.44140625" style="6"/>
    <col min="153" max="16384" width="11.44140625" style="3"/>
  </cols>
  <sheetData>
    <row r="1" spans="1:152" s="25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58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207"/>
      <c r="DX1" s="207"/>
      <c r="DY1" s="207"/>
      <c r="DZ1" s="207"/>
      <c r="EA1" s="207"/>
      <c r="EB1" s="207"/>
      <c r="EC1" s="207"/>
      <c r="ED1" s="207"/>
      <c r="EE1" s="207"/>
      <c r="EF1" s="207"/>
      <c r="EG1" s="207"/>
      <c r="EH1" s="207"/>
      <c r="EI1" s="207"/>
      <c r="EJ1" s="207"/>
      <c r="EK1" s="207"/>
      <c r="EL1" s="207"/>
      <c r="EM1" s="207"/>
      <c r="EN1" s="207"/>
      <c r="EO1" s="207"/>
      <c r="EP1" s="207"/>
      <c r="EQ1" s="207"/>
      <c r="ER1" s="207"/>
      <c r="ES1" s="207"/>
      <c r="ET1" s="207"/>
      <c r="EU1" s="207"/>
      <c r="EV1" s="207"/>
    </row>
    <row r="2" spans="1:152" x14ac:dyDescent="0.3">
      <c r="A2" s="32" t="s">
        <v>155</v>
      </c>
      <c r="B2" s="7">
        <v>85.870199999999997</v>
      </c>
      <c r="C2" s="4">
        <v>113.504</v>
      </c>
      <c r="D2" s="7">
        <v>64.751400000000004</v>
      </c>
      <c r="E2" s="7">
        <v>114.684</v>
      </c>
      <c r="F2" s="13">
        <v>97.721299999999999</v>
      </c>
      <c r="G2" s="7">
        <v>113.077</v>
      </c>
      <c r="H2" s="7">
        <v>108.407</v>
      </c>
      <c r="I2" s="13">
        <v>107.29900000000001</v>
      </c>
      <c r="J2" s="4">
        <v>122.172</v>
      </c>
      <c r="K2" s="13">
        <v>102.336</v>
      </c>
      <c r="L2" s="13">
        <v>134.62200000000001</v>
      </c>
      <c r="M2" s="4">
        <v>175.95400000000001</v>
      </c>
      <c r="N2" s="13">
        <v>98.657700000000006</v>
      </c>
      <c r="O2" s="13">
        <v>120.426</v>
      </c>
      <c r="P2" s="13">
        <v>144.828</v>
      </c>
      <c r="Q2" s="20">
        <v>93.399199999999993</v>
      </c>
      <c r="R2" s="4">
        <v>94.230800000000002</v>
      </c>
      <c r="S2" s="13">
        <v>64.923000000000002</v>
      </c>
      <c r="T2" s="4">
        <v>95.873000000000005</v>
      </c>
      <c r="U2" s="13">
        <v>133.66300000000001</v>
      </c>
      <c r="V2" s="4">
        <v>100.71599999999999</v>
      </c>
      <c r="W2" s="4">
        <v>106.556</v>
      </c>
      <c r="X2" s="4">
        <v>92.744500000000002</v>
      </c>
      <c r="Y2" s="4">
        <v>162.39099999999999</v>
      </c>
      <c r="Z2" s="13">
        <v>89.597700000000003</v>
      </c>
      <c r="AA2" s="13">
        <v>105.578</v>
      </c>
      <c r="AB2" s="4">
        <v>89.090900000000005</v>
      </c>
      <c r="AC2" s="4">
        <v>98.342399999999998</v>
      </c>
      <c r="AD2" s="4">
        <v>93.963099999999997</v>
      </c>
      <c r="AE2" s="4">
        <v>80.892700000000005</v>
      </c>
      <c r="AF2" s="4">
        <v>90.245599999999996</v>
      </c>
      <c r="AG2" s="4">
        <v>112.452</v>
      </c>
      <c r="AH2" s="13">
        <v>95.265500000000003</v>
      </c>
      <c r="AI2" s="4">
        <v>134.00899999999999</v>
      </c>
      <c r="AJ2" s="4">
        <v>108.252</v>
      </c>
      <c r="AK2" s="4">
        <v>119.16200000000001</v>
      </c>
      <c r="AL2" s="4">
        <v>112.34699999999999</v>
      </c>
      <c r="AM2" s="4">
        <v>87.476900000000001</v>
      </c>
      <c r="AN2" s="4">
        <v>102.255</v>
      </c>
      <c r="AO2" s="13">
        <v>92.559600000000003</v>
      </c>
      <c r="AP2" s="13">
        <v>98.684200000000004</v>
      </c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</row>
    <row r="3" spans="1:152" s="6" customFormat="1" x14ac:dyDescent="0.3">
      <c r="A3" s="26" t="s">
        <v>10</v>
      </c>
      <c r="B3" s="7">
        <v>108.181</v>
      </c>
      <c r="C3" s="4">
        <v>98</v>
      </c>
      <c r="D3" s="7">
        <v>59.268900000000002</v>
      </c>
      <c r="E3" s="7">
        <v>78.488399999999999</v>
      </c>
      <c r="F3" s="13">
        <v>80.423100000000005</v>
      </c>
      <c r="G3" s="7">
        <v>107.29900000000001</v>
      </c>
      <c r="H3" s="7">
        <v>119.55500000000001</v>
      </c>
      <c r="I3" s="13">
        <v>110.65600000000001</v>
      </c>
      <c r="J3" s="7">
        <v>66.174800000000005</v>
      </c>
      <c r="K3" s="13">
        <v>87.396000000000001</v>
      </c>
      <c r="L3" s="13">
        <v>105.28400000000001</v>
      </c>
      <c r="M3" s="7">
        <v>93.484999999999999</v>
      </c>
      <c r="N3" s="13">
        <v>91.661799999999999</v>
      </c>
      <c r="O3" s="13">
        <v>75.260300000000001</v>
      </c>
      <c r="P3" s="15">
        <v>94.331599999999995</v>
      </c>
      <c r="Q3" s="20">
        <v>78.605000000000004</v>
      </c>
      <c r="R3" s="7">
        <v>92.637299999999996</v>
      </c>
      <c r="S3" s="13">
        <v>50.199199999999998</v>
      </c>
      <c r="T3" s="7">
        <v>72.4178</v>
      </c>
      <c r="U3" s="13">
        <v>77.518000000000001</v>
      </c>
      <c r="V3" s="7">
        <v>89.025000000000006</v>
      </c>
      <c r="W3" s="7">
        <v>97.051100000000005</v>
      </c>
      <c r="X3" s="7">
        <v>84.517799999999994</v>
      </c>
      <c r="Y3" s="7">
        <v>65.701599999999999</v>
      </c>
      <c r="Z3" s="15">
        <v>68.759399999999999</v>
      </c>
      <c r="AA3" s="15">
        <v>105.578</v>
      </c>
      <c r="AB3" s="7">
        <v>86.982200000000006</v>
      </c>
      <c r="AC3" s="7">
        <v>95.824399999999997</v>
      </c>
      <c r="AD3" s="7">
        <v>85.069400000000002</v>
      </c>
      <c r="AE3" s="7">
        <v>74.566699999999997</v>
      </c>
      <c r="AF3" s="7">
        <v>84.423500000000004</v>
      </c>
      <c r="AG3" s="7">
        <v>101.539</v>
      </c>
      <c r="AH3" s="15">
        <v>125.28400000000001</v>
      </c>
      <c r="AI3" s="7">
        <v>125.38500000000001</v>
      </c>
      <c r="AJ3" s="7">
        <v>120.88800000000001</v>
      </c>
      <c r="AK3" s="7">
        <v>90.962199999999996</v>
      </c>
      <c r="AL3" s="4">
        <v>120.47</v>
      </c>
      <c r="AM3" s="7">
        <v>97.365300000000005</v>
      </c>
      <c r="AN3" s="7">
        <v>105.645</v>
      </c>
      <c r="AO3" s="15">
        <v>55.874699999999997</v>
      </c>
      <c r="AP3" s="15">
        <v>87.209299999999999</v>
      </c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</row>
    <row r="4" spans="1:152" s="6" customFormat="1" x14ac:dyDescent="0.3">
      <c r="A4" s="26" t="s">
        <v>11</v>
      </c>
      <c r="B4" s="7">
        <v>108.17700000000001</v>
      </c>
      <c r="C4" s="4">
        <v>98</v>
      </c>
      <c r="D4" s="4">
        <v>59.268900000000002</v>
      </c>
      <c r="E4" s="7">
        <v>78.488399999999999</v>
      </c>
      <c r="F4" s="13">
        <v>80.420599999999993</v>
      </c>
      <c r="G4" s="7">
        <v>107.29900000000001</v>
      </c>
      <c r="H4" s="7">
        <v>119.55500000000001</v>
      </c>
      <c r="I4" s="13">
        <v>110.65600000000001</v>
      </c>
      <c r="J4" s="7">
        <v>66.173199999999994</v>
      </c>
      <c r="K4" s="13">
        <v>87.396000000000001</v>
      </c>
      <c r="L4" s="13">
        <v>105.28</v>
      </c>
      <c r="M4" s="7">
        <v>93.484999999999999</v>
      </c>
      <c r="N4" s="13">
        <v>91.658600000000007</v>
      </c>
      <c r="O4" s="13">
        <v>75.260300000000001</v>
      </c>
      <c r="P4" s="15">
        <v>94.331599999999995</v>
      </c>
      <c r="Q4" s="20">
        <v>78.605000000000004</v>
      </c>
      <c r="R4" s="7">
        <v>92.634100000000004</v>
      </c>
      <c r="S4" s="13">
        <v>50.199199999999998</v>
      </c>
      <c r="T4" s="7">
        <v>72.4178</v>
      </c>
      <c r="U4" s="13">
        <v>77.518000000000001</v>
      </c>
      <c r="V4" s="7">
        <v>89.025000000000006</v>
      </c>
      <c r="W4" s="7">
        <v>97.051100000000005</v>
      </c>
      <c r="X4" s="7">
        <v>84.517799999999994</v>
      </c>
      <c r="Y4" s="7">
        <v>65.701599999999999</v>
      </c>
      <c r="Z4" s="15">
        <v>68.759399999999999</v>
      </c>
      <c r="AA4" s="15">
        <v>121.33199999999999</v>
      </c>
      <c r="AB4" s="7">
        <v>86.982200000000006</v>
      </c>
      <c r="AC4" s="7">
        <v>95.824399999999997</v>
      </c>
      <c r="AD4" s="7">
        <v>85.069400000000002</v>
      </c>
      <c r="AE4" s="7">
        <v>74.566699999999997</v>
      </c>
      <c r="AF4" s="7">
        <v>84.4208</v>
      </c>
      <c r="AG4" s="7">
        <v>101.539</v>
      </c>
      <c r="AH4" s="15">
        <v>125.27800000000001</v>
      </c>
      <c r="AI4" s="7">
        <v>125.379</v>
      </c>
      <c r="AJ4" s="7">
        <v>120.883</v>
      </c>
      <c r="AK4" s="7">
        <v>90.959100000000007</v>
      </c>
      <c r="AL4" s="4">
        <v>120.47</v>
      </c>
      <c r="AM4" s="7">
        <v>97.365300000000005</v>
      </c>
      <c r="AN4" s="7">
        <v>105.642</v>
      </c>
      <c r="AO4" s="15">
        <v>55.8735</v>
      </c>
      <c r="AP4" s="15">
        <v>87.209299999999999</v>
      </c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</row>
    <row r="5" spans="1:152" x14ac:dyDescent="0.3">
      <c r="A5" s="26" t="s">
        <v>12</v>
      </c>
      <c r="B5" s="7">
        <v>86.538499999999999</v>
      </c>
      <c r="C5" s="4">
        <v>98.203699999999998</v>
      </c>
      <c r="D5" s="4">
        <v>46.226399999999998</v>
      </c>
      <c r="E5" s="7">
        <v>94.123500000000007</v>
      </c>
      <c r="F5" s="13">
        <v>71.707300000000004</v>
      </c>
      <c r="G5" s="7">
        <v>58.868000000000002</v>
      </c>
      <c r="H5" s="7">
        <v>96.372399999999999</v>
      </c>
      <c r="I5" s="13">
        <v>85.597800000000007</v>
      </c>
      <c r="J5" s="4">
        <v>121.857</v>
      </c>
      <c r="K5" s="13">
        <v>86.982200000000006</v>
      </c>
      <c r="L5" s="13">
        <v>81.215500000000006</v>
      </c>
      <c r="M5" s="4">
        <v>87.810699999999997</v>
      </c>
      <c r="N5" s="13">
        <v>82.816900000000004</v>
      </c>
      <c r="O5" s="13">
        <v>93.8797</v>
      </c>
      <c r="P5" s="13">
        <v>114.545</v>
      </c>
      <c r="Q5" s="20">
        <v>47.8827</v>
      </c>
      <c r="R5" s="4">
        <v>79.459500000000006</v>
      </c>
      <c r="S5" s="13">
        <v>53.978000000000002</v>
      </c>
      <c r="T5" s="4">
        <v>65.654300000000006</v>
      </c>
      <c r="U5" s="13">
        <v>75.444800000000001</v>
      </c>
      <c r="V5" s="4">
        <v>69.463399999999993</v>
      </c>
      <c r="W5" s="4">
        <v>67.555099999999996</v>
      </c>
      <c r="X5" s="4">
        <v>63.703800000000001</v>
      </c>
      <c r="Y5" s="4">
        <v>50.949300000000001</v>
      </c>
      <c r="Z5" s="13">
        <v>57.439300000000003</v>
      </c>
      <c r="AA5" s="13">
        <v>86.617800000000003</v>
      </c>
      <c r="AB5" s="4">
        <v>78.191500000000005</v>
      </c>
      <c r="AC5" s="4">
        <v>80.484200000000001</v>
      </c>
      <c r="AD5" s="4">
        <v>81.385300000000001</v>
      </c>
      <c r="AE5" s="4">
        <v>64.370199999999997</v>
      </c>
      <c r="AF5" s="4">
        <v>85.839399999999998</v>
      </c>
      <c r="AG5" s="4">
        <v>88.589799999999997</v>
      </c>
      <c r="AH5" s="13">
        <v>75.170500000000004</v>
      </c>
      <c r="AI5" s="4">
        <v>123.622</v>
      </c>
      <c r="AJ5" s="4">
        <v>106.676</v>
      </c>
      <c r="AK5" s="4">
        <v>80.123500000000007</v>
      </c>
      <c r="AL5" s="4">
        <v>87.223100000000002</v>
      </c>
      <c r="AM5" s="4">
        <v>65.698300000000003</v>
      </c>
      <c r="AN5" s="4">
        <v>72.267399999999995</v>
      </c>
      <c r="AO5" s="13">
        <v>74.242400000000004</v>
      </c>
      <c r="AP5" s="13">
        <v>77.989599999999996</v>
      </c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</row>
    <row r="6" spans="1:152" x14ac:dyDescent="0.3">
      <c r="A6" s="26" t="s">
        <v>13</v>
      </c>
      <c r="B6" s="7">
        <v>80.071200000000005</v>
      </c>
      <c r="C6" s="4">
        <v>85.597800000000007</v>
      </c>
      <c r="D6" s="4">
        <v>60.7104</v>
      </c>
      <c r="E6" s="7">
        <v>89.537099999999995</v>
      </c>
      <c r="F6" s="13">
        <v>80.3279</v>
      </c>
      <c r="G6" s="7">
        <v>53.4848</v>
      </c>
      <c r="H6" s="7">
        <v>102.471</v>
      </c>
      <c r="I6" s="13">
        <v>78.367500000000007</v>
      </c>
      <c r="J6" s="4">
        <v>159.523</v>
      </c>
      <c r="K6" s="13">
        <v>97.840599999999995</v>
      </c>
      <c r="L6" s="13">
        <v>95.765500000000003</v>
      </c>
      <c r="M6" s="4">
        <v>87.729200000000006</v>
      </c>
      <c r="N6" s="13">
        <v>83.641499999999994</v>
      </c>
      <c r="O6" s="13">
        <v>69.124099999999999</v>
      </c>
      <c r="P6" s="13">
        <v>153.125</v>
      </c>
      <c r="Q6" s="20">
        <v>53.372599999999998</v>
      </c>
      <c r="R6" s="4">
        <v>91.443200000000004</v>
      </c>
      <c r="S6" s="13">
        <v>53.549700000000001</v>
      </c>
      <c r="T6" s="4">
        <v>76.780199999999994</v>
      </c>
      <c r="U6" s="13">
        <v>60.211599999999997</v>
      </c>
      <c r="V6" s="4">
        <v>62.642000000000003</v>
      </c>
      <c r="W6" s="4">
        <v>82.031300000000002</v>
      </c>
      <c r="X6" s="4">
        <v>70.037099999999995</v>
      </c>
      <c r="Y6" s="4">
        <v>50.003799999999998</v>
      </c>
      <c r="Z6" s="13">
        <v>67.975099999999998</v>
      </c>
      <c r="AA6" s="13">
        <v>98.203699999999998</v>
      </c>
      <c r="AB6" s="4">
        <v>72.932699999999997</v>
      </c>
      <c r="AC6" s="4">
        <v>78.451099999999997</v>
      </c>
      <c r="AD6" s="4">
        <v>71.482600000000005</v>
      </c>
      <c r="AE6" s="4">
        <v>68.255700000000004</v>
      </c>
      <c r="AF6" s="4">
        <v>70.219200000000001</v>
      </c>
      <c r="AG6" s="4">
        <v>80.547899999999998</v>
      </c>
      <c r="AH6" s="13">
        <v>65.834000000000003</v>
      </c>
      <c r="AI6" s="4">
        <v>102.447</v>
      </c>
      <c r="AJ6" s="4">
        <v>114.21899999999999</v>
      </c>
      <c r="AK6" s="4">
        <v>74.75</v>
      </c>
      <c r="AL6" s="4">
        <v>88.791899999999998</v>
      </c>
      <c r="AM6" s="4">
        <v>83.7607</v>
      </c>
      <c r="AN6" s="4">
        <v>96.089699999999993</v>
      </c>
      <c r="AO6" s="13">
        <v>72.413799999999995</v>
      </c>
      <c r="AP6" s="13">
        <v>85.2273</v>
      </c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</row>
    <row r="7" spans="1:152" x14ac:dyDescent="0.3">
      <c r="A7" s="26" t="s">
        <v>14</v>
      </c>
      <c r="B7" s="7">
        <v>87.548599999999993</v>
      </c>
      <c r="C7" s="4">
        <v>72.455399999999997</v>
      </c>
      <c r="D7" s="4">
        <v>43.405500000000004</v>
      </c>
      <c r="E7" s="7">
        <v>93.963099999999997</v>
      </c>
      <c r="F7" s="13">
        <v>74.809200000000004</v>
      </c>
      <c r="G7" s="7">
        <v>61.136800000000001</v>
      </c>
      <c r="H7" s="7">
        <v>100.958</v>
      </c>
      <c r="I7" s="13">
        <v>67.886200000000002</v>
      </c>
      <c r="J7" s="4">
        <v>74.771100000000004</v>
      </c>
      <c r="K7" s="13">
        <v>90.597800000000007</v>
      </c>
      <c r="L7" s="13">
        <v>76.862700000000004</v>
      </c>
      <c r="M7" s="4">
        <v>82.951899999999995</v>
      </c>
      <c r="N7" s="13">
        <v>66.067400000000006</v>
      </c>
      <c r="O7" s="13">
        <v>49.662199999999999</v>
      </c>
      <c r="P7" s="13">
        <v>92.162999999999997</v>
      </c>
      <c r="Q7" s="20">
        <v>48.8977</v>
      </c>
      <c r="R7" s="4">
        <v>88.2971</v>
      </c>
      <c r="S7" s="13">
        <v>50.174500000000002</v>
      </c>
      <c r="T7" s="4">
        <v>70.7941</v>
      </c>
      <c r="U7" s="13">
        <v>59.974200000000003</v>
      </c>
      <c r="V7" s="4">
        <v>46.875</v>
      </c>
      <c r="W7" s="4">
        <v>60.978999999999999</v>
      </c>
      <c r="X7" s="4">
        <v>43.080399999999997</v>
      </c>
      <c r="Y7" s="4">
        <v>48.434899999999999</v>
      </c>
      <c r="Z7" s="13">
        <v>69.587599999999995</v>
      </c>
      <c r="AA7" s="13">
        <v>90.073499999999996</v>
      </c>
      <c r="AB7" s="4">
        <v>69.368700000000004</v>
      </c>
      <c r="AC7" s="4">
        <v>77.713800000000006</v>
      </c>
      <c r="AD7" s="4">
        <v>60.245899999999999</v>
      </c>
      <c r="AE7" s="4">
        <v>71.282300000000006</v>
      </c>
      <c r="AF7" s="4">
        <v>67.999600000000001</v>
      </c>
      <c r="AG7" s="4">
        <v>87.726299999999995</v>
      </c>
      <c r="AH7" s="13">
        <v>61.255699999999997</v>
      </c>
      <c r="AI7" s="4">
        <v>67.444900000000004</v>
      </c>
      <c r="AJ7" s="4">
        <v>104.255</v>
      </c>
      <c r="AK7" s="4">
        <v>51.766599999999997</v>
      </c>
      <c r="AL7" s="4">
        <v>90.024500000000003</v>
      </c>
      <c r="AM7" s="4">
        <v>65.848699999999994</v>
      </c>
      <c r="AN7" s="4">
        <v>95.541399999999996</v>
      </c>
      <c r="AO7" s="13">
        <v>63.0901</v>
      </c>
      <c r="AP7" s="13">
        <v>82.187100000000001</v>
      </c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</row>
    <row r="8" spans="1:152" x14ac:dyDescent="0.3">
      <c r="A8" s="26" t="s">
        <v>15</v>
      </c>
      <c r="B8" s="7">
        <v>91.5565</v>
      </c>
      <c r="C8" s="4">
        <v>72.066699999999997</v>
      </c>
      <c r="D8" s="4">
        <v>60.5991</v>
      </c>
      <c r="E8" s="7">
        <v>50.413400000000003</v>
      </c>
      <c r="F8" s="13">
        <v>76.769099999999995</v>
      </c>
      <c r="G8" s="7">
        <v>89.4161</v>
      </c>
      <c r="H8" s="7">
        <v>83.225899999999996</v>
      </c>
      <c r="I8" s="13">
        <v>92.7607</v>
      </c>
      <c r="J8" s="4">
        <v>62.887700000000002</v>
      </c>
      <c r="K8" s="13">
        <v>79.077100000000002</v>
      </c>
      <c r="L8" s="13">
        <v>79.598100000000002</v>
      </c>
      <c r="M8" s="4">
        <v>101.58199999999999</v>
      </c>
      <c r="N8" s="13">
        <v>79.138599999999997</v>
      </c>
      <c r="O8" s="13">
        <v>55.015000000000001</v>
      </c>
      <c r="P8" s="13">
        <v>158.26300000000001</v>
      </c>
      <c r="Q8" s="20">
        <v>55.630299999999998</v>
      </c>
      <c r="R8" s="4">
        <v>89.150899999999993</v>
      </c>
      <c r="S8" s="13">
        <v>35.7181</v>
      </c>
      <c r="T8" s="4">
        <v>72.532899999999998</v>
      </c>
      <c r="U8" s="13">
        <v>86.945099999999996</v>
      </c>
      <c r="V8" s="4">
        <v>80.641199999999998</v>
      </c>
      <c r="W8" s="4">
        <v>62.8324</v>
      </c>
      <c r="X8" s="4">
        <v>67.8322</v>
      </c>
      <c r="Y8" s="4">
        <v>54.883699999999997</v>
      </c>
      <c r="Z8" s="13">
        <v>75.773200000000003</v>
      </c>
      <c r="AA8" s="13">
        <v>104.292</v>
      </c>
      <c r="AB8" s="4">
        <v>76.847099999999998</v>
      </c>
      <c r="AC8" s="4">
        <v>81.993099999999998</v>
      </c>
      <c r="AD8" s="4">
        <v>58.545000000000002</v>
      </c>
      <c r="AE8" s="4">
        <v>74.259100000000004</v>
      </c>
      <c r="AF8" s="4">
        <v>66.369</v>
      </c>
      <c r="AG8" s="4">
        <v>82.051599999999993</v>
      </c>
      <c r="AH8" s="13">
        <v>68.902699999999996</v>
      </c>
      <c r="AI8" s="4">
        <v>87.407499999999999</v>
      </c>
      <c r="AJ8" s="4">
        <v>117.36499999999999</v>
      </c>
      <c r="AK8" s="4">
        <v>63.301400000000001</v>
      </c>
      <c r="AL8" s="4">
        <v>79.297499999999999</v>
      </c>
      <c r="AM8" s="4">
        <v>57.421900000000001</v>
      </c>
      <c r="AN8" s="4">
        <v>98.9011</v>
      </c>
      <c r="AO8" s="13">
        <v>53.454500000000003</v>
      </c>
      <c r="AP8" s="13">
        <v>89.599599999999995</v>
      </c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</row>
    <row r="9" spans="1:152" x14ac:dyDescent="0.3">
      <c r="A9" s="26" t="s">
        <v>16</v>
      </c>
      <c r="B9" s="7">
        <v>91.5565</v>
      </c>
      <c r="C9" s="4">
        <v>72.064700000000002</v>
      </c>
      <c r="D9" s="4">
        <v>60.5991</v>
      </c>
      <c r="E9" s="7">
        <v>68.460499999999996</v>
      </c>
      <c r="F9" s="13">
        <v>76.769099999999995</v>
      </c>
      <c r="G9" s="7">
        <v>89.4161</v>
      </c>
      <c r="H9" s="7">
        <v>83.225899999999996</v>
      </c>
      <c r="I9" s="13">
        <v>92.757499999999993</v>
      </c>
      <c r="J9" s="4">
        <v>62.887700000000002</v>
      </c>
      <c r="K9" s="13">
        <v>79.077100000000002</v>
      </c>
      <c r="L9" s="13">
        <v>79.595699999999994</v>
      </c>
      <c r="M9" s="4">
        <v>101.58199999999999</v>
      </c>
      <c r="N9" s="13">
        <v>79.138599999999997</v>
      </c>
      <c r="O9" s="13">
        <v>55.015000000000001</v>
      </c>
      <c r="P9" s="13">
        <v>158.26300000000001</v>
      </c>
      <c r="Q9" s="20">
        <v>55.629100000000001</v>
      </c>
      <c r="R9" s="4">
        <v>89.147900000000007</v>
      </c>
      <c r="S9" s="13">
        <v>35.7181</v>
      </c>
      <c r="T9" s="4">
        <v>72.532899999999998</v>
      </c>
      <c r="U9" s="13">
        <v>86.945099999999996</v>
      </c>
      <c r="V9" s="4">
        <v>80.638800000000003</v>
      </c>
      <c r="W9" s="4">
        <v>63.216700000000003</v>
      </c>
      <c r="X9" s="4">
        <v>67.8322</v>
      </c>
      <c r="Y9" s="4">
        <v>54.883699999999997</v>
      </c>
      <c r="Z9" s="13">
        <v>75.773200000000003</v>
      </c>
      <c r="AA9" s="13">
        <v>104.292</v>
      </c>
      <c r="AB9" s="4">
        <v>76.847099999999998</v>
      </c>
      <c r="AC9" s="4">
        <v>81.990600000000001</v>
      </c>
      <c r="AD9" s="4">
        <v>58.545000000000002</v>
      </c>
      <c r="AE9" s="4">
        <v>74.259100000000004</v>
      </c>
      <c r="AF9" s="4">
        <v>66.367400000000004</v>
      </c>
      <c r="AG9" s="4">
        <v>82.051599999999993</v>
      </c>
      <c r="AH9" s="13">
        <v>68.902699999999996</v>
      </c>
      <c r="AI9" s="4">
        <v>87.407499999999999</v>
      </c>
      <c r="AJ9" s="4">
        <v>117.36499999999999</v>
      </c>
      <c r="AK9" s="4">
        <v>63.301400000000001</v>
      </c>
      <c r="AL9" s="4">
        <v>79.297499999999999</v>
      </c>
      <c r="AM9" s="4">
        <v>57.421900000000001</v>
      </c>
      <c r="AN9" s="4">
        <v>98.9011</v>
      </c>
      <c r="AO9" s="13">
        <v>53.454500000000003</v>
      </c>
      <c r="AP9" s="13">
        <v>88.678100000000001</v>
      </c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</row>
    <row r="10" spans="1:152" x14ac:dyDescent="0.3">
      <c r="A10" s="26" t="s">
        <v>17</v>
      </c>
      <c r="B10" s="7">
        <v>117.49299999999999</v>
      </c>
      <c r="C10" s="4">
        <v>123.78400000000001</v>
      </c>
      <c r="D10" s="4">
        <v>42.284599999999998</v>
      </c>
      <c r="E10" s="7">
        <v>91.468500000000006</v>
      </c>
      <c r="F10" s="13">
        <v>105</v>
      </c>
      <c r="G10" s="7">
        <v>88.314800000000005</v>
      </c>
      <c r="H10" s="7">
        <v>111.247</v>
      </c>
      <c r="I10" s="13">
        <v>134.84899999999999</v>
      </c>
      <c r="J10" s="4">
        <v>99.7286</v>
      </c>
      <c r="K10" s="13">
        <v>102.336</v>
      </c>
      <c r="L10" s="13">
        <v>102.845</v>
      </c>
      <c r="M10" s="4">
        <v>81.153199999999998</v>
      </c>
      <c r="N10" s="13">
        <v>94.838700000000003</v>
      </c>
      <c r="O10" s="13">
        <v>109.62</v>
      </c>
      <c r="P10" s="13">
        <v>159.01400000000001</v>
      </c>
      <c r="Q10" s="20">
        <v>67.247799999999998</v>
      </c>
      <c r="R10" s="4">
        <v>91.128299999999996</v>
      </c>
      <c r="S10" s="13">
        <v>52.801699999999997</v>
      </c>
      <c r="T10" s="4">
        <v>75.999499999999998</v>
      </c>
      <c r="U10" s="13">
        <v>75.449100000000001</v>
      </c>
      <c r="V10" s="4">
        <v>100.444</v>
      </c>
      <c r="W10" s="4">
        <v>95.703100000000006</v>
      </c>
      <c r="X10" s="4">
        <v>98.908500000000004</v>
      </c>
      <c r="Y10" s="4">
        <v>64.101900000000001</v>
      </c>
      <c r="Z10" s="13">
        <v>90.184100000000001</v>
      </c>
      <c r="AA10" s="13">
        <v>71.882599999999996</v>
      </c>
      <c r="AB10" s="4">
        <v>92.079599999999999</v>
      </c>
      <c r="AC10" s="4">
        <v>91.021699999999996</v>
      </c>
      <c r="AD10" s="4">
        <v>84.547499999999999</v>
      </c>
      <c r="AE10" s="4">
        <v>73.869299999999996</v>
      </c>
      <c r="AF10" s="4">
        <v>82.013499999999993</v>
      </c>
      <c r="AG10" s="4">
        <v>106.453</v>
      </c>
      <c r="AH10" s="13">
        <v>79.354600000000005</v>
      </c>
      <c r="AI10" s="4">
        <v>69.955600000000004</v>
      </c>
      <c r="AJ10" s="4">
        <v>122.5</v>
      </c>
      <c r="AK10" s="4">
        <v>80.201300000000003</v>
      </c>
      <c r="AL10" s="4">
        <v>97.840599999999995</v>
      </c>
      <c r="AM10" s="4">
        <v>69.136700000000005</v>
      </c>
      <c r="AN10" s="4">
        <v>76.750900000000001</v>
      </c>
      <c r="AO10" s="13">
        <v>77.287099999999995</v>
      </c>
      <c r="AP10" s="13">
        <v>126.839</v>
      </c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</row>
    <row r="11" spans="1:152" x14ac:dyDescent="0.3">
      <c r="A11" s="26" t="s">
        <v>18</v>
      </c>
      <c r="B11" s="7">
        <v>76.785700000000006</v>
      </c>
      <c r="C11" s="4">
        <v>97.508799999999994</v>
      </c>
      <c r="D11" s="4">
        <v>51.183799999999998</v>
      </c>
      <c r="E11" s="7">
        <v>86.132800000000003</v>
      </c>
      <c r="F11" s="13">
        <v>78.386099999999999</v>
      </c>
      <c r="G11" s="7">
        <v>91.162800000000004</v>
      </c>
      <c r="H11" s="7">
        <v>89.634100000000004</v>
      </c>
      <c r="I11" s="13">
        <v>96.281199999999998</v>
      </c>
      <c r="J11" s="4">
        <v>122.443</v>
      </c>
      <c r="K11" s="13">
        <v>76.421000000000006</v>
      </c>
      <c r="L11" s="13">
        <v>58.401600000000002</v>
      </c>
      <c r="M11" s="4">
        <v>63.163899999999998</v>
      </c>
      <c r="N11" s="13">
        <v>80.991699999999994</v>
      </c>
      <c r="O11" s="13">
        <v>76.5625</v>
      </c>
      <c r="P11" s="13">
        <v>130.012</v>
      </c>
      <c r="Q11" s="20">
        <v>78.555899999999994</v>
      </c>
      <c r="R11" s="4">
        <v>70.756200000000007</v>
      </c>
      <c r="S11" s="13">
        <v>47.340499999999999</v>
      </c>
      <c r="T11" s="4">
        <v>57.508000000000003</v>
      </c>
      <c r="U11" s="13">
        <v>75.170500000000004</v>
      </c>
      <c r="V11" s="4">
        <v>67.887900000000002</v>
      </c>
      <c r="W11" s="4">
        <v>57.421900000000001</v>
      </c>
      <c r="X11" s="4">
        <v>53.141100000000002</v>
      </c>
      <c r="Y11" s="4">
        <v>48.117800000000003</v>
      </c>
      <c r="Z11" s="13">
        <v>55.056199999999997</v>
      </c>
      <c r="AA11" s="13">
        <v>68.372100000000003</v>
      </c>
      <c r="AB11" s="4">
        <v>73.828100000000006</v>
      </c>
      <c r="AC11" s="4">
        <v>52.406399999999998</v>
      </c>
      <c r="AD11" s="4">
        <v>67.136899999999997</v>
      </c>
      <c r="AE11" s="4">
        <v>75.196100000000001</v>
      </c>
      <c r="AF11" s="4">
        <v>54.594999999999999</v>
      </c>
      <c r="AG11" s="4">
        <v>68.841700000000003</v>
      </c>
      <c r="AH11" s="13">
        <v>67.555099999999996</v>
      </c>
      <c r="AI11" s="4">
        <v>70.552499999999995</v>
      </c>
      <c r="AJ11" s="4">
        <v>87.326700000000002</v>
      </c>
      <c r="AK11" s="4">
        <v>62.311599999999999</v>
      </c>
      <c r="AL11" s="4">
        <v>76.218500000000006</v>
      </c>
      <c r="AM11" s="4">
        <v>82.6875</v>
      </c>
      <c r="AN11" s="4">
        <v>81.736900000000006</v>
      </c>
      <c r="AO11" s="13">
        <v>64.814800000000005</v>
      </c>
      <c r="AP11" s="13">
        <v>82.720600000000005</v>
      </c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</row>
    <row r="12" spans="1:152" x14ac:dyDescent="0.3">
      <c r="A12" s="26" t="s">
        <v>19</v>
      </c>
      <c r="B12" s="7">
        <v>60.567799999999998</v>
      </c>
      <c r="C12" s="4">
        <v>80.2791</v>
      </c>
      <c r="D12" s="4">
        <v>38.210500000000003</v>
      </c>
      <c r="E12" s="7">
        <v>84.785899999999998</v>
      </c>
      <c r="F12" s="13">
        <v>68.5137</v>
      </c>
      <c r="G12" s="7">
        <v>76.255799999999994</v>
      </c>
      <c r="H12" s="7">
        <v>98.327799999999996</v>
      </c>
      <c r="I12" s="13">
        <v>72.090199999999996</v>
      </c>
      <c r="J12" s="4">
        <v>70.854799999999997</v>
      </c>
      <c r="K12" s="13">
        <v>68.407399999999996</v>
      </c>
      <c r="L12" s="13">
        <v>58.916499999999999</v>
      </c>
      <c r="M12" s="4">
        <v>99.384</v>
      </c>
      <c r="N12" s="13">
        <v>67.097800000000007</v>
      </c>
      <c r="O12" s="13">
        <v>93.929699999999997</v>
      </c>
      <c r="P12" s="13">
        <v>139.852</v>
      </c>
      <c r="Q12" s="20">
        <v>53.951599999999999</v>
      </c>
      <c r="R12" s="4">
        <v>72.6404</v>
      </c>
      <c r="S12" s="13">
        <v>41.426600000000001</v>
      </c>
      <c r="T12" s="4">
        <v>57.9133</v>
      </c>
      <c r="U12" s="13">
        <v>48.832700000000003</v>
      </c>
      <c r="V12" s="4">
        <v>69.852199999999996</v>
      </c>
      <c r="W12" s="4">
        <v>60.180100000000003</v>
      </c>
      <c r="X12" s="4">
        <v>71.159599999999998</v>
      </c>
      <c r="Y12" s="4">
        <v>48.918500000000002</v>
      </c>
      <c r="Z12" s="13">
        <v>59.598599999999998</v>
      </c>
      <c r="AA12" s="13">
        <v>57.403199999999998</v>
      </c>
      <c r="AB12" s="4">
        <v>65.886499999999998</v>
      </c>
      <c r="AC12" s="4">
        <v>52.4542</v>
      </c>
      <c r="AD12" s="4">
        <v>62.633099999999999</v>
      </c>
      <c r="AE12" s="4">
        <v>67.6173</v>
      </c>
      <c r="AF12" s="4">
        <v>69.9131</v>
      </c>
      <c r="AG12" s="4">
        <v>70.126199999999997</v>
      </c>
      <c r="AH12" s="13">
        <v>52.712299999999999</v>
      </c>
      <c r="AI12" s="4">
        <v>42.282600000000002</v>
      </c>
      <c r="AJ12" s="4">
        <v>82.194299999999998</v>
      </c>
      <c r="AK12" s="4">
        <v>62.5428</v>
      </c>
      <c r="AL12" s="4">
        <v>57.541800000000002</v>
      </c>
      <c r="AM12" s="4">
        <v>71.4054</v>
      </c>
      <c r="AN12" s="4">
        <v>81.206800000000001</v>
      </c>
      <c r="AO12" s="13">
        <v>62.019500000000001</v>
      </c>
      <c r="AP12" s="13">
        <v>73.474999999999994</v>
      </c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</row>
    <row r="13" spans="1:152" x14ac:dyDescent="0.3">
      <c r="A13" s="26" t="s">
        <v>20</v>
      </c>
      <c r="B13" s="7">
        <v>60.566600000000001</v>
      </c>
      <c r="C13" s="4">
        <v>80.2791</v>
      </c>
      <c r="D13" s="4">
        <v>46.155500000000004</v>
      </c>
      <c r="E13" s="7">
        <v>84.785899999999998</v>
      </c>
      <c r="F13" s="13">
        <v>96.428600000000003</v>
      </c>
      <c r="G13" s="7">
        <v>76.255799999999994</v>
      </c>
      <c r="H13" s="7">
        <v>98.327799999999996</v>
      </c>
      <c r="I13" s="13">
        <v>72.090199999999996</v>
      </c>
      <c r="J13" s="4">
        <v>70.854799999999997</v>
      </c>
      <c r="K13" s="13">
        <v>89.755799999999994</v>
      </c>
      <c r="L13" s="13">
        <v>84.144199999999998</v>
      </c>
      <c r="M13" s="4">
        <v>99.384</v>
      </c>
      <c r="N13" s="13">
        <v>70.616500000000002</v>
      </c>
      <c r="O13" s="13">
        <v>105</v>
      </c>
      <c r="P13" s="13">
        <v>139.852</v>
      </c>
      <c r="Q13" s="20">
        <v>61.643799999999999</v>
      </c>
      <c r="R13" s="4">
        <v>72.6404</v>
      </c>
      <c r="S13" s="13">
        <v>53.6464</v>
      </c>
      <c r="T13" s="4">
        <v>57.9133</v>
      </c>
      <c r="U13" s="13">
        <v>59.979599999999998</v>
      </c>
      <c r="V13" s="4">
        <v>69.852199999999996</v>
      </c>
      <c r="W13" s="4">
        <v>60.180100000000003</v>
      </c>
      <c r="X13" s="4">
        <v>71.159599999999998</v>
      </c>
      <c r="Y13" s="4">
        <v>48.918500000000002</v>
      </c>
      <c r="Z13" s="13">
        <v>87.863200000000006</v>
      </c>
      <c r="AA13" s="13">
        <v>65.284999999999997</v>
      </c>
      <c r="AB13" s="4">
        <v>65.886499999999998</v>
      </c>
      <c r="AC13" s="4">
        <v>52.453200000000002</v>
      </c>
      <c r="AD13" s="4">
        <v>62.633099999999999</v>
      </c>
      <c r="AE13" s="4">
        <v>67.6173</v>
      </c>
      <c r="AF13" s="4">
        <v>69.9131</v>
      </c>
      <c r="AG13" s="4">
        <v>70.124300000000005</v>
      </c>
      <c r="AH13" s="13">
        <v>72.194500000000005</v>
      </c>
      <c r="AI13" s="4">
        <v>42.282600000000002</v>
      </c>
      <c r="AJ13" s="4">
        <v>82.194299999999998</v>
      </c>
      <c r="AK13" s="4">
        <v>62.5428</v>
      </c>
      <c r="AL13" s="4">
        <v>57.541800000000002</v>
      </c>
      <c r="AM13" s="4">
        <v>71.4054</v>
      </c>
      <c r="AN13" s="4">
        <v>100</v>
      </c>
      <c r="AO13" s="13">
        <v>82.358099999999993</v>
      </c>
      <c r="AP13" s="13">
        <v>121.977</v>
      </c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</row>
    <row r="14" spans="1:152" x14ac:dyDescent="0.3">
      <c r="A14" s="26" t="s">
        <v>21</v>
      </c>
      <c r="B14" s="7">
        <v>52.067300000000003</v>
      </c>
      <c r="C14" s="4">
        <v>65.386600000000001</v>
      </c>
      <c r="D14" s="4">
        <v>57.163800000000002</v>
      </c>
      <c r="E14" s="7">
        <v>56.732399999999998</v>
      </c>
      <c r="F14" s="13">
        <v>51.7515</v>
      </c>
      <c r="G14" s="7">
        <v>69.95</v>
      </c>
      <c r="H14" s="7">
        <v>78.423199999999994</v>
      </c>
      <c r="I14" s="13">
        <v>61.8947</v>
      </c>
      <c r="J14" s="4">
        <v>52.010800000000003</v>
      </c>
      <c r="K14" s="13">
        <v>73.9375</v>
      </c>
      <c r="L14" s="13">
        <v>50.747999999999998</v>
      </c>
      <c r="M14" s="4">
        <v>99.145700000000005</v>
      </c>
      <c r="N14" s="13">
        <v>58.305100000000003</v>
      </c>
      <c r="O14" s="13">
        <v>79.782899999999998</v>
      </c>
      <c r="P14" s="13">
        <v>139.57900000000001</v>
      </c>
      <c r="Q14" s="20">
        <v>38.639000000000003</v>
      </c>
      <c r="R14" s="4">
        <v>49.749899999999997</v>
      </c>
      <c r="S14" s="13">
        <v>38.104799999999997</v>
      </c>
      <c r="T14" s="4">
        <v>44.286000000000001</v>
      </c>
      <c r="U14" s="13">
        <v>42.379399999999997</v>
      </c>
      <c r="V14" s="4">
        <v>47.158200000000001</v>
      </c>
      <c r="W14" s="4">
        <v>52.132800000000003</v>
      </c>
      <c r="X14" s="4">
        <v>32.949399999999997</v>
      </c>
      <c r="Y14" s="4">
        <v>44.680900000000001</v>
      </c>
      <c r="Z14" s="13">
        <v>56.391500000000001</v>
      </c>
      <c r="AA14" s="13">
        <v>55.720500000000001</v>
      </c>
      <c r="AB14" s="4">
        <v>61.097299999999997</v>
      </c>
      <c r="AC14" s="4">
        <v>46.610799999999998</v>
      </c>
      <c r="AD14" s="4">
        <v>45.633299999999998</v>
      </c>
      <c r="AE14" s="4">
        <v>46.0246</v>
      </c>
      <c r="AF14" s="4">
        <v>50.912999999999997</v>
      </c>
      <c r="AG14" s="4">
        <v>62.412999999999997</v>
      </c>
      <c r="AH14" s="13">
        <v>47.118699999999997</v>
      </c>
      <c r="AI14" s="4">
        <v>62.082099999999997</v>
      </c>
      <c r="AJ14" s="4">
        <v>70.744900000000001</v>
      </c>
      <c r="AK14" s="4">
        <v>54.198</v>
      </c>
      <c r="AL14" s="4">
        <v>59.526200000000003</v>
      </c>
      <c r="AM14" s="4">
        <v>51.7515</v>
      </c>
      <c r="AN14" s="4">
        <v>72.951999999999998</v>
      </c>
      <c r="AO14" s="13">
        <v>59.831800000000001</v>
      </c>
      <c r="AP14" s="13">
        <v>63.598599999999998</v>
      </c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</row>
    <row r="15" spans="1:152" x14ac:dyDescent="0.3">
      <c r="A15" s="26" t="s">
        <v>22</v>
      </c>
      <c r="B15" s="7">
        <v>76.047600000000003</v>
      </c>
      <c r="C15" s="4">
        <v>75.604299999999995</v>
      </c>
      <c r="D15" s="4">
        <v>66.362399999999994</v>
      </c>
      <c r="E15" s="7">
        <v>70.7941</v>
      </c>
      <c r="F15" s="13">
        <v>55.236600000000003</v>
      </c>
      <c r="G15" s="7">
        <v>112.428</v>
      </c>
      <c r="H15" s="7">
        <v>99.743700000000004</v>
      </c>
      <c r="I15" s="13">
        <v>76.5625</v>
      </c>
      <c r="J15" s="4">
        <v>59.202599999999997</v>
      </c>
      <c r="K15" s="13">
        <v>88.4358</v>
      </c>
      <c r="L15" s="13">
        <v>61.663899999999998</v>
      </c>
      <c r="M15" s="4">
        <v>99.864099999999993</v>
      </c>
      <c r="N15" s="13">
        <v>82.237799999999993</v>
      </c>
      <c r="O15" s="13">
        <v>108.07899999999999</v>
      </c>
      <c r="P15" s="13">
        <v>175.744</v>
      </c>
      <c r="Q15" s="20">
        <v>47.327800000000003</v>
      </c>
      <c r="R15" s="4">
        <v>68.426900000000003</v>
      </c>
      <c r="S15" s="13">
        <v>41.466900000000003</v>
      </c>
      <c r="T15" s="4">
        <v>66.970399999999998</v>
      </c>
      <c r="U15" s="13">
        <v>64.081800000000001</v>
      </c>
      <c r="V15" s="4">
        <v>67.002600000000001</v>
      </c>
      <c r="W15" s="4">
        <v>84.897499999999994</v>
      </c>
      <c r="X15" s="4">
        <v>75.2881</v>
      </c>
      <c r="Y15" s="4">
        <v>62.553199999999997</v>
      </c>
      <c r="Z15" s="13">
        <v>63.777500000000003</v>
      </c>
      <c r="AA15" s="13">
        <v>80.437799999999996</v>
      </c>
      <c r="AB15" s="4">
        <v>83.819100000000006</v>
      </c>
      <c r="AC15" s="4">
        <v>85.132400000000004</v>
      </c>
      <c r="AD15" s="4">
        <v>47.358199999999997</v>
      </c>
      <c r="AE15" s="4">
        <v>59.353999999999999</v>
      </c>
      <c r="AF15" s="4">
        <v>80.1066</v>
      </c>
      <c r="AG15" s="4">
        <v>95.813999999999993</v>
      </c>
      <c r="AH15" s="13">
        <v>68.9529</v>
      </c>
      <c r="AI15" s="4">
        <v>91.181600000000003</v>
      </c>
      <c r="AJ15" s="4">
        <v>90.647499999999994</v>
      </c>
      <c r="AK15" s="4">
        <v>62.070399999999999</v>
      </c>
      <c r="AL15" s="4">
        <v>78.5047</v>
      </c>
      <c r="AM15" s="4">
        <v>61.122700000000002</v>
      </c>
      <c r="AN15" s="4">
        <v>84.960800000000006</v>
      </c>
      <c r="AO15" s="13">
        <v>75.929699999999997</v>
      </c>
      <c r="AP15" s="13">
        <v>86.338700000000003</v>
      </c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</row>
    <row r="16" spans="1:152" x14ac:dyDescent="0.3">
      <c r="A16" s="26" t="s">
        <v>23</v>
      </c>
      <c r="B16" s="7">
        <v>99.399500000000003</v>
      </c>
      <c r="C16" s="4">
        <v>92.018799999999999</v>
      </c>
      <c r="D16" s="4">
        <v>106.9</v>
      </c>
      <c r="E16" s="7">
        <v>89.102900000000005</v>
      </c>
      <c r="F16" s="13">
        <v>48.525500000000001</v>
      </c>
      <c r="G16" s="7">
        <v>74.409400000000005</v>
      </c>
      <c r="H16" s="7">
        <v>122.319</v>
      </c>
      <c r="I16" s="13">
        <v>74.221599999999995</v>
      </c>
      <c r="J16" s="4">
        <v>105.267</v>
      </c>
      <c r="K16" s="13">
        <v>86.614900000000006</v>
      </c>
      <c r="L16" s="13">
        <v>85.970500000000001</v>
      </c>
      <c r="M16" s="4">
        <v>86.617800000000003</v>
      </c>
      <c r="N16" s="13">
        <v>74.665599999999998</v>
      </c>
      <c r="O16" s="13">
        <v>104.449</v>
      </c>
      <c r="P16" s="13">
        <v>167.86099999999999</v>
      </c>
      <c r="Q16" s="20">
        <v>44.176600000000001</v>
      </c>
      <c r="R16" s="4">
        <v>68.426900000000003</v>
      </c>
      <c r="S16" s="13">
        <v>52.203800000000001</v>
      </c>
      <c r="T16" s="4">
        <v>99.973500000000001</v>
      </c>
      <c r="U16" s="13">
        <v>75.875299999999996</v>
      </c>
      <c r="V16" s="4">
        <v>85.892399999999995</v>
      </c>
      <c r="W16" s="4">
        <v>95.765500000000003</v>
      </c>
      <c r="X16" s="4">
        <v>94.493200000000002</v>
      </c>
      <c r="Y16" s="4">
        <v>64.073999999999998</v>
      </c>
      <c r="Z16" s="13">
        <v>68.045100000000005</v>
      </c>
      <c r="AA16" s="13">
        <v>94.395499999999998</v>
      </c>
      <c r="AB16" s="4">
        <v>84</v>
      </c>
      <c r="AC16" s="4">
        <v>108.697</v>
      </c>
      <c r="AD16" s="4">
        <v>39.077300000000001</v>
      </c>
      <c r="AE16" s="4">
        <v>66.440700000000007</v>
      </c>
      <c r="AF16" s="4">
        <v>109.42</v>
      </c>
      <c r="AG16" s="4">
        <v>90.073499999999996</v>
      </c>
      <c r="AH16" s="13">
        <v>92.705500000000001</v>
      </c>
      <c r="AI16" s="4">
        <v>125.10599999999999</v>
      </c>
      <c r="AJ16" s="4">
        <v>99.503600000000006</v>
      </c>
      <c r="AK16" s="4">
        <v>52.734400000000001</v>
      </c>
      <c r="AL16" s="4">
        <v>78.479100000000003</v>
      </c>
      <c r="AM16" s="4">
        <v>63.634799999999998</v>
      </c>
      <c r="AN16" s="4">
        <v>70.382900000000006</v>
      </c>
      <c r="AO16" s="13">
        <v>81.575999999999993</v>
      </c>
      <c r="AP16" s="13">
        <v>89.208299999999994</v>
      </c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</row>
    <row r="17" spans="1:126" x14ac:dyDescent="0.3">
      <c r="A17" s="26" t="s">
        <v>24</v>
      </c>
      <c r="B17" s="7">
        <v>111.88800000000001</v>
      </c>
      <c r="C17" s="4">
        <v>109.294</v>
      </c>
      <c r="D17" s="4">
        <v>87.825299999999999</v>
      </c>
      <c r="E17" s="7">
        <v>66.683499999999995</v>
      </c>
      <c r="F17" s="13">
        <v>40.902799999999999</v>
      </c>
      <c r="G17" s="7">
        <v>57.937399999999997</v>
      </c>
      <c r="H17" s="7">
        <v>121.992</v>
      </c>
      <c r="I17" s="13">
        <v>76.847099999999998</v>
      </c>
      <c r="J17" s="4">
        <v>97.963700000000003</v>
      </c>
      <c r="K17" s="13">
        <v>99.466200000000001</v>
      </c>
      <c r="L17" s="13">
        <v>70</v>
      </c>
      <c r="M17" s="4">
        <v>85.124200000000002</v>
      </c>
      <c r="N17" s="13">
        <v>75.191800000000001</v>
      </c>
      <c r="O17" s="13">
        <v>101.738</v>
      </c>
      <c r="P17" s="13">
        <v>144.27500000000001</v>
      </c>
      <c r="Q17" s="20">
        <v>66.515799999999999</v>
      </c>
      <c r="R17" s="4">
        <v>67.109700000000004</v>
      </c>
      <c r="S17" s="13">
        <v>52.466700000000003</v>
      </c>
      <c r="T17" s="4">
        <v>88.223500000000001</v>
      </c>
      <c r="U17" s="13">
        <v>53.179499999999997</v>
      </c>
      <c r="V17" s="4">
        <v>93.716800000000006</v>
      </c>
      <c r="W17" s="4">
        <v>110.11199999999999</v>
      </c>
      <c r="X17" s="4">
        <v>86.725700000000003</v>
      </c>
      <c r="Y17" s="4">
        <v>61.357900000000001</v>
      </c>
      <c r="Z17" s="13">
        <v>67.790499999999994</v>
      </c>
      <c r="AA17" s="13">
        <v>95.173000000000002</v>
      </c>
      <c r="AB17" s="4">
        <v>75.968999999999994</v>
      </c>
      <c r="AC17" s="4">
        <v>103.545</v>
      </c>
      <c r="AD17" s="4">
        <v>65.511300000000006</v>
      </c>
      <c r="AE17" s="4">
        <v>61.9846</v>
      </c>
      <c r="AF17" s="4">
        <v>114.934</v>
      </c>
      <c r="AG17" s="4">
        <v>55.869900000000001</v>
      </c>
      <c r="AH17" s="13">
        <v>93.537899999999993</v>
      </c>
      <c r="AI17" s="4">
        <v>123.19</v>
      </c>
      <c r="AJ17" s="4">
        <v>101.352</v>
      </c>
      <c r="AK17" s="4">
        <v>52.466700000000003</v>
      </c>
      <c r="AL17" s="4">
        <v>87.924499999999995</v>
      </c>
      <c r="AM17" s="4">
        <v>54.4803</v>
      </c>
      <c r="AN17" s="4">
        <v>74.505200000000002</v>
      </c>
      <c r="AO17" s="13">
        <v>93.604100000000003</v>
      </c>
      <c r="AP17" s="13">
        <v>74.328299999999999</v>
      </c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</row>
    <row r="18" spans="1:126" x14ac:dyDescent="0.3">
      <c r="A18" s="26" t="s">
        <v>25</v>
      </c>
      <c r="B18" s="7">
        <v>100.313</v>
      </c>
      <c r="C18" s="4">
        <v>124.051</v>
      </c>
      <c r="D18" s="4">
        <v>64.298199999999994</v>
      </c>
      <c r="E18" s="7">
        <v>55.272399999999998</v>
      </c>
      <c r="F18" s="13">
        <v>85.914699999999996</v>
      </c>
      <c r="G18" s="7">
        <v>102.95699999999999</v>
      </c>
      <c r="H18" s="7">
        <v>126.797</v>
      </c>
      <c r="I18" s="13">
        <v>126.821</v>
      </c>
      <c r="J18" s="4">
        <v>120.514</v>
      </c>
      <c r="K18" s="13">
        <v>96.3934</v>
      </c>
      <c r="L18" s="13">
        <v>69.216300000000004</v>
      </c>
      <c r="M18" s="4">
        <v>106.556</v>
      </c>
      <c r="N18" s="13">
        <v>74.359300000000005</v>
      </c>
      <c r="O18" s="13">
        <v>113.58199999999999</v>
      </c>
      <c r="P18" s="13">
        <v>126.39700000000001</v>
      </c>
      <c r="Q18" s="20">
        <v>79.103099999999998</v>
      </c>
      <c r="R18" s="4">
        <v>82.988299999999995</v>
      </c>
      <c r="S18" s="13">
        <v>49.101799999999997</v>
      </c>
      <c r="T18" s="4">
        <v>95.841800000000006</v>
      </c>
      <c r="U18" s="13">
        <v>86.087999999999994</v>
      </c>
      <c r="V18" s="4">
        <v>100.593</v>
      </c>
      <c r="W18" s="4">
        <v>111.78700000000001</v>
      </c>
      <c r="X18" s="4">
        <v>90.184100000000001</v>
      </c>
      <c r="Y18" s="4">
        <v>112.29</v>
      </c>
      <c r="Z18" s="13">
        <v>77.841800000000006</v>
      </c>
      <c r="AA18" s="13">
        <v>102.43899999999999</v>
      </c>
      <c r="AB18" s="4">
        <v>91.304299999999998</v>
      </c>
      <c r="AC18" s="4">
        <v>122.245</v>
      </c>
      <c r="AD18" s="4">
        <v>100.34099999999999</v>
      </c>
      <c r="AE18" s="4">
        <v>61.799300000000002</v>
      </c>
      <c r="AF18" s="4">
        <v>116.206</v>
      </c>
      <c r="AG18" s="4">
        <v>100.102</v>
      </c>
      <c r="AH18" s="13">
        <v>98.4375</v>
      </c>
      <c r="AI18" s="4">
        <v>133.73099999999999</v>
      </c>
      <c r="AJ18" s="4">
        <v>131.63499999999999</v>
      </c>
      <c r="AK18" s="4">
        <v>65.313999999999993</v>
      </c>
      <c r="AL18" s="4">
        <v>99.743700000000004</v>
      </c>
      <c r="AM18" s="4">
        <v>63.7744</v>
      </c>
      <c r="AN18" s="4">
        <v>124.946</v>
      </c>
      <c r="AO18" s="13">
        <v>105.874</v>
      </c>
      <c r="AP18" s="13">
        <v>72.697900000000004</v>
      </c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</row>
    <row r="19" spans="1:126" x14ac:dyDescent="0.3">
      <c r="A19" s="26" t="s">
        <v>26</v>
      </c>
      <c r="B19" s="7">
        <v>123.55200000000001</v>
      </c>
      <c r="C19" s="4">
        <v>115.809</v>
      </c>
      <c r="D19" s="4">
        <v>42.1875</v>
      </c>
      <c r="E19" s="7">
        <v>93.116600000000005</v>
      </c>
      <c r="F19" s="13">
        <v>82.031300000000002</v>
      </c>
      <c r="G19" s="7">
        <v>65.188500000000005</v>
      </c>
      <c r="H19" s="7">
        <v>105.705</v>
      </c>
      <c r="I19" s="13">
        <v>71.282300000000006</v>
      </c>
      <c r="J19" s="4">
        <v>98.327799999999996</v>
      </c>
      <c r="K19" s="13">
        <v>86.470600000000005</v>
      </c>
      <c r="L19" s="13">
        <v>83.354299999999995</v>
      </c>
      <c r="M19" s="4">
        <v>85.536900000000003</v>
      </c>
      <c r="N19" s="13">
        <v>84.791399999999996</v>
      </c>
      <c r="O19" s="13">
        <v>73.045500000000004</v>
      </c>
      <c r="P19" s="13">
        <v>105.544</v>
      </c>
      <c r="Q19" s="20">
        <v>52.577199999999998</v>
      </c>
      <c r="R19" s="4">
        <v>66.256</v>
      </c>
      <c r="S19" s="13">
        <v>46.934899999999999</v>
      </c>
      <c r="T19" s="4">
        <v>84.921999999999997</v>
      </c>
      <c r="U19" s="13">
        <v>91.690299999999993</v>
      </c>
      <c r="V19" s="4">
        <v>63.840600000000002</v>
      </c>
      <c r="W19" s="4">
        <v>75.384600000000006</v>
      </c>
      <c r="X19" s="4">
        <v>99.5261</v>
      </c>
      <c r="Y19" s="4">
        <v>70.305000000000007</v>
      </c>
      <c r="Z19" s="13">
        <v>74.762699999999995</v>
      </c>
      <c r="AA19" s="13">
        <v>85.179000000000002</v>
      </c>
      <c r="AB19" s="4">
        <v>73.848699999999994</v>
      </c>
      <c r="AC19" s="4">
        <v>75.100099999999998</v>
      </c>
      <c r="AD19" s="4">
        <v>99.830200000000005</v>
      </c>
      <c r="AE19" s="4">
        <v>53.4848</v>
      </c>
      <c r="AF19" s="4">
        <v>102.21</v>
      </c>
      <c r="AG19" s="4">
        <v>63.324199999999998</v>
      </c>
      <c r="AH19" s="13">
        <v>82.143299999999996</v>
      </c>
      <c r="AI19" s="4">
        <v>109.09099999999999</v>
      </c>
      <c r="AJ19" s="4">
        <v>86.813900000000004</v>
      </c>
      <c r="AK19" s="4">
        <v>69.021299999999997</v>
      </c>
      <c r="AL19" s="4">
        <v>83.110799999999998</v>
      </c>
      <c r="AM19" s="4">
        <v>78.926199999999994</v>
      </c>
      <c r="AN19" s="4">
        <v>84.905699999999996</v>
      </c>
      <c r="AO19" s="13">
        <v>87.131200000000007</v>
      </c>
      <c r="AP19" s="13">
        <v>75.685900000000004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</row>
    <row r="20" spans="1:126" x14ac:dyDescent="0.3">
      <c r="A20" s="26" t="s">
        <v>27</v>
      </c>
      <c r="B20" s="7">
        <v>119.59099999999999</v>
      </c>
      <c r="C20" s="4">
        <v>92.698999999999998</v>
      </c>
      <c r="D20" s="4">
        <v>49.365699999999997</v>
      </c>
      <c r="E20" s="7">
        <v>93.116600000000005</v>
      </c>
      <c r="F20" s="13">
        <v>90.6661</v>
      </c>
      <c r="G20" s="7">
        <v>66.691900000000004</v>
      </c>
      <c r="H20" s="7">
        <v>117.131</v>
      </c>
      <c r="I20" s="13">
        <v>78.600300000000004</v>
      </c>
      <c r="J20" s="4">
        <v>99.231200000000001</v>
      </c>
      <c r="K20" s="13">
        <v>77.368399999999994</v>
      </c>
      <c r="L20" s="13">
        <v>61.630899999999997</v>
      </c>
      <c r="M20" s="4">
        <v>79.713200000000001</v>
      </c>
      <c r="N20" s="13">
        <v>69.852199999999996</v>
      </c>
      <c r="O20" s="13">
        <v>59.192</v>
      </c>
      <c r="P20" s="13">
        <v>92.569299999999998</v>
      </c>
      <c r="Q20" s="20">
        <v>59.108699999999999</v>
      </c>
      <c r="R20" s="4">
        <v>70.329300000000003</v>
      </c>
      <c r="S20" s="13">
        <v>36.532800000000002</v>
      </c>
      <c r="T20" s="4">
        <v>81.664100000000005</v>
      </c>
      <c r="U20" s="13">
        <v>79.226299999999995</v>
      </c>
      <c r="V20" s="4">
        <v>75.6952</v>
      </c>
      <c r="W20" s="4">
        <v>79.430800000000005</v>
      </c>
      <c r="X20" s="4">
        <v>83.186599999999999</v>
      </c>
      <c r="Y20" s="4">
        <v>60.122700000000002</v>
      </c>
      <c r="Z20" s="13">
        <v>61.9846</v>
      </c>
      <c r="AA20" s="13">
        <v>81.250399999999999</v>
      </c>
      <c r="AB20" s="4">
        <v>63.7898</v>
      </c>
      <c r="AC20" s="4">
        <v>84.203199999999995</v>
      </c>
      <c r="AD20" s="4">
        <v>87.665199999999999</v>
      </c>
      <c r="AE20" s="4">
        <v>55.346400000000003</v>
      </c>
      <c r="AF20" s="4">
        <v>99.864099999999993</v>
      </c>
      <c r="AG20" s="4">
        <v>53.686599999999999</v>
      </c>
      <c r="AH20" s="13">
        <v>89.743600000000001</v>
      </c>
      <c r="AI20" s="4">
        <v>133.03200000000001</v>
      </c>
      <c r="AJ20" s="4">
        <v>94.876099999999994</v>
      </c>
      <c r="AK20" s="4">
        <v>57.8247</v>
      </c>
      <c r="AL20" s="4">
        <v>81.780299999999997</v>
      </c>
      <c r="AM20" s="4">
        <v>64.122100000000003</v>
      </c>
      <c r="AN20" s="4">
        <v>85.790899999999993</v>
      </c>
      <c r="AO20" s="13">
        <v>74.898099999999999</v>
      </c>
      <c r="AP20" s="13">
        <v>81.012699999999995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</row>
    <row r="21" spans="1:126" x14ac:dyDescent="0.3">
      <c r="A21" s="26" t="s">
        <v>28</v>
      </c>
      <c r="B21" s="7">
        <v>82.173000000000002</v>
      </c>
      <c r="C21" s="4">
        <v>87.766999999999996</v>
      </c>
      <c r="D21" s="4">
        <v>60.245899999999999</v>
      </c>
      <c r="E21" s="7">
        <v>77.713800000000006</v>
      </c>
      <c r="F21" s="13">
        <v>75.721199999999996</v>
      </c>
      <c r="G21" s="7">
        <v>72.384100000000004</v>
      </c>
      <c r="H21" s="7">
        <v>92.498099999999994</v>
      </c>
      <c r="I21" s="13">
        <v>68.906300000000002</v>
      </c>
      <c r="J21" s="4">
        <v>75.610799999999998</v>
      </c>
      <c r="K21" s="13">
        <v>83.787199999999999</v>
      </c>
      <c r="L21" s="13">
        <v>63.435000000000002</v>
      </c>
      <c r="M21" s="4">
        <v>82.358099999999993</v>
      </c>
      <c r="N21" s="13">
        <v>58.682600000000001</v>
      </c>
      <c r="O21" s="13">
        <v>59.634900000000002</v>
      </c>
      <c r="P21" s="13">
        <v>86.402799999999999</v>
      </c>
      <c r="Q21" s="20">
        <v>65.077799999999996</v>
      </c>
      <c r="R21" s="4">
        <v>66.470699999999994</v>
      </c>
      <c r="S21" s="13">
        <v>48.129199999999997</v>
      </c>
      <c r="T21" s="4">
        <v>61.916499999999999</v>
      </c>
      <c r="U21" s="13">
        <v>73.424499999999995</v>
      </c>
      <c r="V21" s="4">
        <v>67.754099999999994</v>
      </c>
      <c r="W21" s="4">
        <v>83.691800000000001</v>
      </c>
      <c r="X21" s="4">
        <v>54.527500000000003</v>
      </c>
      <c r="Y21" s="4">
        <v>53.357500000000002</v>
      </c>
      <c r="Z21" s="13">
        <v>63.802100000000003</v>
      </c>
      <c r="AA21" s="13">
        <v>70.503600000000006</v>
      </c>
      <c r="AB21" s="4">
        <v>75.773200000000003</v>
      </c>
      <c r="AC21" s="4">
        <v>73.003200000000007</v>
      </c>
      <c r="AD21" s="4">
        <v>85.1845</v>
      </c>
      <c r="AE21" s="4">
        <v>56.326599999999999</v>
      </c>
      <c r="AF21" s="7">
        <v>91.266599999999997</v>
      </c>
      <c r="AG21" s="4">
        <v>80.369299999999996</v>
      </c>
      <c r="AH21" s="13">
        <v>89.877700000000004</v>
      </c>
      <c r="AI21" s="4">
        <v>100</v>
      </c>
      <c r="AJ21" s="4">
        <v>78.689099999999996</v>
      </c>
      <c r="AK21" s="4">
        <v>70.671199999999999</v>
      </c>
      <c r="AL21" s="4">
        <v>92.079599999999999</v>
      </c>
      <c r="AM21" s="4">
        <v>67.741900000000001</v>
      </c>
      <c r="AN21" s="4">
        <v>71.831199999999995</v>
      </c>
      <c r="AO21" s="13">
        <v>80.907499999999999</v>
      </c>
      <c r="AP21" s="13">
        <v>63.681600000000003</v>
      </c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</row>
    <row r="22" spans="1:126" x14ac:dyDescent="0.3">
      <c r="A22" s="26" t="s">
        <v>29</v>
      </c>
      <c r="B22" s="7">
        <v>79.659199999999998</v>
      </c>
      <c r="C22" s="4">
        <v>85.631100000000004</v>
      </c>
      <c r="D22" s="7">
        <v>91.417900000000003</v>
      </c>
      <c r="E22" s="7">
        <v>48.951999999999998</v>
      </c>
      <c r="F22" s="13">
        <v>70.3125</v>
      </c>
      <c r="G22" s="7">
        <v>57.790599999999998</v>
      </c>
      <c r="H22" s="7">
        <v>103.001</v>
      </c>
      <c r="I22" s="13">
        <v>60.092700000000001</v>
      </c>
      <c r="J22" s="4">
        <v>55.569600000000001</v>
      </c>
      <c r="K22" s="13">
        <v>85.448599999999999</v>
      </c>
      <c r="L22" s="13">
        <v>79.311800000000005</v>
      </c>
      <c r="M22" s="4">
        <v>69.214500000000001</v>
      </c>
      <c r="N22" s="13">
        <v>54.286900000000003</v>
      </c>
      <c r="O22" s="13">
        <v>70.4529</v>
      </c>
      <c r="P22" s="13">
        <v>94.608099999999993</v>
      </c>
      <c r="Q22" s="20">
        <v>51.398600000000002</v>
      </c>
      <c r="R22" s="4">
        <v>54.332599999999999</v>
      </c>
      <c r="S22" s="13">
        <v>52.865000000000002</v>
      </c>
      <c r="T22" s="4">
        <v>65.280100000000004</v>
      </c>
      <c r="U22" s="13">
        <v>58.2896</v>
      </c>
      <c r="V22" s="4">
        <v>60.503500000000003</v>
      </c>
      <c r="W22" s="4">
        <v>78.106099999999998</v>
      </c>
      <c r="X22" s="4">
        <v>59.433999999999997</v>
      </c>
      <c r="Y22" s="4">
        <v>51.578899999999997</v>
      </c>
      <c r="Z22" s="13">
        <v>59.5182</v>
      </c>
      <c r="AA22" s="13">
        <v>88.314800000000005</v>
      </c>
      <c r="AB22" s="4">
        <v>77.4953</v>
      </c>
      <c r="AC22" s="4">
        <v>56.8568</v>
      </c>
      <c r="AD22" s="4">
        <v>61.414900000000003</v>
      </c>
      <c r="AE22" s="4">
        <v>64.066199999999995</v>
      </c>
      <c r="AF22" s="4">
        <v>87.102500000000006</v>
      </c>
      <c r="AG22" s="4">
        <v>77.479399999999998</v>
      </c>
      <c r="AH22" s="13">
        <v>74.005700000000004</v>
      </c>
      <c r="AI22" s="4">
        <v>61.938200000000002</v>
      </c>
      <c r="AJ22" s="4">
        <v>77.077699999999993</v>
      </c>
      <c r="AK22" s="4">
        <v>67.851399999999998</v>
      </c>
      <c r="AL22" s="4">
        <v>82.941500000000005</v>
      </c>
      <c r="AM22" s="4">
        <v>61.851300000000002</v>
      </c>
      <c r="AN22" s="4">
        <v>63.500500000000002</v>
      </c>
      <c r="AO22" s="13">
        <v>80.050799999999995</v>
      </c>
      <c r="AP22" s="13">
        <v>70.546700000000001</v>
      </c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</row>
    <row r="23" spans="1:126" s="6" customFormat="1" x14ac:dyDescent="0.3">
      <c r="A23" s="26" t="s">
        <v>30</v>
      </c>
      <c r="B23" s="7">
        <v>77.548599999999993</v>
      </c>
      <c r="C23" s="4">
        <v>111.721</v>
      </c>
      <c r="D23" s="7">
        <v>53.571399999999997</v>
      </c>
      <c r="E23" s="7">
        <v>48.951000000000001</v>
      </c>
      <c r="F23" s="13">
        <v>74.834500000000006</v>
      </c>
      <c r="G23" s="7">
        <v>65.025099999999995</v>
      </c>
      <c r="H23" s="7">
        <v>96.756500000000003</v>
      </c>
      <c r="I23" s="13">
        <v>52.538600000000002</v>
      </c>
      <c r="J23" s="7">
        <v>64.628</v>
      </c>
      <c r="K23" s="13">
        <v>77.262200000000007</v>
      </c>
      <c r="L23" s="13">
        <v>75.851399999999998</v>
      </c>
      <c r="M23" s="7">
        <v>74.449200000000005</v>
      </c>
      <c r="N23" s="13">
        <v>43.214799999999997</v>
      </c>
      <c r="O23" s="13">
        <v>56.822600000000001</v>
      </c>
      <c r="P23" s="15">
        <v>91.633200000000002</v>
      </c>
      <c r="Q23" s="20">
        <v>50.269799999999996</v>
      </c>
      <c r="R23" s="7">
        <v>50.320399999999999</v>
      </c>
      <c r="S23" s="13">
        <v>29.193999999999999</v>
      </c>
      <c r="T23" s="7">
        <v>63.527900000000002</v>
      </c>
      <c r="U23" s="13">
        <v>46.642000000000003</v>
      </c>
      <c r="V23" s="7">
        <v>78.379099999999994</v>
      </c>
      <c r="W23" s="7">
        <v>69.916799999999995</v>
      </c>
      <c r="X23" s="7">
        <v>52.2956</v>
      </c>
      <c r="Y23" s="7">
        <v>41.408499999999997</v>
      </c>
      <c r="Z23" s="15">
        <v>46.759900000000002</v>
      </c>
      <c r="AA23" s="15">
        <v>86.623500000000007</v>
      </c>
      <c r="AB23" s="7">
        <v>70.114999999999995</v>
      </c>
      <c r="AC23" s="7">
        <v>48.004399999999997</v>
      </c>
      <c r="AD23" s="7">
        <v>55.666600000000003</v>
      </c>
      <c r="AE23" s="7">
        <v>50.558900000000001</v>
      </c>
      <c r="AF23" s="7">
        <v>57.012300000000003</v>
      </c>
      <c r="AG23" s="7">
        <v>58.524299999999997</v>
      </c>
      <c r="AH23" s="15">
        <v>67.924499999999995</v>
      </c>
      <c r="AI23" s="7">
        <v>55.956200000000003</v>
      </c>
      <c r="AJ23" s="7">
        <v>72.098100000000002</v>
      </c>
      <c r="AK23" s="7">
        <v>49.822099999999999</v>
      </c>
      <c r="AL23" s="4">
        <v>76.124200000000002</v>
      </c>
      <c r="AM23" s="7">
        <v>46.0334</v>
      </c>
      <c r="AN23" s="7">
        <v>62.615499999999997</v>
      </c>
      <c r="AO23" s="15">
        <v>52.682899999999997</v>
      </c>
      <c r="AP23" s="15">
        <v>81.229699999999994</v>
      </c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</row>
    <row r="24" spans="1:126" s="6" customFormat="1" x14ac:dyDescent="0.3">
      <c r="A24" s="26" t="s">
        <v>31</v>
      </c>
      <c r="B24" s="7">
        <v>77.548599999999993</v>
      </c>
      <c r="C24" s="4">
        <v>111.721</v>
      </c>
      <c r="D24" s="4">
        <v>53.571399999999997</v>
      </c>
      <c r="E24" s="7">
        <v>48.139699999999998</v>
      </c>
      <c r="F24" s="13">
        <v>74.834500000000006</v>
      </c>
      <c r="G24" s="7">
        <v>65.025099999999995</v>
      </c>
      <c r="H24" s="7">
        <v>96.753</v>
      </c>
      <c r="I24" s="13">
        <v>52.538600000000002</v>
      </c>
      <c r="J24" s="7">
        <v>64.628</v>
      </c>
      <c r="K24" s="13">
        <v>77.262200000000007</v>
      </c>
      <c r="L24" s="13">
        <v>75.849199999999996</v>
      </c>
      <c r="M24" s="7">
        <v>74.447100000000006</v>
      </c>
      <c r="N24" s="13">
        <v>43.214100000000002</v>
      </c>
      <c r="O24" s="13">
        <v>56.822600000000001</v>
      </c>
      <c r="P24" s="15">
        <v>91.633200000000002</v>
      </c>
      <c r="Q24" s="20">
        <v>50.269799999999996</v>
      </c>
      <c r="R24" s="7">
        <v>50.320399999999999</v>
      </c>
      <c r="S24" s="13">
        <v>29.482600000000001</v>
      </c>
      <c r="T24" s="7">
        <v>63.526400000000002</v>
      </c>
      <c r="U24" s="13">
        <v>46.642000000000003</v>
      </c>
      <c r="V24" s="7">
        <v>78.376800000000003</v>
      </c>
      <c r="W24" s="7">
        <v>69.914900000000003</v>
      </c>
      <c r="X24" s="7">
        <v>52.2956</v>
      </c>
      <c r="Y24" s="7">
        <v>41.408499999999997</v>
      </c>
      <c r="Z24" s="15">
        <v>46.759</v>
      </c>
      <c r="AA24" s="15">
        <v>86.620599999999996</v>
      </c>
      <c r="AB24" s="7">
        <v>70.114999999999995</v>
      </c>
      <c r="AC24" s="7">
        <v>48.003500000000003</v>
      </c>
      <c r="AD24" s="7">
        <v>55.666600000000003</v>
      </c>
      <c r="AE24" s="7">
        <v>50.557899999999997</v>
      </c>
      <c r="AF24" s="7">
        <v>57.012300000000003</v>
      </c>
      <c r="AG24" s="7">
        <v>58.524299999999997</v>
      </c>
      <c r="AH24" s="15">
        <v>67.924499999999995</v>
      </c>
      <c r="AI24" s="7">
        <v>55.954999999999998</v>
      </c>
      <c r="AJ24" s="7">
        <v>72.096100000000007</v>
      </c>
      <c r="AK24" s="7">
        <v>49.821100000000001</v>
      </c>
      <c r="AL24" s="4">
        <v>76.124200000000002</v>
      </c>
      <c r="AM24" s="7">
        <v>46.0334</v>
      </c>
      <c r="AN24" s="7">
        <v>62.615499999999997</v>
      </c>
      <c r="AO24" s="15">
        <v>52.682899999999997</v>
      </c>
      <c r="AP24" s="15">
        <v>81.227400000000003</v>
      </c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</row>
    <row r="25" spans="1:126" x14ac:dyDescent="0.3">
      <c r="A25" s="26" t="s">
        <v>32</v>
      </c>
      <c r="B25" s="7">
        <v>94.674599999999998</v>
      </c>
      <c r="C25" s="4">
        <v>117.16800000000001</v>
      </c>
      <c r="D25" s="4">
        <v>53.571399999999997</v>
      </c>
      <c r="E25" s="7">
        <v>68.734399999999994</v>
      </c>
      <c r="F25" s="13">
        <v>77.984099999999998</v>
      </c>
      <c r="G25" s="7">
        <v>74.809200000000004</v>
      </c>
      <c r="H25" s="7">
        <v>118.072</v>
      </c>
      <c r="I25" s="13">
        <v>74.447100000000006</v>
      </c>
      <c r="J25" s="4">
        <v>93.630600000000001</v>
      </c>
      <c r="K25" s="13">
        <v>91.304299999999998</v>
      </c>
      <c r="L25" s="13">
        <v>64.599599999999995</v>
      </c>
      <c r="M25" s="4">
        <v>98.4375</v>
      </c>
      <c r="N25" s="13">
        <v>53.346800000000002</v>
      </c>
      <c r="O25" s="13">
        <v>102.833</v>
      </c>
      <c r="P25" s="13">
        <v>109.42</v>
      </c>
      <c r="Q25" s="20">
        <v>129.86500000000001</v>
      </c>
      <c r="R25" s="4">
        <v>71.282300000000006</v>
      </c>
      <c r="S25" s="13">
        <v>46.081499999999998</v>
      </c>
      <c r="T25" s="4">
        <v>67.276899999999998</v>
      </c>
      <c r="U25" s="13">
        <v>67.360799999999998</v>
      </c>
      <c r="V25" s="4">
        <v>94.520300000000006</v>
      </c>
      <c r="W25" s="4">
        <v>65.456199999999995</v>
      </c>
      <c r="X25" s="4">
        <v>67.376300000000001</v>
      </c>
      <c r="Y25" s="4">
        <v>69.955600000000004</v>
      </c>
      <c r="Z25" s="13">
        <v>50.930599999999998</v>
      </c>
      <c r="AA25" s="13">
        <v>78.549000000000007</v>
      </c>
      <c r="AB25" s="4">
        <v>89.634100000000004</v>
      </c>
      <c r="AC25" s="4">
        <v>84.688299999999998</v>
      </c>
      <c r="AD25" s="4">
        <v>67.431200000000004</v>
      </c>
      <c r="AE25" s="4">
        <v>69.668199999999999</v>
      </c>
      <c r="AF25" s="4">
        <v>75.307400000000001</v>
      </c>
      <c r="AG25" s="4">
        <v>61.071899999999999</v>
      </c>
      <c r="AH25" s="13">
        <v>65.417299999999997</v>
      </c>
      <c r="AI25" s="4">
        <v>89.771000000000001</v>
      </c>
      <c r="AJ25" s="4">
        <v>89.622</v>
      </c>
      <c r="AK25" s="4">
        <v>56.869</v>
      </c>
      <c r="AL25" s="4">
        <v>67.150499999999994</v>
      </c>
      <c r="AM25" s="4">
        <v>52.941200000000002</v>
      </c>
      <c r="AN25" s="4">
        <v>53.5595</v>
      </c>
      <c r="AO25" s="13">
        <v>69.4452</v>
      </c>
      <c r="AP25" s="13">
        <v>92.485500000000002</v>
      </c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</row>
    <row r="26" spans="1:126" x14ac:dyDescent="0.3">
      <c r="A26" s="26" t="s">
        <v>33</v>
      </c>
      <c r="B26" s="7">
        <v>80.703900000000004</v>
      </c>
      <c r="C26" s="4">
        <v>119.098</v>
      </c>
      <c r="D26" s="4">
        <v>50.068100000000001</v>
      </c>
      <c r="E26" s="7">
        <v>95.482100000000003</v>
      </c>
      <c r="F26" s="13">
        <v>89.634100000000004</v>
      </c>
      <c r="G26" s="7">
        <v>81.894099999999995</v>
      </c>
      <c r="H26" s="7">
        <v>124.988</v>
      </c>
      <c r="I26" s="13">
        <v>72.684299999999993</v>
      </c>
      <c r="J26" s="4">
        <v>90.184100000000001</v>
      </c>
      <c r="K26" s="13">
        <v>78.956800000000001</v>
      </c>
      <c r="L26" s="13">
        <v>62.358600000000003</v>
      </c>
      <c r="M26" s="4">
        <v>86.228200000000001</v>
      </c>
      <c r="N26" s="13">
        <v>60.7104</v>
      </c>
      <c r="O26" s="13">
        <v>97.674400000000006</v>
      </c>
      <c r="P26" s="13">
        <v>117.36</v>
      </c>
      <c r="Q26" s="20">
        <v>97.132999999999996</v>
      </c>
      <c r="R26" s="4">
        <v>75.999499999999998</v>
      </c>
      <c r="S26" s="13">
        <v>44.470599999999997</v>
      </c>
      <c r="T26" s="4">
        <v>81.440399999999997</v>
      </c>
      <c r="U26" s="13">
        <v>72.149199999999993</v>
      </c>
      <c r="V26" s="4">
        <v>68.759399999999999</v>
      </c>
      <c r="W26" s="4">
        <v>58.8</v>
      </c>
      <c r="X26" s="4">
        <v>70.741100000000003</v>
      </c>
      <c r="Y26" s="4">
        <v>79.380799999999994</v>
      </c>
      <c r="Z26" s="13">
        <v>62.125799999999998</v>
      </c>
      <c r="AA26" s="13">
        <v>76.165800000000004</v>
      </c>
      <c r="AB26" s="4">
        <v>93.7102</v>
      </c>
      <c r="AC26" s="4">
        <v>88.288300000000007</v>
      </c>
      <c r="AD26" s="4">
        <v>90.461500000000001</v>
      </c>
      <c r="AE26" s="4">
        <v>67.741900000000001</v>
      </c>
      <c r="AF26" s="4">
        <v>76.5625</v>
      </c>
      <c r="AG26" s="4">
        <v>73.134299999999996</v>
      </c>
      <c r="AH26" s="13">
        <v>54.978400000000001</v>
      </c>
      <c r="AI26" s="4">
        <v>79.891300000000001</v>
      </c>
      <c r="AJ26" s="4">
        <v>93.346500000000006</v>
      </c>
      <c r="AK26" s="4">
        <v>69.660899999999998</v>
      </c>
      <c r="AL26" s="4">
        <v>89.361699999999999</v>
      </c>
      <c r="AM26" s="4">
        <v>77.470399999999998</v>
      </c>
      <c r="AN26" s="4">
        <v>71.167299999999997</v>
      </c>
      <c r="AO26" s="13">
        <v>67.887900000000002</v>
      </c>
      <c r="AP26" s="13">
        <v>73.563199999999995</v>
      </c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</row>
    <row r="27" spans="1:126" x14ac:dyDescent="0.3">
      <c r="A27" s="26" t="s">
        <v>34</v>
      </c>
      <c r="B27" s="7">
        <v>106.63500000000001</v>
      </c>
      <c r="C27" s="4">
        <v>120.536</v>
      </c>
      <c r="D27" s="4">
        <v>60.643599999999999</v>
      </c>
      <c r="E27" s="7">
        <v>116.708</v>
      </c>
      <c r="F27" s="13">
        <v>147.739</v>
      </c>
      <c r="G27" s="7">
        <v>91.021699999999996</v>
      </c>
      <c r="H27" s="7">
        <v>136.82900000000001</v>
      </c>
      <c r="I27" s="13">
        <v>86.493200000000002</v>
      </c>
      <c r="J27" s="4">
        <v>94.533799999999999</v>
      </c>
      <c r="K27" s="13">
        <v>93.142799999999994</v>
      </c>
      <c r="L27" s="13">
        <v>66.362399999999994</v>
      </c>
      <c r="M27" s="4">
        <v>88.821799999999996</v>
      </c>
      <c r="N27" s="13">
        <v>59.286099999999998</v>
      </c>
      <c r="O27" s="13">
        <v>98.657700000000006</v>
      </c>
      <c r="P27" s="13">
        <v>140.297</v>
      </c>
      <c r="Q27" s="20">
        <v>64.157899999999998</v>
      </c>
      <c r="R27" s="4">
        <v>79.922700000000006</v>
      </c>
      <c r="S27" s="13">
        <v>61.340899999999998</v>
      </c>
      <c r="T27" s="4">
        <v>76.016999999999996</v>
      </c>
      <c r="U27" s="13">
        <v>86.031999999999996</v>
      </c>
      <c r="V27" s="4">
        <v>90.067400000000006</v>
      </c>
      <c r="W27" s="4">
        <v>66.818200000000004</v>
      </c>
      <c r="X27" s="4">
        <v>81.659099999999995</v>
      </c>
      <c r="Y27" s="4">
        <v>94.787800000000004</v>
      </c>
      <c r="Z27" s="13">
        <v>68.364999999999995</v>
      </c>
      <c r="AA27" s="13">
        <v>95.626999999999995</v>
      </c>
      <c r="AB27" s="4">
        <v>90.946600000000004</v>
      </c>
      <c r="AC27" s="4">
        <v>91.588800000000006</v>
      </c>
      <c r="AD27" s="4">
        <v>86.307000000000002</v>
      </c>
      <c r="AE27" s="4">
        <v>68.400400000000005</v>
      </c>
      <c r="AF27" s="4">
        <v>97.279399999999995</v>
      </c>
      <c r="AG27" s="4">
        <v>86.166499999999999</v>
      </c>
      <c r="AH27" s="13">
        <v>52.466700000000003</v>
      </c>
      <c r="AI27" s="4">
        <v>124.57599999999999</v>
      </c>
      <c r="AJ27" s="4">
        <v>92.679500000000004</v>
      </c>
      <c r="AK27" s="4">
        <v>82.2761</v>
      </c>
      <c r="AL27" s="4">
        <v>94.988500000000002</v>
      </c>
      <c r="AM27" s="4">
        <v>86.377399999999994</v>
      </c>
      <c r="AN27" s="4">
        <v>96.282399999999996</v>
      </c>
      <c r="AO27" s="13">
        <v>67.728099999999998</v>
      </c>
      <c r="AP27" s="13">
        <v>98.461500000000001</v>
      </c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</row>
    <row r="28" spans="1:126" x14ac:dyDescent="0.3">
      <c r="A28" s="26" t="s">
        <v>35</v>
      </c>
      <c r="B28" s="7">
        <v>110.193</v>
      </c>
      <c r="C28" s="4">
        <v>86.132800000000003</v>
      </c>
      <c r="D28" s="4">
        <v>64.198400000000007</v>
      </c>
      <c r="E28" s="7">
        <v>115.244</v>
      </c>
      <c r="F28" s="13">
        <v>102.977</v>
      </c>
      <c r="G28" s="7">
        <v>86.970799999999997</v>
      </c>
      <c r="H28" s="7">
        <v>137.762</v>
      </c>
      <c r="I28" s="13">
        <v>84.096100000000007</v>
      </c>
      <c r="J28" s="4">
        <v>79.2453</v>
      </c>
      <c r="K28" s="13">
        <v>93.037999999999997</v>
      </c>
      <c r="L28" s="13">
        <v>82.522499999999994</v>
      </c>
      <c r="M28" s="4">
        <v>71.894400000000005</v>
      </c>
      <c r="N28" s="13">
        <v>66.614599999999996</v>
      </c>
      <c r="O28" s="13">
        <v>104.626</v>
      </c>
      <c r="P28" s="13">
        <v>143.46100000000001</v>
      </c>
      <c r="Q28" s="20">
        <v>55.367199999999997</v>
      </c>
      <c r="R28" s="4">
        <v>86.728499999999997</v>
      </c>
      <c r="S28" s="13">
        <v>48.582599999999999</v>
      </c>
      <c r="T28" s="4">
        <v>69.299700000000001</v>
      </c>
      <c r="U28" s="13">
        <v>68.852500000000006</v>
      </c>
      <c r="V28" s="4">
        <v>94.533799999999999</v>
      </c>
      <c r="W28" s="4">
        <v>63.950099999999999</v>
      </c>
      <c r="X28" s="4">
        <v>87.769900000000007</v>
      </c>
      <c r="Y28" s="4">
        <v>110.86</v>
      </c>
      <c r="Z28" s="13">
        <v>73.324799999999996</v>
      </c>
      <c r="AA28" s="13">
        <v>93.670299999999997</v>
      </c>
      <c r="AB28" s="4">
        <v>93.333299999999994</v>
      </c>
      <c r="AC28" s="4">
        <v>103.521</v>
      </c>
      <c r="AD28" s="4">
        <v>83.186599999999999</v>
      </c>
      <c r="AE28" s="4">
        <v>70.552499999999995</v>
      </c>
      <c r="AF28" s="4">
        <v>104.40300000000001</v>
      </c>
      <c r="AG28" s="4">
        <v>72.0274</v>
      </c>
      <c r="AH28" s="13">
        <v>50.915900000000001</v>
      </c>
      <c r="AI28" s="4">
        <v>111.364</v>
      </c>
      <c r="AJ28" s="4">
        <v>91.266599999999997</v>
      </c>
      <c r="AK28" s="4">
        <v>62.528100000000002</v>
      </c>
      <c r="AL28" s="4">
        <v>99.623500000000007</v>
      </c>
      <c r="AM28" s="4">
        <v>91.671300000000002</v>
      </c>
      <c r="AN28" s="4">
        <v>90.591700000000003</v>
      </c>
      <c r="AO28" s="13">
        <v>75.552499999999995</v>
      </c>
      <c r="AP28" s="13">
        <v>102.236</v>
      </c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</row>
    <row r="29" spans="1:126" x14ac:dyDescent="0.3">
      <c r="A29" s="26" t="s">
        <v>36</v>
      </c>
      <c r="B29" s="7">
        <v>111.88800000000001</v>
      </c>
      <c r="C29" s="4">
        <v>84.160300000000007</v>
      </c>
      <c r="D29" s="4">
        <v>47.468699999999998</v>
      </c>
      <c r="E29" s="7">
        <v>108.41200000000001</v>
      </c>
      <c r="F29" s="13">
        <v>74.182100000000005</v>
      </c>
      <c r="G29" s="7">
        <v>91.316999999999993</v>
      </c>
      <c r="H29" s="7">
        <v>129.80099999999999</v>
      </c>
      <c r="I29" s="13">
        <v>68.691599999999994</v>
      </c>
      <c r="J29" s="4">
        <v>63.673099999999998</v>
      </c>
      <c r="K29" s="13">
        <v>95.980900000000005</v>
      </c>
      <c r="L29" s="13">
        <v>59.362000000000002</v>
      </c>
      <c r="M29" s="4">
        <v>89.889899999999997</v>
      </c>
      <c r="N29" s="13">
        <v>50.542499999999997</v>
      </c>
      <c r="O29" s="13">
        <v>64.192099999999996</v>
      </c>
      <c r="P29" s="13">
        <v>143.76499999999999</v>
      </c>
      <c r="Q29" s="20">
        <v>37.078000000000003</v>
      </c>
      <c r="R29" s="4">
        <v>78.302599999999998</v>
      </c>
      <c r="S29" s="13">
        <v>53.693199999999997</v>
      </c>
      <c r="T29" s="4">
        <v>75.968999999999994</v>
      </c>
      <c r="U29" s="13">
        <v>47.906999999999996</v>
      </c>
      <c r="V29" s="4">
        <v>76.7624</v>
      </c>
      <c r="W29" s="4">
        <v>76.3108</v>
      </c>
      <c r="X29" s="4">
        <v>61.105699999999999</v>
      </c>
      <c r="Y29" s="4">
        <v>84.971100000000007</v>
      </c>
      <c r="Z29" s="13">
        <v>70.588200000000001</v>
      </c>
      <c r="AA29" s="13">
        <v>83.123900000000006</v>
      </c>
      <c r="AB29" s="4">
        <v>78.386099999999999</v>
      </c>
      <c r="AC29" s="4">
        <v>60.732599999999998</v>
      </c>
      <c r="AD29" s="4">
        <v>75.444800000000001</v>
      </c>
      <c r="AE29" s="4">
        <v>69.6023</v>
      </c>
      <c r="AF29" s="4">
        <v>78.251599999999996</v>
      </c>
      <c r="AG29" s="4">
        <v>55.095199999999998</v>
      </c>
      <c r="AH29" s="13">
        <v>69.368700000000004</v>
      </c>
      <c r="AI29" s="4">
        <v>81.666700000000006</v>
      </c>
      <c r="AJ29" s="4">
        <v>98.908500000000004</v>
      </c>
      <c r="AK29" s="4">
        <v>50.186799999999998</v>
      </c>
      <c r="AL29" s="4">
        <v>76.421000000000006</v>
      </c>
      <c r="AM29" s="4">
        <v>73.828100000000006</v>
      </c>
      <c r="AN29" s="4">
        <v>56.933900000000001</v>
      </c>
      <c r="AO29" s="13">
        <v>58.643599999999999</v>
      </c>
      <c r="AP29" s="13">
        <v>91.428600000000003</v>
      </c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</row>
    <row r="30" spans="1:126" x14ac:dyDescent="0.3">
      <c r="A30" s="26" t="s">
        <v>37</v>
      </c>
      <c r="B30" s="7">
        <v>132.572</v>
      </c>
      <c r="C30" s="4">
        <v>95.145600000000002</v>
      </c>
      <c r="D30" s="4">
        <v>46.780500000000004</v>
      </c>
      <c r="E30" s="7">
        <v>127.746</v>
      </c>
      <c r="F30" s="13">
        <v>96.337299999999999</v>
      </c>
      <c r="G30" s="7">
        <v>71.498099999999994</v>
      </c>
      <c r="H30" s="7">
        <v>143.69499999999999</v>
      </c>
      <c r="I30" s="13">
        <v>74.292400000000001</v>
      </c>
      <c r="J30" s="4">
        <v>63.875999999999998</v>
      </c>
      <c r="K30" s="13">
        <v>110.545</v>
      </c>
      <c r="L30" s="13">
        <v>110.98099999999999</v>
      </c>
      <c r="M30" s="4">
        <v>113.562</v>
      </c>
      <c r="N30" s="13">
        <v>52.835500000000003</v>
      </c>
      <c r="O30" s="13">
        <v>100</v>
      </c>
      <c r="P30" s="13">
        <v>156.874</v>
      </c>
      <c r="Q30" s="20">
        <v>48.575400000000002</v>
      </c>
      <c r="R30" s="4">
        <v>86.493200000000002</v>
      </c>
      <c r="S30" s="13">
        <v>49.101799999999997</v>
      </c>
      <c r="T30" s="4">
        <v>74.334199999999996</v>
      </c>
      <c r="U30" s="13">
        <v>77.864800000000002</v>
      </c>
      <c r="V30" s="4">
        <v>95.765500000000003</v>
      </c>
      <c r="W30" s="4">
        <v>84.971100000000007</v>
      </c>
      <c r="X30" s="4">
        <v>77.599900000000005</v>
      </c>
      <c r="Y30" s="4">
        <v>116.667</v>
      </c>
      <c r="Z30" s="13">
        <v>84.120199999999997</v>
      </c>
      <c r="AA30" s="13">
        <v>93.168999999999997</v>
      </c>
      <c r="AB30" s="4">
        <v>83.186599999999999</v>
      </c>
      <c r="AC30" s="4">
        <v>90.368899999999996</v>
      </c>
      <c r="AD30" s="4">
        <v>96.887600000000006</v>
      </c>
      <c r="AE30" s="4">
        <v>76.9499</v>
      </c>
      <c r="AF30" s="4">
        <v>96.449700000000007</v>
      </c>
      <c r="AG30" s="4">
        <v>97.029700000000005</v>
      </c>
      <c r="AH30" s="13">
        <v>71.581199999999995</v>
      </c>
      <c r="AI30" s="4">
        <v>96.611699999999999</v>
      </c>
      <c r="AJ30" s="4">
        <v>100.10599999999999</v>
      </c>
      <c r="AK30" s="4">
        <v>57.803199999999997</v>
      </c>
      <c r="AL30" s="4">
        <v>80.2791</v>
      </c>
      <c r="AM30" s="4">
        <v>65.304299999999998</v>
      </c>
      <c r="AN30" s="4">
        <v>73.170699999999997</v>
      </c>
      <c r="AO30" s="13">
        <v>78.75</v>
      </c>
      <c r="AP30" s="13">
        <v>97.561000000000007</v>
      </c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</row>
    <row r="31" spans="1:126" x14ac:dyDescent="0.3">
      <c r="A31" s="26" t="s">
        <v>38</v>
      </c>
      <c r="B31" s="7">
        <v>100.223</v>
      </c>
      <c r="C31" s="4">
        <v>142.45699999999999</v>
      </c>
      <c r="D31" s="4">
        <v>52.100999999999999</v>
      </c>
      <c r="E31" s="7">
        <v>120.712</v>
      </c>
      <c r="F31" s="13">
        <v>83.286100000000005</v>
      </c>
      <c r="G31" s="7">
        <v>94.899900000000002</v>
      </c>
      <c r="H31" s="7">
        <v>118.97499999999999</v>
      </c>
      <c r="I31" s="13">
        <v>81.380300000000005</v>
      </c>
      <c r="J31" s="4">
        <v>78.6096</v>
      </c>
      <c r="K31" s="13">
        <v>93.116600000000005</v>
      </c>
      <c r="L31" s="13">
        <v>77.147400000000005</v>
      </c>
      <c r="M31" s="4">
        <v>104.40300000000001</v>
      </c>
      <c r="N31" s="13">
        <v>66.1417</v>
      </c>
      <c r="O31" s="13">
        <v>95.454499999999996</v>
      </c>
      <c r="P31" s="13">
        <v>160.24700000000001</v>
      </c>
      <c r="Q31" s="20">
        <v>52.221299999999999</v>
      </c>
      <c r="R31" s="4">
        <v>74.627700000000004</v>
      </c>
      <c r="S31" s="13">
        <v>47.196100000000001</v>
      </c>
      <c r="T31" s="4">
        <v>73.045500000000004</v>
      </c>
      <c r="U31" s="13">
        <v>85.836600000000004</v>
      </c>
      <c r="V31" s="4">
        <v>106.197</v>
      </c>
      <c r="W31" s="4">
        <v>91.021699999999996</v>
      </c>
      <c r="X31" s="4">
        <v>67.276899999999998</v>
      </c>
      <c r="Y31" s="4">
        <v>135.94300000000001</v>
      </c>
      <c r="Z31" s="13">
        <v>71.707300000000004</v>
      </c>
      <c r="AA31" s="13">
        <v>84.739800000000002</v>
      </c>
      <c r="AB31" s="4">
        <v>85.597800000000007</v>
      </c>
      <c r="AC31" s="4">
        <v>106.29900000000001</v>
      </c>
      <c r="AD31" s="4">
        <v>100.524</v>
      </c>
      <c r="AE31" s="4">
        <v>80.769199999999998</v>
      </c>
      <c r="AF31" s="4">
        <v>92.546599999999998</v>
      </c>
      <c r="AG31" s="4">
        <v>101.73</v>
      </c>
      <c r="AH31" s="13">
        <v>82.478700000000003</v>
      </c>
      <c r="AI31" s="4">
        <v>106.556</v>
      </c>
      <c r="AJ31" s="4">
        <v>99.145700000000005</v>
      </c>
      <c r="AK31" s="4">
        <v>66.818200000000004</v>
      </c>
      <c r="AL31" s="4">
        <v>83.186599999999999</v>
      </c>
      <c r="AM31" s="4">
        <v>73.263900000000007</v>
      </c>
      <c r="AN31" s="4">
        <v>72.173199999999994</v>
      </c>
      <c r="AO31" s="13">
        <v>75.999499999999998</v>
      </c>
      <c r="AP31" s="13">
        <v>91.6905</v>
      </c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</row>
    <row r="32" spans="1:126" x14ac:dyDescent="0.3">
      <c r="A32" s="26" t="s">
        <v>39</v>
      </c>
      <c r="B32" s="7">
        <v>114.504</v>
      </c>
      <c r="C32" s="4">
        <v>129.19900000000001</v>
      </c>
      <c r="D32" s="4">
        <v>43.965200000000003</v>
      </c>
      <c r="E32" s="7">
        <v>99.026899999999998</v>
      </c>
      <c r="F32" s="13">
        <v>102.43899999999999</v>
      </c>
      <c r="G32" s="7">
        <v>108.70099999999999</v>
      </c>
      <c r="H32" s="7">
        <v>144.62200000000001</v>
      </c>
      <c r="I32" s="13">
        <v>91.071799999999996</v>
      </c>
      <c r="J32" s="4">
        <v>70</v>
      </c>
      <c r="K32" s="13">
        <v>95.703100000000006</v>
      </c>
      <c r="L32" s="13">
        <v>73.684200000000004</v>
      </c>
      <c r="M32" s="4">
        <v>112.831</v>
      </c>
      <c r="N32" s="13">
        <v>58.621499999999997</v>
      </c>
      <c r="O32" s="13">
        <v>78.191500000000005</v>
      </c>
      <c r="P32" s="13">
        <v>140.04400000000001</v>
      </c>
      <c r="Q32" s="20">
        <v>54.9054</v>
      </c>
      <c r="R32" s="4">
        <v>89.537099999999995</v>
      </c>
      <c r="S32" s="13">
        <v>54.830300000000001</v>
      </c>
      <c r="T32" s="4">
        <v>58.230600000000003</v>
      </c>
      <c r="U32" s="13">
        <v>74.309100000000001</v>
      </c>
      <c r="V32" s="4">
        <v>96.597499999999997</v>
      </c>
      <c r="W32" s="4">
        <v>120.38200000000001</v>
      </c>
      <c r="X32" s="4">
        <v>63.7744</v>
      </c>
      <c r="Y32" s="4">
        <v>153.33799999999999</v>
      </c>
      <c r="Z32" s="13">
        <v>78.295599999999993</v>
      </c>
      <c r="AA32" s="13">
        <v>108.28700000000001</v>
      </c>
      <c r="AB32" s="4">
        <v>88.153000000000006</v>
      </c>
      <c r="AC32" s="4">
        <v>112.214</v>
      </c>
      <c r="AD32" s="4">
        <v>99.518600000000006</v>
      </c>
      <c r="AE32" s="4">
        <v>91.875</v>
      </c>
      <c r="AF32" s="4">
        <v>97.218699999999998</v>
      </c>
      <c r="AG32" s="4">
        <v>105.376</v>
      </c>
      <c r="AH32" s="13">
        <v>103.06100000000001</v>
      </c>
      <c r="AI32" s="4">
        <v>106.556</v>
      </c>
      <c r="AJ32" s="4">
        <v>103.35899999999999</v>
      </c>
      <c r="AK32" s="4">
        <v>81.225399999999993</v>
      </c>
      <c r="AL32" s="4">
        <v>113.58199999999999</v>
      </c>
      <c r="AM32" s="4">
        <v>86.566800000000001</v>
      </c>
      <c r="AN32" s="4">
        <v>79.858000000000004</v>
      </c>
      <c r="AO32" s="13">
        <v>79.8142</v>
      </c>
      <c r="AP32" s="13">
        <v>89.77</v>
      </c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</row>
    <row r="33" spans="1:126" x14ac:dyDescent="0.3">
      <c r="A33" s="26" t="s">
        <v>40</v>
      </c>
      <c r="B33" s="7">
        <v>187.5</v>
      </c>
      <c r="C33" s="4">
        <v>133.596</v>
      </c>
      <c r="D33" s="4">
        <v>46.923200000000001</v>
      </c>
      <c r="E33" s="7">
        <v>114.05200000000001</v>
      </c>
      <c r="F33" s="13">
        <v>120.988</v>
      </c>
      <c r="G33" s="7">
        <v>119.14100000000001</v>
      </c>
      <c r="H33" s="7">
        <v>127.55500000000001</v>
      </c>
      <c r="I33" s="13">
        <v>102.845</v>
      </c>
      <c r="J33" s="4">
        <v>61.25</v>
      </c>
      <c r="K33" s="13">
        <v>104.93300000000001</v>
      </c>
      <c r="L33" s="13">
        <v>107.29900000000001</v>
      </c>
      <c r="M33" s="4">
        <v>103.468</v>
      </c>
      <c r="N33" s="13">
        <v>58.449300000000001</v>
      </c>
      <c r="O33" s="13">
        <v>97.207899999999995</v>
      </c>
      <c r="P33" s="13">
        <v>165.92500000000001</v>
      </c>
      <c r="Q33" s="20">
        <v>74.627700000000004</v>
      </c>
      <c r="R33" s="4">
        <v>97.927499999999995</v>
      </c>
      <c r="S33" s="13">
        <v>59.154899999999998</v>
      </c>
      <c r="T33" s="4">
        <v>77.713800000000006</v>
      </c>
      <c r="U33" s="13">
        <v>84.720799999999997</v>
      </c>
      <c r="V33" s="4">
        <v>118.46299999999999</v>
      </c>
      <c r="W33" s="4">
        <v>137.52600000000001</v>
      </c>
      <c r="X33" s="4">
        <v>67.510300000000001</v>
      </c>
      <c r="Y33" s="4">
        <v>155.79400000000001</v>
      </c>
      <c r="Z33" s="13">
        <v>91.446299999999994</v>
      </c>
      <c r="AA33" s="13">
        <v>112.428</v>
      </c>
      <c r="AB33" s="4">
        <v>85.581199999999995</v>
      </c>
      <c r="AC33" s="4">
        <v>124.051</v>
      </c>
      <c r="AD33" s="4">
        <v>107.727</v>
      </c>
      <c r="AE33" s="4">
        <v>93.333299999999994</v>
      </c>
      <c r="AF33" s="4">
        <v>115.09399999999999</v>
      </c>
      <c r="AG33" s="4">
        <v>137.01300000000001</v>
      </c>
      <c r="AH33" s="13">
        <v>105.46899999999999</v>
      </c>
      <c r="AI33" s="4">
        <v>120.88800000000001</v>
      </c>
      <c r="AJ33" s="4">
        <v>112.65300000000001</v>
      </c>
      <c r="AK33" s="4">
        <v>81.385300000000001</v>
      </c>
      <c r="AL33" s="4">
        <v>119.146</v>
      </c>
      <c r="AM33" s="4">
        <v>91.137699999999995</v>
      </c>
      <c r="AN33" s="4">
        <v>91.093100000000007</v>
      </c>
      <c r="AO33" s="13">
        <v>98</v>
      </c>
      <c r="AP33" s="13">
        <v>101.69499999999999</v>
      </c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</row>
    <row r="34" spans="1:126" x14ac:dyDescent="0.3">
      <c r="A34" s="26" t="s">
        <v>41</v>
      </c>
      <c r="B34" s="7">
        <v>130.81399999999999</v>
      </c>
      <c r="C34" s="4">
        <v>104.264</v>
      </c>
      <c r="D34" s="4">
        <v>42.403799999999997</v>
      </c>
      <c r="E34" s="7">
        <v>90.865399999999994</v>
      </c>
      <c r="F34" s="13">
        <v>105</v>
      </c>
      <c r="G34" s="7">
        <v>76.2119</v>
      </c>
      <c r="H34" s="7">
        <v>113.72799999999999</v>
      </c>
      <c r="I34" s="13">
        <v>68.563400000000001</v>
      </c>
      <c r="J34" s="4">
        <v>60.7438</v>
      </c>
      <c r="K34" s="13">
        <v>88.341300000000004</v>
      </c>
      <c r="L34" s="13">
        <v>65.333299999999994</v>
      </c>
      <c r="M34" s="4">
        <v>70.877499999999998</v>
      </c>
      <c r="N34" s="13">
        <v>33.266300000000001</v>
      </c>
      <c r="O34" s="13">
        <v>65.210999999999999</v>
      </c>
      <c r="P34" s="13">
        <v>125.91</v>
      </c>
      <c r="Q34" s="20">
        <v>50.174500000000002</v>
      </c>
      <c r="R34" s="4">
        <v>70.305000000000007</v>
      </c>
      <c r="S34" s="13">
        <v>58.4726</v>
      </c>
      <c r="T34" s="4">
        <v>64.398399999999995</v>
      </c>
      <c r="U34" s="13">
        <v>74.367599999999996</v>
      </c>
      <c r="V34" s="4">
        <v>95.925200000000004</v>
      </c>
      <c r="W34" s="4">
        <v>103.158</v>
      </c>
      <c r="X34" s="4">
        <v>76.28</v>
      </c>
      <c r="Y34" s="4">
        <v>98.893699999999995</v>
      </c>
      <c r="Z34" s="13">
        <v>79.138599999999997</v>
      </c>
      <c r="AA34" s="13">
        <v>88.155900000000003</v>
      </c>
      <c r="AB34" s="4">
        <v>90.184100000000001</v>
      </c>
      <c r="AC34" s="4">
        <v>85.009299999999996</v>
      </c>
      <c r="AD34" s="4">
        <v>88.821799999999996</v>
      </c>
      <c r="AE34" s="4">
        <v>81.4054</v>
      </c>
      <c r="AF34" s="4">
        <v>88.515699999999995</v>
      </c>
      <c r="AG34" s="4">
        <v>68.677300000000002</v>
      </c>
      <c r="AH34" s="13">
        <v>97.971000000000004</v>
      </c>
      <c r="AI34" s="4">
        <v>111.139</v>
      </c>
      <c r="AJ34" s="4">
        <v>115.485</v>
      </c>
      <c r="AK34" s="4">
        <v>64.098799999999997</v>
      </c>
      <c r="AL34" s="4">
        <v>85.686499999999995</v>
      </c>
      <c r="AM34" s="4">
        <v>74.177899999999994</v>
      </c>
      <c r="AN34" s="4">
        <v>71.111099999999993</v>
      </c>
      <c r="AO34" s="13">
        <v>88.696700000000007</v>
      </c>
      <c r="AP34" s="13">
        <v>93.603700000000003</v>
      </c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</row>
    <row r="35" spans="1:126" x14ac:dyDescent="0.3">
      <c r="A35" s="26" t="s">
        <v>42</v>
      </c>
      <c r="B35" s="7">
        <v>113.35</v>
      </c>
      <c r="C35" s="4">
        <v>82.051599999999993</v>
      </c>
      <c r="D35" s="4">
        <v>44.817100000000003</v>
      </c>
      <c r="E35" s="7">
        <v>64.852900000000005</v>
      </c>
      <c r="F35" s="13">
        <v>84.726200000000006</v>
      </c>
      <c r="G35" s="7">
        <v>51.2592</v>
      </c>
      <c r="H35" s="7">
        <v>82.008399999999995</v>
      </c>
      <c r="I35" s="13">
        <v>42.577199999999998</v>
      </c>
      <c r="J35" s="4">
        <v>36.880099999999999</v>
      </c>
      <c r="K35" s="13">
        <v>86.363299999999995</v>
      </c>
      <c r="L35" s="13">
        <v>46.408000000000001</v>
      </c>
      <c r="M35" s="4">
        <v>51.251300000000001</v>
      </c>
      <c r="N35" s="13">
        <v>30.399799999999999</v>
      </c>
      <c r="O35" s="13">
        <v>35.306399999999996</v>
      </c>
      <c r="P35" s="13">
        <v>116.51300000000001</v>
      </c>
      <c r="Q35" s="20">
        <v>35.189900000000002</v>
      </c>
      <c r="R35" s="4">
        <v>55.443800000000003</v>
      </c>
      <c r="S35" s="13">
        <v>35.641199999999998</v>
      </c>
      <c r="T35" s="4">
        <v>41.451300000000003</v>
      </c>
      <c r="U35" s="13">
        <v>52.877699999999997</v>
      </c>
      <c r="V35" s="4">
        <v>61.232999999999997</v>
      </c>
      <c r="W35" s="4">
        <v>42.1203</v>
      </c>
      <c r="X35" s="4">
        <v>45.233899999999998</v>
      </c>
      <c r="Y35" s="4">
        <v>31.852699999999999</v>
      </c>
      <c r="Z35" s="13">
        <v>66.591200000000001</v>
      </c>
      <c r="AA35" s="13">
        <v>61.975900000000003</v>
      </c>
      <c r="AB35" s="4">
        <v>79.742000000000004</v>
      </c>
      <c r="AC35" s="4">
        <v>54.363900000000001</v>
      </c>
      <c r="AD35" s="4">
        <v>55.028700000000001</v>
      </c>
      <c r="AE35" s="4">
        <v>49.9283</v>
      </c>
      <c r="AF35" s="4">
        <v>64.285700000000006</v>
      </c>
      <c r="AG35" s="4">
        <v>34.918700000000001</v>
      </c>
      <c r="AH35" s="13">
        <v>70.691999999999993</v>
      </c>
      <c r="AI35" s="4">
        <v>81.385300000000001</v>
      </c>
      <c r="AJ35" s="4">
        <v>106.069</v>
      </c>
      <c r="AK35" s="4">
        <v>53.973599999999998</v>
      </c>
      <c r="AL35" s="4">
        <v>66.169899999999998</v>
      </c>
      <c r="AM35" s="4">
        <v>48.743600000000001</v>
      </c>
      <c r="AN35" s="4">
        <v>61.882300000000001</v>
      </c>
      <c r="AO35" s="13">
        <v>60.7438</v>
      </c>
      <c r="AP35" s="13">
        <v>59.813099999999999</v>
      </c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</row>
    <row r="36" spans="1:126" x14ac:dyDescent="0.3">
      <c r="A36" s="26" t="s">
        <v>43</v>
      </c>
      <c r="B36" s="7">
        <v>146.58000000000001</v>
      </c>
      <c r="C36" s="4">
        <v>133.20599999999999</v>
      </c>
      <c r="D36" s="4">
        <v>44.515500000000003</v>
      </c>
      <c r="E36" s="7">
        <v>104.009</v>
      </c>
      <c r="F36" s="13">
        <v>99.350399999999993</v>
      </c>
      <c r="G36" s="7">
        <v>74.915099999999995</v>
      </c>
      <c r="H36" s="7">
        <v>142.15899999999999</v>
      </c>
      <c r="I36" s="13">
        <v>108.239</v>
      </c>
      <c r="J36" s="4">
        <v>63.051000000000002</v>
      </c>
      <c r="K36" s="13">
        <v>112.56699999999999</v>
      </c>
      <c r="L36" s="13">
        <v>77.422799999999995</v>
      </c>
      <c r="M36" s="4">
        <v>123.78400000000001</v>
      </c>
      <c r="N36" s="13">
        <v>77.244200000000006</v>
      </c>
      <c r="O36" s="13">
        <v>105</v>
      </c>
      <c r="P36" s="13">
        <v>172.4</v>
      </c>
      <c r="Q36" s="20">
        <v>64.332599999999999</v>
      </c>
      <c r="R36" s="4">
        <v>90.603999999999999</v>
      </c>
      <c r="S36" s="13">
        <v>109.66500000000001</v>
      </c>
      <c r="T36" s="4">
        <v>82.352900000000005</v>
      </c>
      <c r="U36" s="13">
        <v>140.208</v>
      </c>
      <c r="V36" s="4">
        <v>81.894099999999995</v>
      </c>
      <c r="W36" s="4">
        <v>92.355999999999995</v>
      </c>
      <c r="X36" s="4">
        <v>60.601900000000001</v>
      </c>
      <c r="Y36" s="4">
        <v>96.3934</v>
      </c>
      <c r="Z36" s="13">
        <v>96.3934</v>
      </c>
      <c r="AA36" s="13">
        <v>89.488600000000005</v>
      </c>
      <c r="AB36" s="4">
        <v>99.387699999999995</v>
      </c>
      <c r="AC36" s="4">
        <v>106.578</v>
      </c>
      <c r="AD36" s="4">
        <v>100.349</v>
      </c>
      <c r="AE36" s="4">
        <v>99.661000000000001</v>
      </c>
      <c r="AF36" s="4">
        <v>129.37</v>
      </c>
      <c r="AG36" s="4">
        <v>121.958</v>
      </c>
      <c r="AH36" s="13">
        <v>110.943</v>
      </c>
      <c r="AI36" s="4">
        <v>120.536</v>
      </c>
      <c r="AJ36" s="4">
        <v>119.58799999999999</v>
      </c>
      <c r="AK36" s="4">
        <v>99.145700000000005</v>
      </c>
      <c r="AL36" s="4">
        <v>102.036</v>
      </c>
      <c r="AM36" s="4">
        <v>91.203599999999994</v>
      </c>
      <c r="AN36" s="4">
        <v>79.723200000000006</v>
      </c>
      <c r="AO36" s="13">
        <v>126.706</v>
      </c>
      <c r="AP36" s="13">
        <v>96.585999999999999</v>
      </c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</row>
    <row r="37" spans="1:126" x14ac:dyDescent="0.3">
      <c r="A37" s="26" t="s">
        <v>44</v>
      </c>
      <c r="B37" s="7">
        <v>119.681</v>
      </c>
      <c r="C37" s="4">
        <v>157.21899999999999</v>
      </c>
      <c r="D37" s="4">
        <v>51.760599999999997</v>
      </c>
      <c r="E37" s="7">
        <v>132.30000000000001</v>
      </c>
      <c r="F37" s="13">
        <v>116.703</v>
      </c>
      <c r="G37" s="7">
        <v>72.592600000000004</v>
      </c>
      <c r="H37" s="7">
        <v>150.06800000000001</v>
      </c>
      <c r="I37" s="13">
        <v>126.821</v>
      </c>
      <c r="J37" s="4">
        <v>57.886699999999998</v>
      </c>
      <c r="K37" s="13">
        <v>119.404</v>
      </c>
      <c r="L37" s="13">
        <v>88.341300000000004</v>
      </c>
      <c r="M37" s="4">
        <v>140.625</v>
      </c>
      <c r="N37" s="13">
        <v>76.172399999999996</v>
      </c>
      <c r="O37" s="13">
        <v>103.03700000000001</v>
      </c>
      <c r="P37" s="13">
        <v>180.07400000000001</v>
      </c>
      <c r="Q37" s="20">
        <v>62.820500000000003</v>
      </c>
      <c r="R37" s="4">
        <v>101.008</v>
      </c>
      <c r="S37" s="13">
        <v>119.039</v>
      </c>
      <c r="T37" s="4">
        <v>81.230400000000003</v>
      </c>
      <c r="U37" s="13">
        <v>165.16900000000001</v>
      </c>
      <c r="V37" s="4">
        <v>100.96899999999999</v>
      </c>
      <c r="W37" s="4">
        <v>99.101100000000002</v>
      </c>
      <c r="X37" s="4">
        <v>58.5657</v>
      </c>
      <c r="Y37" s="4">
        <v>115.294</v>
      </c>
      <c r="Z37" s="13">
        <v>104.813</v>
      </c>
      <c r="AA37" s="13">
        <v>104.038</v>
      </c>
      <c r="AB37" s="4">
        <v>93.333299999999994</v>
      </c>
      <c r="AC37" s="4">
        <v>98.823499999999996</v>
      </c>
      <c r="AD37" s="4">
        <v>98.203699999999998</v>
      </c>
      <c r="AE37" s="4">
        <v>93.307000000000002</v>
      </c>
      <c r="AF37" s="4">
        <v>124.36</v>
      </c>
      <c r="AG37" s="4">
        <v>118.125</v>
      </c>
      <c r="AH37" s="13">
        <v>106.52200000000001</v>
      </c>
      <c r="AI37" s="4">
        <v>118.804</v>
      </c>
      <c r="AJ37" s="4">
        <v>100.977</v>
      </c>
      <c r="AK37" s="4">
        <v>91.468500000000006</v>
      </c>
      <c r="AL37" s="4">
        <v>102.46299999999999</v>
      </c>
      <c r="AM37" s="4">
        <v>101.855</v>
      </c>
      <c r="AN37" s="4">
        <v>73.142899999999997</v>
      </c>
      <c r="AO37" s="13">
        <v>124.051</v>
      </c>
      <c r="AP37" s="13">
        <v>104.167</v>
      </c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</row>
    <row r="38" spans="1:126" x14ac:dyDescent="0.3">
      <c r="A38" s="26" t="s">
        <v>45</v>
      </c>
      <c r="B38" s="7">
        <v>146.40100000000001</v>
      </c>
      <c r="C38" s="4">
        <v>137.45500000000001</v>
      </c>
      <c r="D38" s="4">
        <v>60.136400000000002</v>
      </c>
      <c r="E38" s="7">
        <v>134.45099999999999</v>
      </c>
      <c r="F38" s="13">
        <v>101.08499999999999</v>
      </c>
      <c r="G38" s="7">
        <v>74.438800000000001</v>
      </c>
      <c r="H38" s="7">
        <v>135.31100000000001</v>
      </c>
      <c r="I38" s="13">
        <v>130.012</v>
      </c>
      <c r="J38" s="4">
        <v>57.126800000000003</v>
      </c>
      <c r="K38" s="13">
        <v>124.313</v>
      </c>
      <c r="L38" s="13">
        <v>89.6828</v>
      </c>
      <c r="M38" s="4">
        <v>151.999</v>
      </c>
      <c r="N38" s="13">
        <v>79.992699999999999</v>
      </c>
      <c r="O38" s="13">
        <v>128.39699999999999</v>
      </c>
      <c r="P38" s="13">
        <v>185.64500000000001</v>
      </c>
      <c r="Q38" s="20">
        <v>62.2881</v>
      </c>
      <c r="R38" s="4">
        <v>98</v>
      </c>
      <c r="S38" s="13">
        <v>138.52000000000001</v>
      </c>
      <c r="T38" s="4">
        <v>75.500799999999998</v>
      </c>
      <c r="U38" s="13">
        <v>186.89099999999999</v>
      </c>
      <c r="V38" s="4">
        <v>95.977400000000003</v>
      </c>
      <c r="W38" s="4">
        <v>93.630600000000001</v>
      </c>
      <c r="X38" s="4">
        <v>75.881799999999998</v>
      </c>
      <c r="Y38" s="4">
        <v>133.03200000000001</v>
      </c>
      <c r="Z38" s="13">
        <v>113.295</v>
      </c>
      <c r="AA38" s="13">
        <v>104.813</v>
      </c>
      <c r="AB38" s="4">
        <v>97.5124</v>
      </c>
      <c r="AC38" s="4">
        <v>115.57599999999999</v>
      </c>
      <c r="AD38" s="4">
        <v>104.66800000000001</v>
      </c>
      <c r="AE38" s="4">
        <v>93.6571</v>
      </c>
      <c r="AF38" s="4">
        <v>127.48699999999999</v>
      </c>
      <c r="AG38" s="4">
        <v>132.93799999999999</v>
      </c>
      <c r="AH38" s="13">
        <v>111.336</v>
      </c>
      <c r="AI38" s="4">
        <v>111.995</v>
      </c>
      <c r="AJ38" s="4">
        <v>101.73</v>
      </c>
      <c r="AK38" s="4">
        <v>96.880499999999998</v>
      </c>
      <c r="AL38" s="4">
        <v>99.179100000000005</v>
      </c>
      <c r="AM38" s="4">
        <v>96.351299999999995</v>
      </c>
      <c r="AN38" s="4">
        <v>85.663300000000007</v>
      </c>
      <c r="AO38" s="13">
        <v>132.572</v>
      </c>
      <c r="AP38" s="13">
        <v>110.294</v>
      </c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</row>
    <row r="39" spans="1:126" x14ac:dyDescent="0.3">
      <c r="A39" s="26" t="s">
        <v>46</v>
      </c>
      <c r="B39" s="7">
        <v>206.971</v>
      </c>
      <c r="C39" s="4">
        <v>90.8904</v>
      </c>
      <c r="D39" s="4">
        <v>47.117100000000001</v>
      </c>
      <c r="E39" s="7">
        <v>131.25</v>
      </c>
      <c r="F39" s="13">
        <v>71.621899999999997</v>
      </c>
      <c r="G39" s="7">
        <v>56.539700000000003</v>
      </c>
      <c r="H39" s="7">
        <v>124.196</v>
      </c>
      <c r="I39" s="13">
        <v>115.154</v>
      </c>
      <c r="J39" s="4">
        <v>39.3048</v>
      </c>
      <c r="K39" s="13">
        <v>139.63800000000001</v>
      </c>
      <c r="L39" s="13">
        <v>76.535899999999998</v>
      </c>
      <c r="M39" s="4">
        <v>175.267</v>
      </c>
      <c r="N39" s="13">
        <v>64.483099999999993</v>
      </c>
      <c r="O39" s="13">
        <v>111.43899999999999</v>
      </c>
      <c r="P39" s="13">
        <v>151.17400000000001</v>
      </c>
      <c r="Q39" s="20">
        <v>36.730600000000003</v>
      </c>
      <c r="R39" s="4">
        <v>79.230999999999995</v>
      </c>
      <c r="S39" s="13">
        <v>109.294</v>
      </c>
      <c r="T39" s="4">
        <v>51.320799999999998</v>
      </c>
      <c r="U39" s="13">
        <v>65.993300000000005</v>
      </c>
      <c r="V39" s="4">
        <v>109.67</v>
      </c>
      <c r="W39" s="4">
        <v>74.055400000000006</v>
      </c>
      <c r="X39" s="4">
        <v>69.660899999999998</v>
      </c>
      <c r="Y39" s="4">
        <v>80.991699999999994</v>
      </c>
      <c r="Z39" s="13">
        <v>111.664</v>
      </c>
      <c r="AA39" s="13">
        <v>88.082599999999999</v>
      </c>
      <c r="AB39" s="4">
        <v>83.986699999999999</v>
      </c>
      <c r="AC39" s="4">
        <v>73.255799999999994</v>
      </c>
      <c r="AD39" s="4">
        <v>63.703800000000001</v>
      </c>
      <c r="AE39" s="4">
        <v>88.495000000000005</v>
      </c>
      <c r="AF39" s="4">
        <v>94.567599999999999</v>
      </c>
      <c r="AG39" s="4">
        <v>89.561300000000003</v>
      </c>
      <c r="AH39" s="13">
        <v>82.465900000000005</v>
      </c>
      <c r="AI39" s="4">
        <v>67.153999999999996</v>
      </c>
      <c r="AJ39" s="4">
        <v>92.307699999999997</v>
      </c>
      <c r="AK39" s="4">
        <v>72.940799999999996</v>
      </c>
      <c r="AL39" s="4">
        <v>75.632400000000004</v>
      </c>
      <c r="AM39" s="4">
        <v>86.842399999999998</v>
      </c>
      <c r="AN39" s="4">
        <v>78.9495</v>
      </c>
      <c r="AO39" s="13">
        <v>102.435</v>
      </c>
      <c r="AP39" s="13">
        <v>70.515600000000006</v>
      </c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</row>
    <row r="40" spans="1:126" x14ac:dyDescent="0.3">
      <c r="A40" s="26" t="s">
        <v>47</v>
      </c>
      <c r="B40" s="7">
        <v>146.483</v>
      </c>
      <c r="C40" s="4">
        <v>175.83699999999999</v>
      </c>
      <c r="D40" s="4">
        <v>50.448</v>
      </c>
      <c r="E40" s="7">
        <v>121.599</v>
      </c>
      <c r="F40" s="13">
        <v>73.532700000000006</v>
      </c>
      <c r="G40" s="7">
        <v>147.697</v>
      </c>
      <c r="H40" s="7">
        <v>107.93</v>
      </c>
      <c r="I40" s="13">
        <v>143.57</v>
      </c>
      <c r="J40" s="4">
        <v>71.707300000000004</v>
      </c>
      <c r="K40" s="13">
        <v>96.351299999999995</v>
      </c>
      <c r="L40" s="13">
        <v>80.152699999999996</v>
      </c>
      <c r="M40" s="4">
        <v>188.26</v>
      </c>
      <c r="N40" s="13">
        <v>99.623500000000007</v>
      </c>
      <c r="O40" s="13">
        <v>158.178</v>
      </c>
      <c r="P40" s="13">
        <v>145.93799999999999</v>
      </c>
      <c r="Q40" s="20">
        <v>73.565399999999997</v>
      </c>
      <c r="R40" s="4">
        <v>94.859099999999998</v>
      </c>
      <c r="S40" s="13">
        <v>113.44499999999999</v>
      </c>
      <c r="T40" s="4">
        <v>117.318</v>
      </c>
      <c r="U40" s="13">
        <v>131.54400000000001</v>
      </c>
      <c r="V40" s="4">
        <v>139.71899999999999</v>
      </c>
      <c r="W40" s="4">
        <v>97.029700000000005</v>
      </c>
      <c r="X40" s="4">
        <v>55.945500000000003</v>
      </c>
      <c r="Y40" s="4">
        <v>189.67699999999999</v>
      </c>
      <c r="Z40" s="13">
        <v>129.11099999999999</v>
      </c>
      <c r="AA40" s="13">
        <v>105.67100000000001</v>
      </c>
      <c r="AB40" s="4">
        <v>79.768500000000003</v>
      </c>
      <c r="AC40" s="4">
        <v>84.291700000000006</v>
      </c>
      <c r="AD40" s="4">
        <v>97.165099999999995</v>
      </c>
      <c r="AE40" s="4">
        <v>59.300800000000002</v>
      </c>
      <c r="AF40" s="4">
        <v>98.492500000000007</v>
      </c>
      <c r="AG40" s="4">
        <v>131.839</v>
      </c>
      <c r="AH40" s="13">
        <v>120.295</v>
      </c>
      <c r="AI40" s="4">
        <v>91.836699999999993</v>
      </c>
      <c r="AJ40" s="4">
        <v>104.071</v>
      </c>
      <c r="AK40" s="4">
        <v>81.155699999999996</v>
      </c>
      <c r="AL40" s="4">
        <v>103.61799999999999</v>
      </c>
      <c r="AM40" s="4">
        <v>65.685299999999998</v>
      </c>
      <c r="AN40" s="4">
        <v>153.31399999999999</v>
      </c>
      <c r="AO40" s="13">
        <v>104.31699999999999</v>
      </c>
      <c r="AP40" s="13">
        <v>95.936000000000007</v>
      </c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</row>
    <row r="41" spans="1:126" x14ac:dyDescent="0.3">
      <c r="A41" s="26" t="s">
        <v>48</v>
      </c>
      <c r="B41" s="7">
        <v>202.61699999999999</v>
      </c>
      <c r="C41" s="4">
        <v>234.36699999999999</v>
      </c>
      <c r="D41" s="4">
        <v>55.272399999999998</v>
      </c>
      <c r="E41" s="7">
        <v>160.55799999999999</v>
      </c>
      <c r="F41" s="13">
        <v>155.96799999999999</v>
      </c>
      <c r="G41" s="7">
        <v>131.26300000000001</v>
      </c>
      <c r="H41" s="7">
        <v>154.322</v>
      </c>
      <c r="I41" s="13">
        <v>187.07599999999999</v>
      </c>
      <c r="J41" s="4">
        <v>88.023899999999998</v>
      </c>
      <c r="K41" s="13">
        <v>140.386</v>
      </c>
      <c r="L41" s="13">
        <v>134.739</v>
      </c>
      <c r="M41" s="4">
        <v>165.04499999999999</v>
      </c>
      <c r="N41" s="13">
        <v>95.049899999999994</v>
      </c>
      <c r="O41" s="13">
        <v>187.261</v>
      </c>
      <c r="P41" s="13">
        <v>261.17899999999997</v>
      </c>
      <c r="Q41" s="20">
        <v>120.536</v>
      </c>
      <c r="R41" s="4">
        <v>149.239</v>
      </c>
      <c r="S41" s="13">
        <v>142.136</v>
      </c>
      <c r="T41" s="4">
        <v>106.831</v>
      </c>
      <c r="U41" s="13">
        <v>169.452</v>
      </c>
      <c r="V41" s="4">
        <v>109.42</v>
      </c>
      <c r="W41" s="4">
        <v>140.66999999999999</v>
      </c>
      <c r="X41" s="4">
        <v>125.095</v>
      </c>
      <c r="Y41" s="4">
        <v>226.852</v>
      </c>
      <c r="Z41" s="13">
        <v>160.73400000000001</v>
      </c>
      <c r="AA41" s="13">
        <v>131.86500000000001</v>
      </c>
      <c r="AB41" s="4">
        <v>129.40100000000001</v>
      </c>
      <c r="AC41" s="4">
        <v>121.193</v>
      </c>
      <c r="AD41" s="4">
        <v>131.01599999999999</v>
      </c>
      <c r="AE41" s="4">
        <v>150</v>
      </c>
      <c r="AF41" s="4">
        <v>127.54900000000001</v>
      </c>
      <c r="AG41" s="4">
        <v>176.048</v>
      </c>
      <c r="AH41" s="13">
        <v>151.999</v>
      </c>
      <c r="AI41" s="4">
        <v>209.9</v>
      </c>
      <c r="AJ41" s="4">
        <v>118.46299999999999</v>
      </c>
      <c r="AK41" s="4">
        <v>119.58799999999999</v>
      </c>
      <c r="AL41" s="4">
        <v>151.12200000000001</v>
      </c>
      <c r="AM41" s="4">
        <v>115.485</v>
      </c>
      <c r="AN41" s="4">
        <v>166.35900000000001</v>
      </c>
      <c r="AO41" s="13">
        <v>139.70400000000001</v>
      </c>
      <c r="AP41" s="13">
        <v>125.98399999999999</v>
      </c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</row>
    <row r="42" spans="1:126" x14ac:dyDescent="0.3">
      <c r="A42" s="26" t="s">
        <v>49</v>
      </c>
      <c r="B42" s="7">
        <v>129.55500000000001</v>
      </c>
      <c r="C42" s="4">
        <v>88.229399999999998</v>
      </c>
      <c r="D42" s="7">
        <v>34.055799999999998</v>
      </c>
      <c r="E42" s="7">
        <v>84.807699999999997</v>
      </c>
      <c r="F42" s="13">
        <v>93.753299999999996</v>
      </c>
      <c r="G42" s="7">
        <v>58.1066</v>
      </c>
      <c r="H42" s="7">
        <v>107.908</v>
      </c>
      <c r="I42" s="13">
        <v>89.259200000000007</v>
      </c>
      <c r="J42" s="4">
        <v>73.213200000000001</v>
      </c>
      <c r="K42" s="13">
        <v>105.959</v>
      </c>
      <c r="L42" s="13">
        <v>89.716200000000001</v>
      </c>
      <c r="M42" s="4">
        <v>97.811599999999999</v>
      </c>
      <c r="N42" s="13">
        <v>61.655299999999997</v>
      </c>
      <c r="O42" s="13">
        <v>96.52</v>
      </c>
      <c r="P42" s="13">
        <v>108.616</v>
      </c>
      <c r="Q42" s="20">
        <v>58.843200000000003</v>
      </c>
      <c r="R42" s="4">
        <v>81.110900000000001</v>
      </c>
      <c r="S42" s="13">
        <v>101.108</v>
      </c>
      <c r="T42" s="4">
        <v>90.202500000000001</v>
      </c>
      <c r="U42" s="13">
        <v>64.591700000000003</v>
      </c>
      <c r="V42" s="4">
        <v>69.758200000000002</v>
      </c>
      <c r="W42" s="4">
        <v>83.483199999999997</v>
      </c>
      <c r="X42" s="4">
        <v>76.560299999999998</v>
      </c>
      <c r="Y42" s="4">
        <v>75.281700000000001</v>
      </c>
      <c r="Z42" s="13">
        <v>64.900700000000001</v>
      </c>
      <c r="AA42" s="13">
        <v>68.428700000000006</v>
      </c>
      <c r="AB42" s="4">
        <v>88.827699999999993</v>
      </c>
      <c r="AC42" s="4">
        <v>68.994299999999996</v>
      </c>
      <c r="AD42" s="4">
        <v>105.908</v>
      </c>
      <c r="AE42" s="4">
        <v>63.283299999999997</v>
      </c>
      <c r="AF42" s="4">
        <v>81.95</v>
      </c>
      <c r="AG42" s="4">
        <v>79.349800000000002</v>
      </c>
      <c r="AH42" s="13">
        <v>102.845</v>
      </c>
      <c r="AI42" s="4">
        <v>57.421900000000001</v>
      </c>
      <c r="AJ42" s="4">
        <v>84.024000000000001</v>
      </c>
      <c r="AK42" s="4">
        <v>60.300800000000002</v>
      </c>
      <c r="AL42" s="4">
        <v>78.124499999999998</v>
      </c>
      <c r="AM42" s="4">
        <v>78.369799999999998</v>
      </c>
      <c r="AN42" s="4">
        <v>87.687200000000004</v>
      </c>
      <c r="AO42" s="13">
        <v>80.969399999999993</v>
      </c>
      <c r="AP42" s="13">
        <v>79.562399999999997</v>
      </c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</row>
    <row r="43" spans="1:126" s="6" customFormat="1" x14ac:dyDescent="0.3">
      <c r="A43" s="26" t="s">
        <v>50</v>
      </c>
      <c r="B43" s="7">
        <v>122.137</v>
      </c>
      <c r="C43" s="4">
        <v>101.333</v>
      </c>
      <c r="D43" s="7">
        <v>57.581800000000001</v>
      </c>
      <c r="E43" s="7">
        <v>68.6203</v>
      </c>
      <c r="F43" s="13">
        <v>116.744</v>
      </c>
      <c r="G43" s="7">
        <v>58.974299999999999</v>
      </c>
      <c r="H43" s="7">
        <v>120.14700000000001</v>
      </c>
      <c r="I43" s="13">
        <v>104.108</v>
      </c>
      <c r="J43" s="7">
        <v>84.4315</v>
      </c>
      <c r="K43" s="13">
        <v>121.098</v>
      </c>
      <c r="L43" s="13">
        <v>101.24</v>
      </c>
      <c r="M43" s="7">
        <v>117.663</v>
      </c>
      <c r="N43" s="13">
        <v>78.432500000000005</v>
      </c>
      <c r="O43" s="13">
        <v>90.965299999999999</v>
      </c>
      <c r="P43" s="15">
        <v>143.12799999999999</v>
      </c>
      <c r="Q43" s="20">
        <v>57.484200000000001</v>
      </c>
      <c r="R43" s="7">
        <v>82.161199999999994</v>
      </c>
      <c r="S43" s="13">
        <v>119.238</v>
      </c>
      <c r="T43" s="7">
        <v>98.978800000000007</v>
      </c>
      <c r="U43" s="13">
        <v>91.642700000000005</v>
      </c>
      <c r="V43" s="7">
        <v>63.474499999999999</v>
      </c>
      <c r="W43" s="7">
        <v>100.88800000000001</v>
      </c>
      <c r="X43" s="7">
        <v>110.536</v>
      </c>
      <c r="Y43" s="7">
        <v>69.089799999999997</v>
      </c>
      <c r="Z43" s="15">
        <v>65.615200000000002</v>
      </c>
      <c r="AA43" s="15">
        <v>61.3523</v>
      </c>
      <c r="AB43" s="7">
        <v>94.200599999999994</v>
      </c>
      <c r="AC43" s="7">
        <v>71.113699999999994</v>
      </c>
      <c r="AD43" s="7">
        <v>117.038</v>
      </c>
      <c r="AE43" s="7">
        <v>59.136400000000002</v>
      </c>
      <c r="AF43" s="7">
        <v>79.995199999999997</v>
      </c>
      <c r="AG43" s="7">
        <v>104.35</v>
      </c>
      <c r="AH43" s="15">
        <v>108.79900000000001</v>
      </c>
      <c r="AI43" s="7">
        <v>103.887</v>
      </c>
      <c r="AJ43" s="7">
        <v>114.774</v>
      </c>
      <c r="AK43" s="7">
        <v>51.626199999999997</v>
      </c>
      <c r="AL43" s="4">
        <v>78.069199999999995</v>
      </c>
      <c r="AM43" s="7">
        <v>91.446299999999994</v>
      </c>
      <c r="AN43" s="7">
        <v>107.551</v>
      </c>
      <c r="AO43" s="15">
        <v>116.063</v>
      </c>
      <c r="AP43" s="15">
        <v>107.599</v>
      </c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</row>
    <row r="44" spans="1:126" s="6" customFormat="1" x14ac:dyDescent="0.3">
      <c r="A44" s="26" t="s">
        <v>51</v>
      </c>
      <c r="B44" s="7">
        <v>122.137</v>
      </c>
      <c r="C44" s="4">
        <v>101.32899999999999</v>
      </c>
      <c r="D44" s="7">
        <v>100.83799999999999</v>
      </c>
      <c r="E44" s="7">
        <v>68.6203</v>
      </c>
      <c r="F44" s="13">
        <v>116.744</v>
      </c>
      <c r="G44" s="7">
        <v>58.972999999999999</v>
      </c>
      <c r="H44" s="7">
        <v>120.142</v>
      </c>
      <c r="I44" s="13">
        <v>104.104</v>
      </c>
      <c r="J44" s="7">
        <v>84.428799999999995</v>
      </c>
      <c r="K44" s="13">
        <v>121.098</v>
      </c>
      <c r="L44" s="13">
        <v>101.24</v>
      </c>
      <c r="M44" s="7">
        <v>117.663</v>
      </c>
      <c r="N44" s="13">
        <v>78.430199999999999</v>
      </c>
      <c r="O44" s="13">
        <v>90.965299999999999</v>
      </c>
      <c r="P44" s="15">
        <v>143.12799999999999</v>
      </c>
      <c r="Q44" s="20">
        <v>57.484200000000001</v>
      </c>
      <c r="R44" s="7">
        <v>82.161199999999994</v>
      </c>
      <c r="S44" s="13">
        <v>119.232</v>
      </c>
      <c r="T44" s="7">
        <v>98.978800000000007</v>
      </c>
      <c r="U44" s="13">
        <v>91.642700000000005</v>
      </c>
      <c r="V44" s="7">
        <v>63.474499999999999</v>
      </c>
      <c r="W44" s="7">
        <v>100.88500000000001</v>
      </c>
      <c r="X44" s="7">
        <v>110.53100000000001</v>
      </c>
      <c r="Y44" s="7">
        <v>69.089799999999997</v>
      </c>
      <c r="Z44" s="15">
        <v>65.615200000000002</v>
      </c>
      <c r="AA44" s="15">
        <v>61.3523</v>
      </c>
      <c r="AB44" s="7">
        <v>94.200599999999994</v>
      </c>
      <c r="AC44" s="7">
        <v>71.111800000000002</v>
      </c>
      <c r="AD44" s="7">
        <v>117.038</v>
      </c>
      <c r="AE44" s="7">
        <v>59.136400000000002</v>
      </c>
      <c r="AF44" s="7">
        <v>79.995199999999997</v>
      </c>
      <c r="AG44" s="7">
        <v>104.35</v>
      </c>
      <c r="AH44" s="15">
        <v>108.79900000000001</v>
      </c>
      <c r="AI44" s="7">
        <v>103.887</v>
      </c>
      <c r="AJ44" s="7">
        <v>114.76900000000001</v>
      </c>
      <c r="AK44" s="7">
        <v>51.626199999999997</v>
      </c>
      <c r="AL44" s="4">
        <v>78.069199999999995</v>
      </c>
      <c r="AM44" s="7">
        <v>91.443200000000004</v>
      </c>
      <c r="AN44" s="7">
        <v>107.551</v>
      </c>
      <c r="AO44" s="15">
        <v>116.05800000000001</v>
      </c>
      <c r="AP44" s="15">
        <v>107.599</v>
      </c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</row>
    <row r="45" spans="1:126" s="6" customFormat="1" x14ac:dyDescent="0.3">
      <c r="A45" s="26" t="s">
        <v>52</v>
      </c>
      <c r="B45" s="7">
        <v>128.51400000000001</v>
      </c>
      <c r="C45" s="4">
        <v>137.006</v>
      </c>
      <c r="D45" s="7">
        <v>79.051100000000005</v>
      </c>
      <c r="E45" s="7">
        <v>79.380799999999994</v>
      </c>
      <c r="F45" s="13">
        <v>111.027</v>
      </c>
      <c r="G45" s="7">
        <v>77.068700000000007</v>
      </c>
      <c r="H45" s="7">
        <v>137.27600000000001</v>
      </c>
      <c r="I45" s="13">
        <v>122.25700000000001</v>
      </c>
      <c r="J45" s="7">
        <v>95.454499999999996</v>
      </c>
      <c r="K45" s="13">
        <v>123.639</v>
      </c>
      <c r="L45" s="13">
        <v>104.883</v>
      </c>
      <c r="M45" s="7">
        <v>130.47300000000001</v>
      </c>
      <c r="N45" s="13">
        <v>84.474699999999999</v>
      </c>
      <c r="O45" s="13">
        <v>118.18300000000001</v>
      </c>
      <c r="P45" s="15">
        <v>152.06899999999999</v>
      </c>
      <c r="Q45" s="20">
        <v>59.219799999999999</v>
      </c>
      <c r="R45" s="7">
        <v>90.753200000000007</v>
      </c>
      <c r="S45" s="13">
        <v>117.318</v>
      </c>
      <c r="T45" s="7">
        <v>109.02800000000001</v>
      </c>
      <c r="U45" s="13">
        <v>79.768500000000003</v>
      </c>
      <c r="V45" s="7">
        <v>81.098500000000001</v>
      </c>
      <c r="W45" s="7">
        <v>116.292</v>
      </c>
      <c r="X45" s="7">
        <v>107.56100000000001</v>
      </c>
      <c r="Y45" s="7">
        <v>81.440399999999997</v>
      </c>
      <c r="Z45" s="15">
        <v>82.920699999999997</v>
      </c>
      <c r="AA45" s="15">
        <v>93.630600000000001</v>
      </c>
      <c r="AB45" s="7">
        <v>98.768199999999993</v>
      </c>
      <c r="AC45" s="7">
        <v>98.360699999999994</v>
      </c>
      <c r="AD45" s="7">
        <v>127.99299999999999</v>
      </c>
      <c r="AE45" s="7">
        <v>77.192400000000006</v>
      </c>
      <c r="AF45" s="7">
        <v>115.566</v>
      </c>
      <c r="AG45" s="7">
        <v>118.548</v>
      </c>
      <c r="AH45" s="15">
        <v>109.375</v>
      </c>
      <c r="AI45" s="7">
        <v>160.94900000000001</v>
      </c>
      <c r="AJ45" s="7">
        <v>130.15199999999999</v>
      </c>
      <c r="AK45" s="7">
        <v>81.192999999999998</v>
      </c>
      <c r="AL45" s="4">
        <v>89.180999999999997</v>
      </c>
      <c r="AM45" s="7">
        <v>102.997</v>
      </c>
      <c r="AN45" s="7">
        <v>84.534300000000002</v>
      </c>
      <c r="AO45" s="15">
        <v>126.43300000000001</v>
      </c>
      <c r="AP45" s="15">
        <v>110.727</v>
      </c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</row>
    <row r="46" spans="1:126" s="6" customFormat="1" x14ac:dyDescent="0.3">
      <c r="A46" s="26" t="s">
        <v>53</v>
      </c>
      <c r="B46" s="7">
        <v>128.51400000000001</v>
      </c>
      <c r="C46" s="4">
        <v>137.006</v>
      </c>
      <c r="D46" s="7">
        <v>82.6875</v>
      </c>
      <c r="E46" s="7">
        <v>79.380799999999994</v>
      </c>
      <c r="F46" s="13">
        <v>111.023</v>
      </c>
      <c r="G46" s="7">
        <v>77.068700000000007</v>
      </c>
      <c r="H46" s="7">
        <v>137.27600000000001</v>
      </c>
      <c r="I46" s="13">
        <v>122.251</v>
      </c>
      <c r="J46" s="7">
        <v>95.454499999999996</v>
      </c>
      <c r="K46" s="13">
        <v>123.639</v>
      </c>
      <c r="L46" s="13">
        <v>104.883</v>
      </c>
      <c r="M46" s="7">
        <v>130.47300000000001</v>
      </c>
      <c r="N46" s="13">
        <v>84.474699999999999</v>
      </c>
      <c r="O46" s="13">
        <v>118.18300000000001</v>
      </c>
      <c r="P46" s="15">
        <v>152.06899999999999</v>
      </c>
      <c r="Q46" s="20">
        <v>59.218499999999999</v>
      </c>
      <c r="R46" s="7">
        <v>90.753200000000007</v>
      </c>
      <c r="S46" s="13">
        <v>117.318</v>
      </c>
      <c r="T46" s="7">
        <v>109.02800000000001</v>
      </c>
      <c r="U46" s="13">
        <v>79.768500000000003</v>
      </c>
      <c r="V46" s="7">
        <v>81.096000000000004</v>
      </c>
      <c r="W46" s="7">
        <v>116.292</v>
      </c>
      <c r="X46" s="7">
        <v>107.56100000000001</v>
      </c>
      <c r="Y46" s="7">
        <v>81.437899999999999</v>
      </c>
      <c r="Z46" s="15">
        <v>82.920699999999997</v>
      </c>
      <c r="AA46" s="15">
        <v>93.630600000000001</v>
      </c>
      <c r="AB46" s="7">
        <v>98.768199999999993</v>
      </c>
      <c r="AC46" s="7">
        <v>98.360699999999994</v>
      </c>
      <c r="AD46" s="7">
        <v>127.99299999999999</v>
      </c>
      <c r="AE46" s="7">
        <v>77.192400000000006</v>
      </c>
      <c r="AF46" s="7">
        <v>115.566</v>
      </c>
      <c r="AG46" s="7">
        <v>118.548</v>
      </c>
      <c r="AH46" s="15">
        <v>109.375</v>
      </c>
      <c r="AI46" s="7">
        <v>160.94900000000001</v>
      </c>
      <c r="AJ46" s="7">
        <v>130.14599999999999</v>
      </c>
      <c r="AK46" s="7">
        <v>81.192999999999998</v>
      </c>
      <c r="AL46" s="4">
        <v>89.180999999999997</v>
      </c>
      <c r="AM46" s="7">
        <v>102.997</v>
      </c>
      <c r="AN46" s="7">
        <v>84.534300000000002</v>
      </c>
      <c r="AO46" s="15">
        <v>126.43300000000001</v>
      </c>
      <c r="AP46" s="15">
        <v>110.727</v>
      </c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</row>
    <row r="47" spans="1:126" s="6" customFormat="1" x14ac:dyDescent="0.3">
      <c r="A47" s="26" t="s">
        <v>54</v>
      </c>
      <c r="B47" s="7">
        <v>128.51400000000001</v>
      </c>
      <c r="C47" s="4">
        <v>137.006</v>
      </c>
      <c r="D47" s="4">
        <v>47.25</v>
      </c>
      <c r="E47" s="7">
        <v>79.378399999999999</v>
      </c>
      <c r="F47" s="13">
        <v>111.023</v>
      </c>
      <c r="G47" s="7">
        <v>77.066500000000005</v>
      </c>
      <c r="H47" s="7">
        <v>137.27600000000001</v>
      </c>
      <c r="I47" s="13">
        <v>122.251</v>
      </c>
      <c r="J47" s="7">
        <v>95.454499999999996</v>
      </c>
      <c r="K47" s="13">
        <v>123.633</v>
      </c>
      <c r="L47" s="13">
        <v>104.879</v>
      </c>
      <c r="M47" s="7">
        <v>130.47300000000001</v>
      </c>
      <c r="N47" s="13">
        <v>84.474699999999999</v>
      </c>
      <c r="O47" s="13">
        <v>118.178</v>
      </c>
      <c r="P47" s="15">
        <v>152.06899999999999</v>
      </c>
      <c r="Q47" s="20">
        <v>59.218499999999999</v>
      </c>
      <c r="R47" s="7">
        <v>90.753200000000007</v>
      </c>
      <c r="S47" s="13">
        <v>117.313</v>
      </c>
      <c r="T47" s="7">
        <v>109.02800000000001</v>
      </c>
      <c r="U47" s="13">
        <v>79.766099999999994</v>
      </c>
      <c r="V47" s="7">
        <v>81.096000000000004</v>
      </c>
      <c r="W47" s="7">
        <v>116.28700000000001</v>
      </c>
      <c r="X47" s="7">
        <v>107.56100000000001</v>
      </c>
      <c r="Y47" s="7">
        <v>81.437899999999999</v>
      </c>
      <c r="Z47" s="15">
        <v>82.920699999999997</v>
      </c>
      <c r="AA47" s="15">
        <v>93.630600000000001</v>
      </c>
      <c r="AB47" s="7">
        <v>98.768199999999993</v>
      </c>
      <c r="AC47" s="7">
        <v>98.356999999999999</v>
      </c>
      <c r="AD47" s="7">
        <v>127.98699999999999</v>
      </c>
      <c r="AE47" s="7">
        <v>77.190100000000001</v>
      </c>
      <c r="AF47" s="7">
        <v>115.566</v>
      </c>
      <c r="AG47" s="7">
        <v>118.548</v>
      </c>
      <c r="AH47" s="15">
        <v>109.375</v>
      </c>
      <c r="AI47" s="7">
        <v>160.94900000000001</v>
      </c>
      <c r="AJ47" s="7">
        <v>130.14599999999999</v>
      </c>
      <c r="AK47" s="7">
        <v>81.190600000000003</v>
      </c>
      <c r="AL47" s="4">
        <v>89.180999999999997</v>
      </c>
      <c r="AM47" s="7">
        <v>102.997</v>
      </c>
      <c r="AN47" s="7">
        <v>84.531800000000004</v>
      </c>
      <c r="AO47" s="15">
        <v>126.43300000000001</v>
      </c>
      <c r="AP47" s="15">
        <v>110.727</v>
      </c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</row>
    <row r="48" spans="1:126" x14ac:dyDescent="0.3">
      <c r="A48" s="26" t="s">
        <v>55</v>
      </c>
      <c r="B48" s="7">
        <v>99.071200000000005</v>
      </c>
      <c r="C48" s="4">
        <v>52.244999999999997</v>
      </c>
      <c r="D48" s="4">
        <v>37.415199999999999</v>
      </c>
      <c r="E48" s="7">
        <v>49.365699999999997</v>
      </c>
      <c r="F48" s="13">
        <v>94.825100000000006</v>
      </c>
      <c r="G48" s="7">
        <v>64.821200000000005</v>
      </c>
      <c r="H48" s="7">
        <v>119.02800000000001</v>
      </c>
      <c r="I48" s="13">
        <v>66.737300000000005</v>
      </c>
      <c r="J48" s="4">
        <v>82.816900000000004</v>
      </c>
      <c r="K48" s="13">
        <v>109.70099999999999</v>
      </c>
      <c r="L48" s="13">
        <v>71.878699999999995</v>
      </c>
      <c r="M48" s="4">
        <v>68.913399999999996</v>
      </c>
      <c r="N48" s="13">
        <v>64.505099999999999</v>
      </c>
      <c r="O48" s="13">
        <v>165.375</v>
      </c>
      <c r="P48" s="13">
        <v>118.548</v>
      </c>
      <c r="Q48" s="20">
        <v>54.382899999999999</v>
      </c>
      <c r="R48" s="4">
        <v>64.872</v>
      </c>
      <c r="S48" s="13">
        <v>105.46899999999999</v>
      </c>
      <c r="T48" s="4">
        <v>107.482</v>
      </c>
      <c r="U48" s="13">
        <v>52.218200000000003</v>
      </c>
      <c r="V48" s="4">
        <v>81.235399999999998</v>
      </c>
      <c r="W48" s="4">
        <v>98.145399999999995</v>
      </c>
      <c r="X48" s="4">
        <v>50.248800000000003</v>
      </c>
      <c r="Y48" s="4">
        <v>52.898800000000001</v>
      </c>
      <c r="Z48" s="13">
        <v>61.9223</v>
      </c>
      <c r="AA48" s="13">
        <v>56.528799999999997</v>
      </c>
      <c r="AB48" s="4">
        <v>70.552499999999995</v>
      </c>
      <c r="AC48" s="4">
        <v>79.202600000000004</v>
      </c>
      <c r="AD48" s="4">
        <v>112.476</v>
      </c>
      <c r="AE48" s="4">
        <v>48.857900000000001</v>
      </c>
      <c r="AF48" s="4">
        <v>66.216200000000001</v>
      </c>
      <c r="AG48" s="4">
        <v>73.869299999999996</v>
      </c>
      <c r="AH48" s="13">
        <v>68.083600000000004</v>
      </c>
      <c r="AI48" s="4">
        <v>60.869599999999998</v>
      </c>
      <c r="AJ48" s="4">
        <v>85.597800000000007</v>
      </c>
      <c r="AK48" s="4">
        <v>50.151600000000002</v>
      </c>
      <c r="AL48" s="4">
        <v>64.621700000000004</v>
      </c>
      <c r="AM48" s="4">
        <v>96.597499999999997</v>
      </c>
      <c r="AN48" s="4">
        <v>78.067800000000005</v>
      </c>
      <c r="AO48" s="13">
        <v>75.721199999999996</v>
      </c>
      <c r="AP48" s="13">
        <v>87.431700000000006</v>
      </c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</row>
    <row r="49" spans="1:126" x14ac:dyDescent="0.3">
      <c r="A49" s="26" t="s">
        <v>56</v>
      </c>
      <c r="B49" s="7">
        <v>140.65899999999999</v>
      </c>
      <c r="C49" s="4">
        <v>202.75899999999999</v>
      </c>
      <c r="D49" s="4">
        <v>42.843299999999999</v>
      </c>
      <c r="E49" s="7">
        <v>121.599</v>
      </c>
      <c r="F49" s="13">
        <v>104.66800000000001</v>
      </c>
      <c r="G49" s="7">
        <v>150.76900000000001</v>
      </c>
      <c r="H49" s="7">
        <v>122.756</v>
      </c>
      <c r="I49" s="13">
        <v>174.07900000000001</v>
      </c>
      <c r="J49" s="4">
        <v>68.531499999999994</v>
      </c>
      <c r="K49" s="13">
        <v>111.364</v>
      </c>
      <c r="L49" s="13">
        <v>94.003100000000003</v>
      </c>
      <c r="M49" s="4">
        <v>126.048</v>
      </c>
      <c r="N49" s="13">
        <v>97.739400000000003</v>
      </c>
      <c r="O49" s="13">
        <v>166.709</v>
      </c>
      <c r="P49" s="13">
        <v>159.33000000000001</v>
      </c>
      <c r="Q49" s="20">
        <v>78.6096</v>
      </c>
      <c r="R49" s="4">
        <v>118.69199999999999</v>
      </c>
      <c r="S49" s="13">
        <v>128.797</v>
      </c>
      <c r="T49" s="4">
        <v>94.686000000000007</v>
      </c>
      <c r="U49" s="13">
        <v>84.005300000000005</v>
      </c>
      <c r="V49" s="4">
        <v>160.65600000000001</v>
      </c>
      <c r="W49" s="4">
        <v>113.953</v>
      </c>
      <c r="X49" s="4">
        <v>128.39699999999999</v>
      </c>
      <c r="Y49" s="4">
        <v>137.61199999999999</v>
      </c>
      <c r="Z49" s="13">
        <v>143.41499999999999</v>
      </c>
      <c r="AA49" s="13">
        <v>97.058199999999999</v>
      </c>
      <c r="AB49" s="4">
        <v>105.06699999999999</v>
      </c>
      <c r="AC49" s="4">
        <v>71.703400000000002</v>
      </c>
      <c r="AD49" s="4">
        <v>111.364</v>
      </c>
      <c r="AE49" s="4">
        <v>89.877700000000004</v>
      </c>
      <c r="AF49" s="4">
        <v>128.703</v>
      </c>
      <c r="AG49" s="4">
        <v>103.339</v>
      </c>
      <c r="AH49" s="13">
        <v>97.286600000000007</v>
      </c>
      <c r="AI49" s="4">
        <v>139.00700000000001</v>
      </c>
      <c r="AJ49" s="4">
        <v>93.498199999999997</v>
      </c>
      <c r="AK49" s="4">
        <v>108.17700000000001</v>
      </c>
      <c r="AL49" s="4">
        <v>120.96599999999999</v>
      </c>
      <c r="AM49" s="4">
        <v>95.358199999999997</v>
      </c>
      <c r="AN49" s="4">
        <v>117.316</v>
      </c>
      <c r="AO49" s="13">
        <v>132.089</v>
      </c>
      <c r="AP49" s="13">
        <v>127.49</v>
      </c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</row>
    <row r="50" spans="1:126" x14ac:dyDescent="0.3">
      <c r="A50" s="26" t="s">
        <v>57</v>
      </c>
      <c r="B50" s="7">
        <v>162.85</v>
      </c>
      <c r="C50" s="4">
        <v>214.947</v>
      </c>
      <c r="D50" s="4">
        <v>47.25</v>
      </c>
      <c r="E50" s="7">
        <v>76.209699999999998</v>
      </c>
      <c r="F50" s="13">
        <v>95.289500000000004</v>
      </c>
      <c r="G50" s="7">
        <v>155.72</v>
      </c>
      <c r="H50" s="7">
        <v>145.417</v>
      </c>
      <c r="I50" s="13">
        <v>81.280299999999997</v>
      </c>
      <c r="J50" s="4">
        <v>57.466799999999999</v>
      </c>
      <c r="K50" s="13">
        <v>89.646299999999997</v>
      </c>
      <c r="L50" s="13">
        <v>48.056699999999999</v>
      </c>
      <c r="M50" s="4">
        <v>59.589199999999998</v>
      </c>
      <c r="N50" s="13">
        <v>74.898099999999999</v>
      </c>
      <c r="O50" s="13">
        <v>137.81299999999999</v>
      </c>
      <c r="P50" s="13">
        <v>156.60499999999999</v>
      </c>
      <c r="Q50" s="20">
        <v>71.364999999999995</v>
      </c>
      <c r="R50" s="4">
        <v>96.491900000000001</v>
      </c>
      <c r="S50" s="13">
        <v>102.893</v>
      </c>
      <c r="T50" s="4">
        <v>67.431200000000004</v>
      </c>
      <c r="U50" s="13">
        <v>66.450699999999998</v>
      </c>
      <c r="V50" s="4">
        <v>107.684</v>
      </c>
      <c r="W50" s="4">
        <v>62.8459</v>
      </c>
      <c r="X50" s="4">
        <v>93.353099999999998</v>
      </c>
      <c r="Y50" s="4">
        <v>56.1736</v>
      </c>
      <c r="Z50" s="13">
        <v>111.5</v>
      </c>
      <c r="AA50" s="13">
        <v>83.404300000000006</v>
      </c>
      <c r="AB50" s="4">
        <v>77.151899999999998</v>
      </c>
      <c r="AC50" s="4">
        <v>44.734499999999997</v>
      </c>
      <c r="AD50" s="4">
        <v>54.102699999999999</v>
      </c>
      <c r="AE50" s="4">
        <v>92.686000000000007</v>
      </c>
      <c r="AF50" s="4">
        <v>111.65</v>
      </c>
      <c r="AG50" s="4">
        <v>72.9529</v>
      </c>
      <c r="AH50" s="13">
        <v>105.798</v>
      </c>
      <c r="AI50" s="4">
        <v>164.33799999999999</v>
      </c>
      <c r="AJ50" s="4">
        <v>61.506300000000003</v>
      </c>
      <c r="AK50" s="4">
        <v>70.439800000000005</v>
      </c>
      <c r="AL50" s="4">
        <v>77.984099999999998</v>
      </c>
      <c r="AM50" s="4">
        <v>88.956100000000006</v>
      </c>
      <c r="AN50" s="4">
        <v>93.385199999999998</v>
      </c>
      <c r="AO50" s="13">
        <v>108.983</v>
      </c>
      <c r="AP50" s="13">
        <v>126.98399999999999</v>
      </c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</row>
    <row r="51" spans="1:126" x14ac:dyDescent="0.3">
      <c r="A51" s="26" t="s">
        <v>58</v>
      </c>
      <c r="B51" s="7">
        <v>172.97300000000001</v>
      </c>
      <c r="C51" s="4">
        <v>45.2958</v>
      </c>
      <c r="D51" s="4">
        <v>87.5</v>
      </c>
      <c r="E51" s="7">
        <v>76.209699999999998</v>
      </c>
      <c r="F51" s="13">
        <v>86.663200000000003</v>
      </c>
      <c r="G51" s="7">
        <v>71.008799999999994</v>
      </c>
      <c r="H51" s="7">
        <v>174.05600000000001</v>
      </c>
      <c r="I51" s="13">
        <v>59.131100000000004</v>
      </c>
      <c r="J51" s="4">
        <v>66.037700000000001</v>
      </c>
      <c r="K51" s="13">
        <v>126.048</v>
      </c>
      <c r="L51" s="13">
        <v>53.973599999999998</v>
      </c>
      <c r="M51" s="4">
        <v>46.787100000000002</v>
      </c>
      <c r="N51" s="13">
        <v>79.126800000000003</v>
      </c>
      <c r="O51" s="13">
        <v>53.554099999999998</v>
      </c>
      <c r="P51" s="13">
        <v>58.915199999999999</v>
      </c>
      <c r="Q51" s="20">
        <v>69.789500000000004</v>
      </c>
      <c r="R51" s="4">
        <v>86.930800000000005</v>
      </c>
      <c r="S51" s="13">
        <v>64.508300000000006</v>
      </c>
      <c r="T51" s="4">
        <v>51.085999999999999</v>
      </c>
      <c r="U51" s="13">
        <v>94.106800000000007</v>
      </c>
      <c r="V51" s="4">
        <v>60.136400000000002</v>
      </c>
      <c r="W51" s="4">
        <v>87.476900000000001</v>
      </c>
      <c r="X51" s="4">
        <v>126.542</v>
      </c>
      <c r="Y51" s="4">
        <v>86.346400000000003</v>
      </c>
      <c r="Z51" s="13">
        <v>104.65900000000001</v>
      </c>
      <c r="AA51" s="13">
        <v>154.48400000000001</v>
      </c>
      <c r="AB51" s="4">
        <v>140.70699999999999</v>
      </c>
      <c r="AC51" s="4">
        <v>56.666800000000002</v>
      </c>
      <c r="AD51" s="4">
        <v>73.116100000000003</v>
      </c>
      <c r="AE51" s="4">
        <v>76.566900000000004</v>
      </c>
      <c r="AF51" s="4">
        <v>73.021299999999997</v>
      </c>
      <c r="AG51" s="4">
        <v>81.215500000000006</v>
      </c>
      <c r="AH51" s="13">
        <v>145.833</v>
      </c>
      <c r="AI51" s="4">
        <v>76.354799999999997</v>
      </c>
      <c r="AJ51" s="4">
        <v>104.19</v>
      </c>
      <c r="AK51" s="4">
        <v>69.782200000000003</v>
      </c>
      <c r="AL51" s="4">
        <v>104.001</v>
      </c>
      <c r="AM51" s="4">
        <v>74.009799999999998</v>
      </c>
      <c r="AN51" s="4">
        <v>49.802900000000001</v>
      </c>
      <c r="AO51" s="13">
        <v>60.339300000000001</v>
      </c>
      <c r="AP51" s="13">
        <v>61.128300000000003</v>
      </c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</row>
    <row r="52" spans="1:126" x14ac:dyDescent="0.3">
      <c r="A52" s="26" t="s">
        <v>59</v>
      </c>
      <c r="B52" s="7">
        <v>62.622300000000003</v>
      </c>
      <c r="C52" s="4">
        <v>45.295000000000002</v>
      </c>
      <c r="D52" s="4">
        <v>87.5</v>
      </c>
      <c r="E52" s="7">
        <v>76.209699999999998</v>
      </c>
      <c r="F52" s="13">
        <v>87.028000000000006</v>
      </c>
      <c r="G52" s="7">
        <v>71.008799999999994</v>
      </c>
      <c r="H52" s="7">
        <v>174.05600000000001</v>
      </c>
      <c r="I52" s="13">
        <v>59.131100000000004</v>
      </c>
      <c r="J52" s="4">
        <v>66.037700000000001</v>
      </c>
      <c r="K52" s="13">
        <v>126.048</v>
      </c>
      <c r="L52" s="13">
        <v>53.972499999999997</v>
      </c>
      <c r="M52" s="4">
        <v>46.787100000000002</v>
      </c>
      <c r="N52" s="13">
        <v>79.126800000000003</v>
      </c>
      <c r="O52" s="13">
        <v>53.554099999999998</v>
      </c>
      <c r="P52" s="13">
        <v>58.915199999999999</v>
      </c>
      <c r="Q52" s="20">
        <v>69.789500000000004</v>
      </c>
      <c r="R52" s="4">
        <v>86.927999999999997</v>
      </c>
      <c r="S52" s="13">
        <v>64.508300000000006</v>
      </c>
      <c r="T52" s="4">
        <v>51.085999999999999</v>
      </c>
      <c r="U52" s="13">
        <v>94.103399999999993</v>
      </c>
      <c r="V52" s="4">
        <v>60.136400000000002</v>
      </c>
      <c r="W52" s="4">
        <v>87.474000000000004</v>
      </c>
      <c r="X52" s="4">
        <v>126.542</v>
      </c>
      <c r="Y52" s="4">
        <v>86.346400000000003</v>
      </c>
      <c r="Z52" s="13">
        <v>104.65900000000001</v>
      </c>
      <c r="AA52" s="13">
        <v>154.48400000000001</v>
      </c>
      <c r="AB52" s="4">
        <v>140.69999999999999</v>
      </c>
      <c r="AC52" s="4">
        <v>56.665599999999998</v>
      </c>
      <c r="AD52" s="4">
        <v>73.114099999999993</v>
      </c>
      <c r="AE52" s="4">
        <v>76.566900000000004</v>
      </c>
      <c r="AF52" s="4">
        <v>73.021299999999997</v>
      </c>
      <c r="AG52" s="4">
        <v>81.215500000000006</v>
      </c>
      <c r="AH52" s="13">
        <v>145.833</v>
      </c>
      <c r="AI52" s="4">
        <v>76.352599999999995</v>
      </c>
      <c r="AJ52" s="4">
        <v>104.19</v>
      </c>
      <c r="AK52" s="4">
        <v>69.782200000000003</v>
      </c>
      <c r="AL52" s="4">
        <v>104.001</v>
      </c>
      <c r="AM52" s="4">
        <v>74.007800000000003</v>
      </c>
      <c r="AN52" s="4">
        <v>49.802900000000001</v>
      </c>
      <c r="AO52" s="13">
        <v>60.337899999999998</v>
      </c>
      <c r="AP52" s="13">
        <v>61.128300000000003</v>
      </c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</row>
    <row r="53" spans="1:126" x14ac:dyDescent="0.3">
      <c r="A53" s="26" t="s">
        <v>60</v>
      </c>
      <c r="B53" s="7">
        <v>81.967200000000005</v>
      </c>
      <c r="C53" s="4">
        <v>59.495399999999997</v>
      </c>
      <c r="D53" s="4">
        <v>56.635300000000001</v>
      </c>
      <c r="E53" s="7">
        <v>84.375</v>
      </c>
      <c r="F53" s="13">
        <v>62.928100000000001</v>
      </c>
      <c r="G53" s="7">
        <v>87.465299999999999</v>
      </c>
      <c r="H53" s="7">
        <v>77.165400000000005</v>
      </c>
      <c r="I53" s="13">
        <v>85.465100000000007</v>
      </c>
      <c r="J53" s="4">
        <v>52.313200000000002</v>
      </c>
      <c r="K53" s="13">
        <v>74.712000000000003</v>
      </c>
      <c r="L53" s="13">
        <v>62.648000000000003</v>
      </c>
      <c r="M53" s="4">
        <v>67.458699999999993</v>
      </c>
      <c r="N53" s="13">
        <v>69.955600000000004</v>
      </c>
      <c r="O53" s="13">
        <v>76.909700000000001</v>
      </c>
      <c r="P53" s="13">
        <v>105.113</v>
      </c>
      <c r="Q53" s="20">
        <v>65.044300000000007</v>
      </c>
      <c r="R53" s="4">
        <v>81.280299999999997</v>
      </c>
      <c r="S53" s="13">
        <v>78.820400000000006</v>
      </c>
      <c r="T53" s="4">
        <v>54.850700000000003</v>
      </c>
      <c r="U53" s="13">
        <v>70.5261</v>
      </c>
      <c r="V53" s="4">
        <v>62.717799999999997</v>
      </c>
      <c r="W53" s="4">
        <v>67.766199999999998</v>
      </c>
      <c r="X53" s="4">
        <v>60.806600000000003</v>
      </c>
      <c r="Y53" s="4">
        <v>59.756100000000004</v>
      </c>
      <c r="Z53" s="13">
        <v>47.419400000000003</v>
      </c>
      <c r="AA53" s="13">
        <v>51.353700000000003</v>
      </c>
      <c r="AB53" s="4">
        <v>83.699700000000007</v>
      </c>
      <c r="AC53" s="4">
        <v>68.446399999999997</v>
      </c>
      <c r="AD53" s="4">
        <v>51.230400000000003</v>
      </c>
      <c r="AE53" s="4">
        <v>71.777299999999997</v>
      </c>
      <c r="AF53" s="4">
        <v>68.531499999999994</v>
      </c>
      <c r="AG53" s="4">
        <v>72.962900000000005</v>
      </c>
      <c r="AH53" s="13">
        <v>74.898099999999999</v>
      </c>
      <c r="AI53" s="4">
        <v>72.622500000000002</v>
      </c>
      <c r="AJ53" s="4">
        <v>70.563800000000001</v>
      </c>
      <c r="AK53" s="4">
        <v>70</v>
      </c>
      <c r="AL53" s="4">
        <v>79.968599999999995</v>
      </c>
      <c r="AM53" s="4">
        <v>88.956100000000006</v>
      </c>
      <c r="AN53" s="4">
        <v>43.945300000000003</v>
      </c>
      <c r="AO53" s="13">
        <v>69.668199999999999</v>
      </c>
      <c r="AP53" s="13">
        <v>70.631500000000003</v>
      </c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</row>
    <row r="54" spans="1:126" x14ac:dyDescent="0.3">
      <c r="A54" s="26" t="s">
        <v>61</v>
      </c>
      <c r="B54" s="7">
        <v>71.095299999999995</v>
      </c>
      <c r="C54" s="4">
        <v>69.216300000000004</v>
      </c>
      <c r="D54" s="4">
        <v>50.728499999999997</v>
      </c>
      <c r="E54" s="7">
        <v>70.673100000000005</v>
      </c>
      <c r="F54" s="13">
        <v>48.427799999999998</v>
      </c>
      <c r="G54" s="7">
        <v>87.761200000000002</v>
      </c>
      <c r="H54" s="7">
        <v>75</v>
      </c>
      <c r="I54" s="13">
        <v>70.767600000000002</v>
      </c>
      <c r="J54" s="4">
        <v>40.384599999999999</v>
      </c>
      <c r="K54" s="13">
        <v>69.5291</v>
      </c>
      <c r="L54" s="13">
        <v>44.297899999999998</v>
      </c>
      <c r="M54" s="4">
        <v>57.218200000000003</v>
      </c>
      <c r="N54" s="13">
        <v>68.734399999999994</v>
      </c>
      <c r="O54" s="13">
        <v>69.551000000000002</v>
      </c>
      <c r="P54" s="13">
        <v>97.5124</v>
      </c>
      <c r="Q54" s="20">
        <v>47.327800000000003</v>
      </c>
      <c r="R54" s="4">
        <v>77.228399999999993</v>
      </c>
      <c r="S54" s="13">
        <v>61.083199999999998</v>
      </c>
      <c r="T54" s="4">
        <v>45.510800000000003</v>
      </c>
      <c r="U54" s="13">
        <v>50.866999999999997</v>
      </c>
      <c r="V54" s="4">
        <v>56.275100000000002</v>
      </c>
      <c r="W54" s="4">
        <v>56.090200000000003</v>
      </c>
      <c r="X54" s="4">
        <v>48.052300000000002</v>
      </c>
      <c r="Y54" s="4">
        <v>46.815300000000001</v>
      </c>
      <c r="Z54" s="13">
        <v>37.069200000000002</v>
      </c>
      <c r="AA54" s="13">
        <v>74.898099999999999</v>
      </c>
      <c r="AB54" s="4">
        <v>59.6053</v>
      </c>
      <c r="AC54" s="4">
        <v>59.683300000000003</v>
      </c>
      <c r="AD54" s="4">
        <v>49.273699999999998</v>
      </c>
      <c r="AE54" s="4">
        <v>59.0625</v>
      </c>
      <c r="AF54" s="4">
        <v>58.4467</v>
      </c>
      <c r="AG54" s="4">
        <v>46.349499999999999</v>
      </c>
      <c r="AH54" s="13">
        <v>58.537199999999999</v>
      </c>
      <c r="AI54" s="4">
        <v>55.822800000000001</v>
      </c>
      <c r="AJ54" s="4">
        <v>63.912999999999997</v>
      </c>
      <c r="AK54" s="4">
        <v>51.806199999999997</v>
      </c>
      <c r="AL54" s="4">
        <v>68.224000000000004</v>
      </c>
      <c r="AM54" s="4">
        <v>86.725700000000003</v>
      </c>
      <c r="AN54" s="4">
        <v>35.488999999999997</v>
      </c>
      <c r="AO54" s="13">
        <v>64.7577</v>
      </c>
      <c r="AP54" s="13">
        <v>52.4619</v>
      </c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</row>
    <row r="55" spans="1:126" x14ac:dyDescent="0.3">
      <c r="A55" s="26" t="s">
        <v>62</v>
      </c>
      <c r="B55" s="7">
        <v>59.701500000000003</v>
      </c>
      <c r="C55" s="4">
        <v>41.166899999999998</v>
      </c>
      <c r="D55" s="7">
        <v>36.1081</v>
      </c>
      <c r="E55" s="7">
        <v>59.1325</v>
      </c>
      <c r="F55" s="13">
        <v>37.380800000000001</v>
      </c>
      <c r="G55" s="7">
        <v>65.188500000000005</v>
      </c>
      <c r="H55" s="7">
        <v>57.874000000000002</v>
      </c>
      <c r="I55" s="13">
        <v>59.231699999999996</v>
      </c>
      <c r="J55" s="4">
        <v>24.900200000000002</v>
      </c>
      <c r="K55" s="13">
        <v>59.758800000000001</v>
      </c>
      <c r="L55" s="13">
        <v>48.558500000000002</v>
      </c>
      <c r="M55" s="4">
        <v>42.517600000000002</v>
      </c>
      <c r="N55" s="13">
        <v>45.308199999999999</v>
      </c>
      <c r="O55" s="13">
        <v>54.832599999999999</v>
      </c>
      <c r="P55" s="13">
        <v>70.409800000000004</v>
      </c>
      <c r="Q55" s="20">
        <v>31.560099999999998</v>
      </c>
      <c r="R55" s="4">
        <v>53.579000000000001</v>
      </c>
      <c r="S55" s="13">
        <v>57.421900000000001</v>
      </c>
      <c r="T55" s="4">
        <v>43.235300000000002</v>
      </c>
      <c r="U55" s="13">
        <v>38.820399999999999</v>
      </c>
      <c r="V55" s="4">
        <v>37.941499999999998</v>
      </c>
      <c r="W55" s="4">
        <v>40.663899999999998</v>
      </c>
      <c r="X55" s="4">
        <v>28.433299999999999</v>
      </c>
      <c r="Y55" s="4">
        <v>32.2592</v>
      </c>
      <c r="Z55" s="13">
        <v>24.846</v>
      </c>
      <c r="AA55" s="13">
        <v>44.649900000000002</v>
      </c>
      <c r="AB55" s="4">
        <v>44.629600000000003</v>
      </c>
      <c r="AC55" s="4">
        <v>42.362400000000001</v>
      </c>
      <c r="AD55" s="4">
        <v>28.828199999999999</v>
      </c>
      <c r="AE55" s="4">
        <v>49.4542</v>
      </c>
      <c r="AF55" s="4">
        <v>38.358899999999998</v>
      </c>
      <c r="AG55" s="4">
        <v>42.717399999999998</v>
      </c>
      <c r="AH55" s="13">
        <v>37.189</v>
      </c>
      <c r="AI55" s="4">
        <v>30.625</v>
      </c>
      <c r="AJ55" s="4">
        <v>44.012</v>
      </c>
      <c r="AK55" s="4">
        <v>35.130099999999999</v>
      </c>
      <c r="AL55" s="4">
        <v>40.934399999999997</v>
      </c>
      <c r="AM55" s="4">
        <v>57.910699999999999</v>
      </c>
      <c r="AN55" s="4">
        <v>28.337499999999999</v>
      </c>
      <c r="AO55" s="13">
        <v>49.830500000000001</v>
      </c>
      <c r="AP55" s="13">
        <v>36.781599999999997</v>
      </c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</row>
    <row r="56" spans="1:126" s="6" customFormat="1" x14ac:dyDescent="0.3">
      <c r="A56" s="26" t="s">
        <v>63</v>
      </c>
      <c r="B56" s="7">
        <v>60.7851</v>
      </c>
      <c r="C56" s="4">
        <v>53.237299999999998</v>
      </c>
      <c r="D56" s="7">
        <v>57.0259</v>
      </c>
      <c r="E56" s="7">
        <v>43.057299999999998</v>
      </c>
      <c r="F56" s="13">
        <v>62.305700000000002</v>
      </c>
      <c r="G56" s="7">
        <v>78.228499999999997</v>
      </c>
      <c r="H56" s="7">
        <v>82.363200000000006</v>
      </c>
      <c r="I56" s="13">
        <v>85.814400000000006</v>
      </c>
      <c r="J56" s="7">
        <v>48.2988</v>
      </c>
      <c r="K56" s="13">
        <v>61.224499999999999</v>
      </c>
      <c r="L56" s="13">
        <v>50.286000000000001</v>
      </c>
      <c r="M56" s="7">
        <v>51.156100000000002</v>
      </c>
      <c r="N56" s="13">
        <v>47.748800000000003</v>
      </c>
      <c r="O56" s="13">
        <v>62.405700000000003</v>
      </c>
      <c r="P56" s="15">
        <v>69.368700000000004</v>
      </c>
      <c r="Q56" s="20">
        <v>56.078299999999999</v>
      </c>
      <c r="R56" s="7">
        <v>62.469000000000001</v>
      </c>
      <c r="S56" s="13">
        <v>54.221299999999999</v>
      </c>
      <c r="T56" s="7">
        <v>48.741</v>
      </c>
      <c r="U56" s="13">
        <v>65.276899999999998</v>
      </c>
      <c r="V56" s="7">
        <v>59.065100000000001</v>
      </c>
      <c r="W56" s="7">
        <v>52.804900000000004</v>
      </c>
      <c r="X56" s="7">
        <v>38.701799999999999</v>
      </c>
      <c r="Y56" s="7">
        <v>55.590600000000002</v>
      </c>
      <c r="Z56" s="15">
        <v>40.893900000000002</v>
      </c>
      <c r="AA56" s="15">
        <v>49.992400000000004</v>
      </c>
      <c r="AB56" s="7">
        <v>49.344499999999996</v>
      </c>
      <c r="AC56" s="7">
        <v>40.069099999999999</v>
      </c>
      <c r="AD56" s="7">
        <v>42.167999999999999</v>
      </c>
      <c r="AE56" s="7">
        <v>37.6066</v>
      </c>
      <c r="AF56" s="7">
        <v>51.615200000000002</v>
      </c>
      <c r="AG56" s="7">
        <v>41.602499999999999</v>
      </c>
      <c r="AH56" s="15">
        <v>45.415500000000002</v>
      </c>
      <c r="AI56" s="7">
        <v>36.690899999999999</v>
      </c>
      <c r="AJ56" s="7">
        <v>69.593100000000007</v>
      </c>
      <c r="AK56" s="7">
        <v>41.038499999999999</v>
      </c>
      <c r="AL56" s="4">
        <v>60.313200000000002</v>
      </c>
      <c r="AM56" s="7">
        <v>57.144100000000002</v>
      </c>
      <c r="AN56" s="7">
        <v>35.0809</v>
      </c>
      <c r="AO56" s="15">
        <v>54.209099999999999</v>
      </c>
      <c r="AP56" s="15">
        <v>45.779699999999998</v>
      </c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</row>
    <row r="57" spans="1:126" s="6" customFormat="1" x14ac:dyDescent="0.3">
      <c r="A57" s="26" t="s">
        <v>64</v>
      </c>
      <c r="B57" s="7">
        <v>60.783900000000003</v>
      </c>
      <c r="C57" s="4">
        <v>53.236199999999997</v>
      </c>
      <c r="D57" s="7">
        <v>57.0259</v>
      </c>
      <c r="E57" s="7">
        <v>43.057299999999998</v>
      </c>
      <c r="F57" s="13">
        <v>62.305700000000002</v>
      </c>
      <c r="G57" s="7">
        <v>78.228499999999997</v>
      </c>
      <c r="H57" s="7">
        <v>82.363200000000006</v>
      </c>
      <c r="I57" s="13">
        <v>85.814400000000006</v>
      </c>
      <c r="J57" s="7">
        <v>48.2988</v>
      </c>
      <c r="K57" s="13">
        <v>61.223100000000002</v>
      </c>
      <c r="L57" s="13">
        <v>50.286000000000001</v>
      </c>
      <c r="M57" s="7">
        <v>51.155099999999997</v>
      </c>
      <c r="N57" s="13">
        <v>47.748800000000003</v>
      </c>
      <c r="O57" s="13">
        <v>62.405700000000003</v>
      </c>
      <c r="P57" s="15">
        <v>69.368700000000004</v>
      </c>
      <c r="Q57" s="20">
        <v>56.078299999999999</v>
      </c>
      <c r="R57" s="7">
        <v>62.467500000000001</v>
      </c>
      <c r="S57" s="13">
        <v>54.221299999999999</v>
      </c>
      <c r="T57" s="7">
        <v>48.741</v>
      </c>
      <c r="U57" s="13">
        <v>65.276899999999998</v>
      </c>
      <c r="V57" s="7">
        <v>59.065100000000001</v>
      </c>
      <c r="W57" s="7">
        <v>52.803800000000003</v>
      </c>
      <c r="X57" s="7">
        <v>38.701799999999999</v>
      </c>
      <c r="Y57" s="7">
        <v>55.590600000000002</v>
      </c>
      <c r="Z57" s="15">
        <v>40.893900000000002</v>
      </c>
      <c r="AA57" s="15">
        <v>49.991500000000002</v>
      </c>
      <c r="AB57" s="7">
        <v>49.344499999999996</v>
      </c>
      <c r="AC57" s="7">
        <v>40.068399999999997</v>
      </c>
      <c r="AD57" s="7">
        <v>42.167299999999997</v>
      </c>
      <c r="AE57" s="7">
        <v>37.6066</v>
      </c>
      <c r="AF57" s="7">
        <v>51.615200000000002</v>
      </c>
      <c r="AG57" s="7">
        <v>41.601799999999997</v>
      </c>
      <c r="AH57" s="15">
        <v>45.4148</v>
      </c>
      <c r="AI57" s="7">
        <v>36.690899999999999</v>
      </c>
      <c r="AJ57" s="7">
        <v>69.591300000000004</v>
      </c>
      <c r="AK57" s="7">
        <v>41.038499999999999</v>
      </c>
      <c r="AL57" s="4">
        <v>60.313200000000002</v>
      </c>
      <c r="AM57" s="7">
        <v>57.144100000000002</v>
      </c>
      <c r="AN57" s="7">
        <v>35.0809</v>
      </c>
      <c r="AO57" s="15">
        <v>54.209099999999999</v>
      </c>
      <c r="AP57" s="15">
        <v>45.779699999999998</v>
      </c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</row>
    <row r="58" spans="1:126" s="6" customFormat="1" x14ac:dyDescent="0.3">
      <c r="A58" s="26" t="s">
        <v>65</v>
      </c>
      <c r="B58" s="7">
        <v>60.783900000000003</v>
      </c>
      <c r="C58" s="4">
        <v>53.237299999999998</v>
      </c>
      <c r="D58" s="7">
        <v>57.0259</v>
      </c>
      <c r="E58" s="7">
        <v>43.057299999999998</v>
      </c>
      <c r="F58" s="13">
        <v>62.305700000000002</v>
      </c>
      <c r="G58" s="7">
        <v>78.228499999999997</v>
      </c>
      <c r="H58" s="7">
        <v>82.363200000000006</v>
      </c>
      <c r="I58" s="13">
        <v>85.814400000000006</v>
      </c>
      <c r="J58" s="7">
        <v>48.2988</v>
      </c>
      <c r="K58" s="13">
        <v>61.224499999999999</v>
      </c>
      <c r="L58" s="13">
        <v>50.286000000000001</v>
      </c>
      <c r="M58" s="7">
        <v>51.155099999999997</v>
      </c>
      <c r="N58" s="13">
        <v>47.748800000000003</v>
      </c>
      <c r="O58" s="13">
        <v>62.405700000000003</v>
      </c>
      <c r="P58" s="15">
        <v>69.368700000000004</v>
      </c>
      <c r="Q58" s="20">
        <v>56.078299999999999</v>
      </c>
      <c r="R58" s="7">
        <v>62.467500000000001</v>
      </c>
      <c r="S58" s="13">
        <v>54.221299999999999</v>
      </c>
      <c r="T58" s="7">
        <v>48.741</v>
      </c>
      <c r="U58" s="13">
        <v>65.276899999999998</v>
      </c>
      <c r="V58" s="7">
        <v>59.065100000000001</v>
      </c>
      <c r="W58" s="7">
        <v>52.804900000000004</v>
      </c>
      <c r="X58" s="7">
        <v>38.701799999999999</v>
      </c>
      <c r="Y58" s="7">
        <v>55.590600000000002</v>
      </c>
      <c r="Z58" s="15">
        <v>40.893900000000002</v>
      </c>
      <c r="AA58" s="15">
        <v>49.991500000000002</v>
      </c>
      <c r="AB58" s="7">
        <v>49.344499999999996</v>
      </c>
      <c r="AC58" s="7">
        <v>40.068399999999997</v>
      </c>
      <c r="AD58" s="7">
        <v>42.167299999999997</v>
      </c>
      <c r="AE58" s="7">
        <v>37.6066</v>
      </c>
      <c r="AF58" s="7">
        <v>51.615200000000002</v>
      </c>
      <c r="AG58" s="7">
        <v>41.602499999999999</v>
      </c>
      <c r="AH58" s="15">
        <v>45.415500000000002</v>
      </c>
      <c r="AI58" s="7">
        <v>36.690899999999999</v>
      </c>
      <c r="AJ58" s="7">
        <v>69.593100000000007</v>
      </c>
      <c r="AK58" s="7">
        <v>41.038499999999999</v>
      </c>
      <c r="AL58" s="4">
        <v>60.313200000000002</v>
      </c>
      <c r="AM58" s="7">
        <v>57.144100000000002</v>
      </c>
      <c r="AN58" s="7">
        <v>35.0809</v>
      </c>
      <c r="AO58" s="15">
        <v>54.209099999999999</v>
      </c>
      <c r="AP58" s="15">
        <v>45.779699999999998</v>
      </c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</row>
    <row r="59" spans="1:126" s="6" customFormat="1" x14ac:dyDescent="0.3">
      <c r="A59" s="26" t="s">
        <v>66</v>
      </c>
      <c r="B59" s="7">
        <v>60.783900000000003</v>
      </c>
      <c r="C59" s="4">
        <v>53.236199999999997</v>
      </c>
      <c r="D59" s="4">
        <v>57.0259</v>
      </c>
      <c r="E59" s="7">
        <v>43.056600000000003</v>
      </c>
      <c r="F59" s="13">
        <v>62.304299999999998</v>
      </c>
      <c r="G59" s="7">
        <v>78.228499999999997</v>
      </c>
      <c r="H59" s="7">
        <v>82.360600000000005</v>
      </c>
      <c r="I59" s="13">
        <v>85.811599999999999</v>
      </c>
      <c r="J59" s="7">
        <v>48.2988</v>
      </c>
      <c r="K59" s="13">
        <v>61.223100000000002</v>
      </c>
      <c r="L59" s="13">
        <v>50.328099999999999</v>
      </c>
      <c r="M59" s="7">
        <v>51.155099999999997</v>
      </c>
      <c r="N59" s="13">
        <v>47.748800000000003</v>
      </c>
      <c r="O59" s="13">
        <v>62.405700000000003</v>
      </c>
      <c r="P59" s="15">
        <v>69.368700000000004</v>
      </c>
      <c r="Q59" s="20">
        <v>56.078299999999999</v>
      </c>
      <c r="R59" s="7">
        <v>62.467500000000001</v>
      </c>
      <c r="S59" s="13">
        <v>54.221299999999999</v>
      </c>
      <c r="T59" s="7">
        <v>48.740099999999998</v>
      </c>
      <c r="U59" s="13">
        <v>65.276899999999998</v>
      </c>
      <c r="V59" s="7">
        <v>59.065100000000001</v>
      </c>
      <c r="W59" s="7">
        <v>52.803800000000003</v>
      </c>
      <c r="X59" s="7">
        <v>38.7012</v>
      </c>
      <c r="Y59" s="7">
        <v>55.589399999999998</v>
      </c>
      <c r="Z59" s="15">
        <v>40.893900000000002</v>
      </c>
      <c r="AA59" s="15">
        <v>49.991500000000002</v>
      </c>
      <c r="AB59" s="7">
        <v>49.344499999999996</v>
      </c>
      <c r="AC59" s="7">
        <v>40.068399999999997</v>
      </c>
      <c r="AD59" s="7">
        <v>42.167299999999997</v>
      </c>
      <c r="AE59" s="7">
        <v>37.6066</v>
      </c>
      <c r="AF59" s="7">
        <v>51.615200000000002</v>
      </c>
      <c r="AG59" s="7">
        <v>41.601799999999997</v>
      </c>
      <c r="AH59" s="15">
        <v>45.4148</v>
      </c>
      <c r="AI59" s="7">
        <v>36.690399999999997</v>
      </c>
      <c r="AJ59" s="7">
        <v>69.730699999999999</v>
      </c>
      <c r="AK59" s="7">
        <v>41.0379</v>
      </c>
      <c r="AL59" s="4">
        <v>60.313200000000002</v>
      </c>
      <c r="AM59" s="7">
        <v>57.144100000000002</v>
      </c>
      <c r="AN59" s="7">
        <v>35.0809</v>
      </c>
      <c r="AO59" s="15">
        <v>54.209099999999999</v>
      </c>
      <c r="AP59" s="15">
        <v>45.779699999999998</v>
      </c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</row>
    <row r="60" spans="1:126" x14ac:dyDescent="0.3">
      <c r="A60" s="26" t="s">
        <v>67</v>
      </c>
      <c r="B60" s="7">
        <v>63.829799999999999</v>
      </c>
      <c r="C60" s="4">
        <v>60.995800000000003</v>
      </c>
      <c r="D60" s="4">
        <v>37.246600000000001</v>
      </c>
      <c r="E60" s="7">
        <v>58.759500000000003</v>
      </c>
      <c r="F60" s="13">
        <v>56.0974</v>
      </c>
      <c r="G60" s="7">
        <v>54.543199999999999</v>
      </c>
      <c r="H60" s="7">
        <v>81.402900000000002</v>
      </c>
      <c r="I60" s="13">
        <v>79.679599999999994</v>
      </c>
      <c r="J60" s="4">
        <v>61.347999999999999</v>
      </c>
      <c r="K60" s="13">
        <v>76.882800000000003</v>
      </c>
      <c r="L60" s="13">
        <v>68.852500000000006</v>
      </c>
      <c r="M60" s="4">
        <v>78.191500000000005</v>
      </c>
      <c r="N60" s="13">
        <v>62.025300000000001</v>
      </c>
      <c r="O60" s="13">
        <v>72.6524</v>
      </c>
      <c r="P60" s="13">
        <v>78.600300000000004</v>
      </c>
      <c r="Q60" s="20">
        <v>57.581800000000001</v>
      </c>
      <c r="R60" s="4">
        <v>85.636600000000001</v>
      </c>
      <c r="S60" s="13">
        <v>38.592799999999997</v>
      </c>
      <c r="T60" s="4">
        <v>64.88</v>
      </c>
      <c r="U60" s="13">
        <v>40.590299999999999</v>
      </c>
      <c r="V60" s="4">
        <v>70.441699999999997</v>
      </c>
      <c r="W60" s="4">
        <v>85.736500000000007</v>
      </c>
      <c r="X60" s="4">
        <v>38.564100000000003</v>
      </c>
      <c r="Y60" s="4">
        <v>73.655500000000004</v>
      </c>
      <c r="Z60" s="13">
        <v>53.832999999999998</v>
      </c>
      <c r="AA60" s="13">
        <v>89.102900000000005</v>
      </c>
      <c r="AB60" s="4">
        <v>79.891300000000001</v>
      </c>
      <c r="AC60" s="4">
        <v>47.962600000000002</v>
      </c>
      <c r="AD60" s="4">
        <v>65.827399999999997</v>
      </c>
      <c r="AE60" s="4">
        <v>76.209699999999998</v>
      </c>
      <c r="AF60" s="4">
        <v>77.422799999999995</v>
      </c>
      <c r="AG60" s="4">
        <v>61.340899999999998</v>
      </c>
      <c r="AH60" s="13">
        <v>53.549700000000001</v>
      </c>
      <c r="AI60" s="4">
        <v>73.551100000000005</v>
      </c>
      <c r="AJ60" s="4">
        <v>66.818200000000004</v>
      </c>
      <c r="AK60" s="4">
        <v>75.140600000000006</v>
      </c>
      <c r="AL60" s="4">
        <v>69.014099999999999</v>
      </c>
      <c r="AM60" s="4">
        <v>65.521000000000001</v>
      </c>
      <c r="AN60" s="4">
        <v>76.661000000000001</v>
      </c>
      <c r="AO60" s="13">
        <v>53.903199999999998</v>
      </c>
      <c r="AP60" s="13">
        <v>58.761099999999999</v>
      </c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</row>
    <row r="61" spans="1:126" x14ac:dyDescent="0.3">
      <c r="A61" s="26" t="s">
        <v>68</v>
      </c>
      <c r="B61" s="7">
        <v>61.555599999999998</v>
      </c>
      <c r="C61" s="4">
        <v>84.482799999999997</v>
      </c>
      <c r="D61" s="4">
        <v>25.171199999999999</v>
      </c>
      <c r="E61" s="7">
        <v>65.703199999999995</v>
      </c>
      <c r="F61" s="13">
        <v>76.990200000000002</v>
      </c>
      <c r="G61" s="7">
        <v>70.3125</v>
      </c>
      <c r="H61" s="7">
        <v>94.230800000000002</v>
      </c>
      <c r="I61" s="13">
        <v>99.555999999999997</v>
      </c>
      <c r="J61" s="4">
        <v>72.269400000000005</v>
      </c>
      <c r="K61" s="13">
        <v>70.843400000000003</v>
      </c>
      <c r="L61" s="13">
        <v>95.807100000000005</v>
      </c>
      <c r="M61" s="4">
        <v>81.666700000000006</v>
      </c>
      <c r="N61" s="13">
        <v>69.7196</v>
      </c>
      <c r="O61" s="13">
        <v>81.894099999999995</v>
      </c>
      <c r="P61" s="13">
        <v>111.74</v>
      </c>
      <c r="Q61" s="20">
        <v>65.005899999999997</v>
      </c>
      <c r="R61" s="4">
        <v>97.674400000000006</v>
      </c>
      <c r="S61" s="13">
        <v>81.215500000000006</v>
      </c>
      <c r="T61" s="4">
        <v>71.4054</v>
      </c>
      <c r="U61" s="13">
        <v>79.660399999999996</v>
      </c>
      <c r="V61" s="4">
        <v>83.076899999999995</v>
      </c>
      <c r="W61" s="4">
        <v>87.263400000000004</v>
      </c>
      <c r="X61" s="4">
        <v>72.592600000000004</v>
      </c>
      <c r="Y61" s="4">
        <v>93.630600000000001</v>
      </c>
      <c r="Z61" s="13">
        <v>71.282300000000006</v>
      </c>
      <c r="AA61" s="13">
        <v>103.35899999999999</v>
      </c>
      <c r="AB61" s="4">
        <v>83.5227</v>
      </c>
      <c r="AC61" s="4">
        <v>78.451099999999997</v>
      </c>
      <c r="AD61" s="4">
        <v>83.5227</v>
      </c>
      <c r="AE61" s="4">
        <v>79.968599999999995</v>
      </c>
      <c r="AF61" s="4">
        <v>82.358099999999993</v>
      </c>
      <c r="AG61" s="4">
        <v>89.102900000000005</v>
      </c>
      <c r="AH61" s="13">
        <v>76.065100000000001</v>
      </c>
      <c r="AI61" s="4">
        <v>98.203699999999998</v>
      </c>
      <c r="AJ61" s="4">
        <v>86.216999999999999</v>
      </c>
      <c r="AK61" s="4">
        <v>80.371799999999993</v>
      </c>
      <c r="AL61" s="4">
        <v>100</v>
      </c>
      <c r="AM61" s="4">
        <v>85.925799999999995</v>
      </c>
      <c r="AN61" s="4">
        <v>83.333299999999994</v>
      </c>
      <c r="AO61" s="13">
        <v>68.906300000000002</v>
      </c>
      <c r="AP61" s="13">
        <v>111.07299999999999</v>
      </c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</row>
    <row r="62" spans="1:126" x14ac:dyDescent="0.3">
      <c r="A62" s="26" t="s">
        <v>69</v>
      </c>
      <c r="B62" s="7">
        <v>56.1404</v>
      </c>
      <c r="C62" s="4">
        <v>54.509500000000003</v>
      </c>
      <c r="D62" s="4">
        <v>47.115400000000001</v>
      </c>
      <c r="E62" s="7">
        <v>65.265600000000006</v>
      </c>
      <c r="F62" s="13">
        <v>75.371700000000004</v>
      </c>
      <c r="G62" s="7">
        <v>82.671999999999997</v>
      </c>
      <c r="H62" s="7">
        <v>89.093900000000005</v>
      </c>
      <c r="I62" s="13">
        <v>66.8232</v>
      </c>
      <c r="J62" s="4">
        <v>56.706899999999997</v>
      </c>
      <c r="K62" s="13">
        <v>66.292500000000004</v>
      </c>
      <c r="L62" s="13">
        <v>67.555099999999996</v>
      </c>
      <c r="M62" s="4">
        <v>60.4938</v>
      </c>
      <c r="N62" s="13">
        <v>62.264699999999998</v>
      </c>
      <c r="O62" s="13">
        <v>73.869299999999996</v>
      </c>
      <c r="P62" s="13">
        <v>114.84399999999999</v>
      </c>
      <c r="Q62" s="20">
        <v>44.360199999999999</v>
      </c>
      <c r="R62" s="4">
        <v>88.023899999999998</v>
      </c>
      <c r="S62" s="13">
        <v>65.188500000000005</v>
      </c>
      <c r="T62" s="4">
        <v>66.462400000000002</v>
      </c>
      <c r="U62" s="13">
        <v>87.079599999999999</v>
      </c>
      <c r="V62" s="4">
        <v>63.703800000000001</v>
      </c>
      <c r="W62" s="4">
        <v>76.945400000000006</v>
      </c>
      <c r="X62" s="4">
        <v>60.125399999999999</v>
      </c>
      <c r="Y62" s="4">
        <v>79.459500000000006</v>
      </c>
      <c r="Z62" s="13">
        <v>69.6023</v>
      </c>
      <c r="AA62" s="13">
        <v>107.666</v>
      </c>
      <c r="AB62" s="4">
        <v>76.412199999999999</v>
      </c>
      <c r="AC62" s="4">
        <v>72.932699999999997</v>
      </c>
      <c r="AD62" s="4">
        <v>71.707300000000004</v>
      </c>
      <c r="AE62" s="4">
        <v>67.572400000000002</v>
      </c>
      <c r="AF62" s="4">
        <v>72.279300000000006</v>
      </c>
      <c r="AG62" s="4">
        <v>94.392099999999999</v>
      </c>
      <c r="AH62" s="13">
        <v>52.456299999999999</v>
      </c>
      <c r="AI62" s="4">
        <v>69.136700000000005</v>
      </c>
      <c r="AJ62" s="4">
        <v>70</v>
      </c>
      <c r="AK62" s="4">
        <v>78.302599999999998</v>
      </c>
      <c r="AL62" s="4">
        <v>80.108999999999995</v>
      </c>
      <c r="AM62" s="4">
        <v>77.674999999999997</v>
      </c>
      <c r="AN62" s="4">
        <v>79.646000000000001</v>
      </c>
      <c r="AO62" s="13">
        <v>72.660399999999996</v>
      </c>
      <c r="AP62" s="13">
        <v>72.016199999999998</v>
      </c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</row>
    <row r="63" spans="1:126" x14ac:dyDescent="0.3">
      <c r="A63" s="26" t="s">
        <v>70</v>
      </c>
      <c r="B63" s="7">
        <v>62.3782</v>
      </c>
      <c r="C63" s="4">
        <v>66.362399999999994</v>
      </c>
      <c r="D63" s="4">
        <v>48.074100000000001</v>
      </c>
      <c r="E63" s="7">
        <v>67.374499999999998</v>
      </c>
      <c r="F63" s="13">
        <v>78.191500000000005</v>
      </c>
      <c r="G63" s="7">
        <v>83.776600000000002</v>
      </c>
      <c r="H63" s="7">
        <v>94.696200000000005</v>
      </c>
      <c r="I63" s="13">
        <v>95.703100000000006</v>
      </c>
      <c r="J63" s="4">
        <v>54.349400000000003</v>
      </c>
      <c r="K63" s="13">
        <v>54.952100000000002</v>
      </c>
      <c r="L63" s="13">
        <v>76.847099999999998</v>
      </c>
      <c r="M63" s="4">
        <v>55.893500000000003</v>
      </c>
      <c r="N63" s="13">
        <v>57.558</v>
      </c>
      <c r="O63" s="13">
        <v>68.213499999999996</v>
      </c>
      <c r="P63" s="13">
        <v>90.6661</v>
      </c>
      <c r="Q63" s="20">
        <v>44.983199999999997</v>
      </c>
      <c r="R63" s="4">
        <v>68.534999999999997</v>
      </c>
      <c r="S63" s="13">
        <v>57.309899999999999</v>
      </c>
      <c r="T63" s="4">
        <v>62.819000000000003</v>
      </c>
      <c r="U63" s="13">
        <v>57.874000000000002</v>
      </c>
      <c r="V63" s="4">
        <v>59.601300000000002</v>
      </c>
      <c r="W63" s="4">
        <v>68.034599999999998</v>
      </c>
      <c r="X63" s="4">
        <v>62.550199999999997</v>
      </c>
      <c r="Y63" s="4">
        <v>68.055599999999998</v>
      </c>
      <c r="Z63" s="13">
        <v>59.573099999999997</v>
      </c>
      <c r="AA63" s="13">
        <v>89.352599999999995</v>
      </c>
      <c r="AB63" s="4">
        <v>62.452800000000003</v>
      </c>
      <c r="AC63" s="4">
        <v>82.998699999999999</v>
      </c>
      <c r="AD63" s="4">
        <v>64.615399999999994</v>
      </c>
      <c r="AE63" s="4">
        <v>70</v>
      </c>
      <c r="AF63" s="4">
        <v>66.469099999999997</v>
      </c>
      <c r="AG63" s="4">
        <v>78.900300000000001</v>
      </c>
      <c r="AH63" s="13">
        <v>39.560400000000001</v>
      </c>
      <c r="AI63" s="4">
        <v>72.660399999999996</v>
      </c>
      <c r="AJ63" s="4">
        <v>75.751499999999993</v>
      </c>
      <c r="AK63" s="4">
        <v>60.092700000000001</v>
      </c>
      <c r="AL63" s="4">
        <v>85.714299999999994</v>
      </c>
      <c r="AM63" s="4">
        <v>68.159000000000006</v>
      </c>
      <c r="AN63" s="4">
        <v>84.215500000000006</v>
      </c>
      <c r="AO63" s="13">
        <v>71.2958</v>
      </c>
      <c r="AP63" s="13">
        <v>100.89700000000001</v>
      </c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</row>
    <row r="64" spans="1:126" x14ac:dyDescent="0.3">
      <c r="A64" s="26" t="s">
        <v>71</v>
      </c>
      <c r="B64" s="7">
        <v>61.309199999999997</v>
      </c>
      <c r="C64" s="4">
        <v>69.594899999999996</v>
      </c>
      <c r="D64" s="4">
        <v>56.25</v>
      </c>
      <c r="E64" s="7">
        <v>65.988299999999995</v>
      </c>
      <c r="F64" s="13">
        <v>73.684200000000004</v>
      </c>
      <c r="G64" s="7">
        <v>101.22</v>
      </c>
      <c r="H64" s="7">
        <v>77.055199999999999</v>
      </c>
      <c r="I64" s="13">
        <v>81.345299999999995</v>
      </c>
      <c r="J64" s="4">
        <v>53.262999999999998</v>
      </c>
      <c r="K64" s="13">
        <v>69.585800000000006</v>
      </c>
      <c r="L64" s="13">
        <v>86.493200000000002</v>
      </c>
      <c r="M64" s="4">
        <v>78.581599999999995</v>
      </c>
      <c r="N64" s="13">
        <v>54.463500000000003</v>
      </c>
      <c r="O64" s="13">
        <v>66.865499999999997</v>
      </c>
      <c r="P64" s="13">
        <v>89.6828</v>
      </c>
      <c r="Q64" s="20">
        <v>188.42099999999999</v>
      </c>
      <c r="R64" s="4">
        <v>78.600300000000004</v>
      </c>
      <c r="S64" s="13">
        <v>57.534199999999998</v>
      </c>
      <c r="T64" s="4">
        <v>60.728499999999997</v>
      </c>
      <c r="U64" s="13">
        <v>50.676099999999998</v>
      </c>
      <c r="V64" s="4">
        <v>60.642200000000003</v>
      </c>
      <c r="W64" s="4">
        <v>74.762699999999995</v>
      </c>
      <c r="X64" s="4">
        <v>68.220500000000001</v>
      </c>
      <c r="Y64" s="4">
        <v>62.553199999999997</v>
      </c>
      <c r="Z64" s="13">
        <v>52.747</v>
      </c>
      <c r="AA64" s="13">
        <v>80.6584</v>
      </c>
      <c r="AB64" s="4">
        <v>60.808</v>
      </c>
      <c r="AC64" s="4">
        <v>85.6477</v>
      </c>
      <c r="AD64" s="4">
        <v>66.093800000000002</v>
      </c>
      <c r="AE64" s="4">
        <v>72.413799999999995</v>
      </c>
      <c r="AF64" s="4">
        <v>75.444800000000001</v>
      </c>
      <c r="AG64" s="4">
        <v>93.963099999999997</v>
      </c>
      <c r="AH64" s="13">
        <v>49.26</v>
      </c>
      <c r="AI64" s="4">
        <v>57.5017</v>
      </c>
      <c r="AJ64" s="4">
        <v>59.487400000000001</v>
      </c>
      <c r="AK64" s="4">
        <v>67.077299999999994</v>
      </c>
      <c r="AL64" s="4">
        <v>93.630600000000001</v>
      </c>
      <c r="AM64" s="4">
        <v>77.422799999999995</v>
      </c>
      <c r="AN64" s="4">
        <v>90.909099999999995</v>
      </c>
      <c r="AO64" s="13">
        <v>65.199700000000007</v>
      </c>
      <c r="AP64" s="13">
        <v>87.378600000000006</v>
      </c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</row>
    <row r="65" spans="1:126" x14ac:dyDescent="0.3">
      <c r="A65" s="26" t="s">
        <v>72</v>
      </c>
      <c r="B65" s="7">
        <v>76.271199999999993</v>
      </c>
      <c r="C65" s="4">
        <v>82.204599999999999</v>
      </c>
      <c r="D65" s="4">
        <v>67.061999999999998</v>
      </c>
      <c r="E65" s="7">
        <v>69.441500000000005</v>
      </c>
      <c r="F65" s="13">
        <v>72.836399999999998</v>
      </c>
      <c r="G65" s="7">
        <v>103.21</v>
      </c>
      <c r="H65" s="7">
        <v>103.521</v>
      </c>
      <c r="I65" s="13">
        <v>98.496099999999998</v>
      </c>
      <c r="J65" s="4">
        <v>51.401600000000002</v>
      </c>
      <c r="K65" s="13">
        <v>88.288300000000007</v>
      </c>
      <c r="L65" s="13">
        <v>98.672399999999996</v>
      </c>
      <c r="M65" s="4">
        <v>67.335099999999997</v>
      </c>
      <c r="N65" s="13">
        <v>61.4377</v>
      </c>
      <c r="O65" s="13">
        <v>70.552499999999995</v>
      </c>
      <c r="P65" s="13">
        <v>107.386</v>
      </c>
      <c r="Q65" s="20">
        <v>188.40799999999999</v>
      </c>
      <c r="R65" s="4">
        <v>79.507199999999997</v>
      </c>
      <c r="S65" s="13">
        <v>73.869299999999996</v>
      </c>
      <c r="T65" s="4">
        <v>62.972999999999999</v>
      </c>
      <c r="U65" s="13">
        <v>80.435299999999998</v>
      </c>
      <c r="V65" s="4">
        <v>89.295400000000001</v>
      </c>
      <c r="W65" s="4">
        <v>71.598699999999994</v>
      </c>
      <c r="X65" s="4">
        <v>68.4499</v>
      </c>
      <c r="Y65" s="4">
        <v>62.954999999999998</v>
      </c>
      <c r="Z65" s="13">
        <v>62.553199999999997</v>
      </c>
      <c r="AA65" s="13">
        <v>74.747900000000001</v>
      </c>
      <c r="AB65" s="4">
        <v>76.963300000000004</v>
      </c>
      <c r="AC65" s="4">
        <v>86.988</v>
      </c>
      <c r="AD65" s="4">
        <v>69.021299999999997</v>
      </c>
      <c r="AE65" s="4">
        <v>75</v>
      </c>
      <c r="AF65" s="4">
        <v>80.123500000000007</v>
      </c>
      <c r="AG65" s="4">
        <v>63.999600000000001</v>
      </c>
      <c r="AH65" s="13">
        <v>49.872799999999998</v>
      </c>
      <c r="AI65" s="4">
        <v>71.652900000000002</v>
      </c>
      <c r="AJ65" s="4">
        <v>66.340699999999998</v>
      </c>
      <c r="AK65" s="4">
        <v>70.803600000000003</v>
      </c>
      <c r="AL65" s="4">
        <v>86.470600000000005</v>
      </c>
      <c r="AM65" s="4">
        <v>77.282600000000002</v>
      </c>
      <c r="AN65" s="4">
        <v>89.257999999999996</v>
      </c>
      <c r="AO65" s="13">
        <v>77.278000000000006</v>
      </c>
      <c r="AP65" s="13">
        <v>90.725800000000007</v>
      </c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</row>
    <row r="66" spans="1:126" x14ac:dyDescent="0.3">
      <c r="A66" s="26" t="s">
        <v>73</v>
      </c>
      <c r="B66" s="7">
        <v>70.021900000000002</v>
      </c>
      <c r="C66" s="4">
        <v>77.443100000000001</v>
      </c>
      <c r="D66" s="7">
        <v>46.323500000000003</v>
      </c>
      <c r="E66" s="7">
        <v>48.661200000000001</v>
      </c>
      <c r="F66" s="13">
        <v>59.401899999999998</v>
      </c>
      <c r="G66" s="7">
        <v>76.925299999999993</v>
      </c>
      <c r="H66" s="7">
        <v>77.572599999999994</v>
      </c>
      <c r="I66" s="13">
        <v>77.422799999999995</v>
      </c>
      <c r="J66" s="4">
        <v>42.374600000000001</v>
      </c>
      <c r="K66" s="13">
        <v>71.501900000000006</v>
      </c>
      <c r="L66" s="13">
        <v>70.590100000000007</v>
      </c>
      <c r="M66" s="4">
        <v>47.521599999999999</v>
      </c>
      <c r="N66" s="13">
        <v>45.794400000000003</v>
      </c>
      <c r="O66" s="13">
        <v>57.662100000000002</v>
      </c>
      <c r="P66" s="13">
        <v>73.304500000000004</v>
      </c>
      <c r="Q66" s="20">
        <v>46.7136</v>
      </c>
      <c r="R66" s="4">
        <v>66.469099999999997</v>
      </c>
      <c r="S66" s="13">
        <v>63.216700000000003</v>
      </c>
      <c r="T66" s="4">
        <v>48.900399999999998</v>
      </c>
      <c r="U66" s="13">
        <v>48.927500000000002</v>
      </c>
      <c r="V66" s="4">
        <v>59.268900000000002</v>
      </c>
      <c r="W66" s="4">
        <v>50.1402</v>
      </c>
      <c r="X66" s="4">
        <v>56.049799999999998</v>
      </c>
      <c r="Y66" s="4">
        <v>45.967799999999997</v>
      </c>
      <c r="Z66" s="13">
        <v>58.210099999999997</v>
      </c>
      <c r="AA66" s="13">
        <v>59.917099999999998</v>
      </c>
      <c r="AB66" s="4">
        <v>51.130400000000002</v>
      </c>
      <c r="AC66" s="4">
        <v>65.375299999999996</v>
      </c>
      <c r="AD66" s="4">
        <v>46.650199999999998</v>
      </c>
      <c r="AE66" s="4">
        <v>57.715000000000003</v>
      </c>
      <c r="AF66" s="4">
        <v>62.8324</v>
      </c>
      <c r="AG66" s="4">
        <v>81.752499999999998</v>
      </c>
      <c r="AH66" s="13">
        <v>34.937600000000003</v>
      </c>
      <c r="AI66" s="4">
        <v>43.246600000000001</v>
      </c>
      <c r="AJ66" s="4">
        <v>64.686499999999995</v>
      </c>
      <c r="AK66" s="4">
        <v>52.753300000000003</v>
      </c>
      <c r="AL66" s="4">
        <v>70.843400000000003</v>
      </c>
      <c r="AM66" s="4">
        <v>66.252700000000004</v>
      </c>
      <c r="AN66" s="4">
        <v>67.314899999999994</v>
      </c>
      <c r="AO66" s="13">
        <v>62.8324</v>
      </c>
      <c r="AP66" s="13">
        <v>82.720600000000005</v>
      </c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</row>
    <row r="67" spans="1:126" s="6" customFormat="1" x14ac:dyDescent="0.3">
      <c r="A67" s="26" t="s">
        <v>74</v>
      </c>
      <c r="B67" s="7">
        <v>59.813099999999999</v>
      </c>
      <c r="C67" s="4">
        <v>69.594899999999996</v>
      </c>
      <c r="D67" s="7">
        <v>57.183599999999998</v>
      </c>
      <c r="E67" s="7">
        <v>44.599499999999999</v>
      </c>
      <c r="F67" s="13">
        <v>62.811599999999999</v>
      </c>
      <c r="G67" s="7">
        <v>79.975800000000007</v>
      </c>
      <c r="H67" s="7">
        <v>77.6614</v>
      </c>
      <c r="I67" s="13">
        <v>82.358099999999993</v>
      </c>
      <c r="J67" s="7">
        <v>37.807600000000001</v>
      </c>
      <c r="K67" s="13">
        <v>79.264300000000006</v>
      </c>
      <c r="L67" s="13">
        <v>58.087499999999999</v>
      </c>
      <c r="M67" s="7">
        <v>42.798900000000003</v>
      </c>
      <c r="N67" s="13">
        <v>55.211300000000001</v>
      </c>
      <c r="O67" s="13">
        <v>59.1708</v>
      </c>
      <c r="P67" s="15">
        <v>63.605800000000002</v>
      </c>
      <c r="Q67" s="20">
        <v>47.283799999999999</v>
      </c>
      <c r="R67" s="7">
        <v>68.380899999999997</v>
      </c>
      <c r="S67" s="13">
        <v>54.802999999999997</v>
      </c>
      <c r="T67" s="7">
        <v>45.872999999999998</v>
      </c>
      <c r="U67" s="13">
        <v>47.174199999999999</v>
      </c>
      <c r="V67" s="7">
        <v>59.7453</v>
      </c>
      <c r="W67" s="7">
        <v>46.981499999999997</v>
      </c>
      <c r="X67" s="7">
        <v>39.594200000000001</v>
      </c>
      <c r="Y67" s="7">
        <v>39.853000000000002</v>
      </c>
      <c r="Z67" s="15">
        <v>44.080199999999998</v>
      </c>
      <c r="AA67" s="15">
        <v>57.8399</v>
      </c>
      <c r="AB67" s="7">
        <v>49.326999999999998</v>
      </c>
      <c r="AC67" s="7">
        <v>59.719700000000003</v>
      </c>
      <c r="AD67" s="7">
        <v>47.256799999999998</v>
      </c>
      <c r="AE67" s="7">
        <v>59.688699999999997</v>
      </c>
      <c r="AF67" s="7">
        <v>43.337299999999999</v>
      </c>
      <c r="AG67" s="7">
        <v>64.035200000000003</v>
      </c>
      <c r="AH67" s="15">
        <v>39.357399999999998</v>
      </c>
      <c r="AI67" s="7">
        <v>35.919899999999998</v>
      </c>
      <c r="AJ67" s="7">
        <v>57.000100000000003</v>
      </c>
      <c r="AK67" s="7">
        <v>49.932099999999998</v>
      </c>
      <c r="AL67" s="4">
        <v>53.010100000000001</v>
      </c>
      <c r="AM67" s="7">
        <v>56.829900000000002</v>
      </c>
      <c r="AN67" s="7">
        <v>44.798400000000001</v>
      </c>
      <c r="AO67" s="15">
        <v>61.891800000000003</v>
      </c>
      <c r="AP67" s="15">
        <v>62.543399999999998</v>
      </c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</row>
    <row r="68" spans="1:126" s="6" customFormat="1" x14ac:dyDescent="0.3">
      <c r="A68" s="26" t="s">
        <v>75</v>
      </c>
      <c r="B68" s="7">
        <v>59.813099999999999</v>
      </c>
      <c r="C68" s="4">
        <v>69.593100000000007</v>
      </c>
      <c r="D68" s="4">
        <v>57.183599999999998</v>
      </c>
      <c r="E68" s="7">
        <v>44.599499999999999</v>
      </c>
      <c r="F68" s="13">
        <v>62.810099999999998</v>
      </c>
      <c r="G68" s="7">
        <v>79.973399999999998</v>
      </c>
      <c r="H68" s="7">
        <v>77.6614</v>
      </c>
      <c r="I68" s="13">
        <v>82.358099999999993</v>
      </c>
      <c r="J68" s="7">
        <v>37.807600000000001</v>
      </c>
      <c r="K68" s="13">
        <v>79.264300000000006</v>
      </c>
      <c r="L68" s="13">
        <v>58.086199999999998</v>
      </c>
      <c r="M68" s="7">
        <v>42.798900000000003</v>
      </c>
      <c r="N68" s="13">
        <v>55.211300000000001</v>
      </c>
      <c r="O68" s="13">
        <v>59.1708</v>
      </c>
      <c r="P68" s="15">
        <v>63.605800000000002</v>
      </c>
      <c r="Q68" s="20">
        <v>47.283799999999999</v>
      </c>
      <c r="R68" s="7">
        <v>68.380899999999997</v>
      </c>
      <c r="S68" s="13">
        <v>54.802999999999997</v>
      </c>
      <c r="T68" s="7">
        <v>45.872199999999999</v>
      </c>
      <c r="U68" s="13">
        <v>47.174199999999999</v>
      </c>
      <c r="V68" s="7">
        <v>59.7453</v>
      </c>
      <c r="W68" s="7">
        <v>46.981499999999997</v>
      </c>
      <c r="X68" s="7">
        <v>39.594200000000001</v>
      </c>
      <c r="Y68" s="7">
        <v>39.853000000000002</v>
      </c>
      <c r="Z68" s="15">
        <v>44.080199999999998</v>
      </c>
      <c r="AA68" s="15">
        <v>57.8399</v>
      </c>
      <c r="AB68" s="7">
        <v>49.326999999999998</v>
      </c>
      <c r="AC68" s="7">
        <v>59.719700000000003</v>
      </c>
      <c r="AD68" s="7">
        <v>47.256799999999998</v>
      </c>
      <c r="AE68" s="7">
        <v>59.688699999999997</v>
      </c>
      <c r="AF68" s="7">
        <v>43.337299999999999</v>
      </c>
      <c r="AG68" s="7">
        <v>64.035200000000003</v>
      </c>
      <c r="AH68" s="15">
        <v>39.357399999999998</v>
      </c>
      <c r="AI68" s="7">
        <v>35.919899999999998</v>
      </c>
      <c r="AJ68" s="7">
        <v>57.000100000000003</v>
      </c>
      <c r="AK68" s="7">
        <v>49.932099999999998</v>
      </c>
      <c r="AL68" s="4">
        <v>53.010100000000001</v>
      </c>
      <c r="AM68" s="7">
        <v>56.829900000000002</v>
      </c>
      <c r="AN68" s="7">
        <v>44.798400000000001</v>
      </c>
      <c r="AO68" s="15">
        <v>61.891800000000003</v>
      </c>
      <c r="AP68" s="15">
        <v>62.543399999999998</v>
      </c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</row>
    <row r="69" spans="1:126" x14ac:dyDescent="0.3">
      <c r="A69" s="26" t="s">
        <v>76</v>
      </c>
      <c r="B69" s="7">
        <v>53.872100000000003</v>
      </c>
      <c r="C69" s="4">
        <v>82.122900000000001</v>
      </c>
      <c r="D69" s="7">
        <v>41.973399999999998</v>
      </c>
      <c r="E69" s="7">
        <v>37.653700000000001</v>
      </c>
      <c r="F69" s="13">
        <v>54.146999999999998</v>
      </c>
      <c r="G69" s="7">
        <v>46.349499999999999</v>
      </c>
      <c r="H69" s="7">
        <v>58.894199999999998</v>
      </c>
      <c r="I69" s="13">
        <v>48.754399999999997</v>
      </c>
      <c r="J69" s="4">
        <v>38.481699999999996</v>
      </c>
      <c r="K69" s="13">
        <v>59.078299999999999</v>
      </c>
      <c r="L69" s="13">
        <v>40.781100000000002</v>
      </c>
      <c r="M69" s="4">
        <v>38.930100000000003</v>
      </c>
      <c r="N69" s="13">
        <v>54.243499999999997</v>
      </c>
      <c r="O69" s="13">
        <v>44.817100000000003</v>
      </c>
      <c r="P69" s="13">
        <v>58.377099999999999</v>
      </c>
      <c r="Q69" s="20">
        <v>47.572800000000001</v>
      </c>
      <c r="R69" s="4">
        <v>63.498899999999999</v>
      </c>
      <c r="S69" s="13">
        <v>50.4846</v>
      </c>
      <c r="T69" s="4">
        <v>38.787999999999997</v>
      </c>
      <c r="U69" s="13">
        <v>27.709700000000002</v>
      </c>
      <c r="V69" s="4">
        <v>40.453800000000001</v>
      </c>
      <c r="W69" s="4">
        <v>39.151299999999999</v>
      </c>
      <c r="X69" s="4">
        <v>29.070900000000002</v>
      </c>
      <c r="Y69" s="4">
        <v>34.588200000000001</v>
      </c>
      <c r="Z69" s="13">
        <v>42.747700000000002</v>
      </c>
      <c r="AA69" s="13">
        <v>41.509799999999998</v>
      </c>
      <c r="AB69" s="4">
        <v>32.554099999999998</v>
      </c>
      <c r="AC69" s="4">
        <v>44.599499999999999</v>
      </c>
      <c r="AD69" s="4">
        <v>35.276200000000003</v>
      </c>
      <c r="AE69" s="4">
        <v>47.922600000000003</v>
      </c>
      <c r="AF69" s="4">
        <v>36.250500000000002</v>
      </c>
      <c r="AG69" s="4">
        <v>37.3476</v>
      </c>
      <c r="AH69" s="13">
        <v>34.619900000000001</v>
      </c>
      <c r="AI69" s="4">
        <v>30.802499999999998</v>
      </c>
      <c r="AJ69" s="4">
        <v>46.0398</v>
      </c>
      <c r="AK69" s="4">
        <v>39.4861</v>
      </c>
      <c r="AL69" s="4">
        <v>42.058799999999998</v>
      </c>
      <c r="AM69" s="4">
        <v>44.7776</v>
      </c>
      <c r="AN69" s="4">
        <v>40.540500000000002</v>
      </c>
      <c r="AO69" s="13">
        <v>48.5291</v>
      </c>
      <c r="AP69" s="13">
        <v>51.138199999999998</v>
      </c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</row>
    <row r="70" spans="1:126" s="6" customFormat="1" x14ac:dyDescent="0.3">
      <c r="A70" s="26" t="s">
        <v>77</v>
      </c>
      <c r="B70" s="7">
        <v>103.896</v>
      </c>
      <c r="C70" s="4">
        <v>98.371600000000001</v>
      </c>
      <c r="D70" s="7">
        <v>59.380600000000001</v>
      </c>
      <c r="E70" s="7">
        <v>58.949300000000001</v>
      </c>
      <c r="F70" s="13">
        <v>71.501900000000006</v>
      </c>
      <c r="G70" s="7">
        <v>110.545</v>
      </c>
      <c r="H70" s="7">
        <v>85.881200000000007</v>
      </c>
      <c r="I70" s="13">
        <v>90.362700000000004</v>
      </c>
      <c r="J70" s="7">
        <v>77.777799999999999</v>
      </c>
      <c r="K70" s="13">
        <v>93.132900000000006</v>
      </c>
      <c r="L70" s="13">
        <v>82.522499999999994</v>
      </c>
      <c r="M70" s="7">
        <v>47.466999999999999</v>
      </c>
      <c r="N70" s="13">
        <v>76.633499999999998</v>
      </c>
      <c r="O70" s="13">
        <v>74.022300000000001</v>
      </c>
      <c r="P70" s="15">
        <v>104.697</v>
      </c>
      <c r="Q70" s="20">
        <v>66.365700000000004</v>
      </c>
      <c r="R70" s="7">
        <v>77.529399999999995</v>
      </c>
      <c r="S70" s="13">
        <v>61.523400000000002</v>
      </c>
      <c r="T70" s="7">
        <v>79.694000000000003</v>
      </c>
      <c r="U70" s="13">
        <v>96.919499999999999</v>
      </c>
      <c r="V70" s="7">
        <v>81.225399999999993</v>
      </c>
      <c r="W70" s="7">
        <v>73.6965</v>
      </c>
      <c r="X70" s="7">
        <v>68.574100000000001</v>
      </c>
      <c r="Y70" s="7">
        <v>55.606900000000003</v>
      </c>
      <c r="Z70" s="15">
        <v>49.395200000000003</v>
      </c>
      <c r="AA70" s="15">
        <v>107.386</v>
      </c>
      <c r="AB70" s="7">
        <v>57.0259</v>
      </c>
      <c r="AC70" s="7">
        <v>67.665700000000001</v>
      </c>
      <c r="AD70" s="7">
        <v>77.540700000000001</v>
      </c>
      <c r="AE70" s="7">
        <v>68.771900000000002</v>
      </c>
      <c r="AF70" s="7">
        <v>66.073999999999998</v>
      </c>
      <c r="AG70" s="7">
        <v>100.10599999999999</v>
      </c>
      <c r="AH70" s="15">
        <v>96.2637</v>
      </c>
      <c r="AI70" s="7">
        <v>55.059600000000003</v>
      </c>
      <c r="AJ70" s="7">
        <v>68.1678</v>
      </c>
      <c r="AK70" s="7">
        <v>82.610100000000003</v>
      </c>
      <c r="AL70" s="4">
        <v>75.505099999999999</v>
      </c>
      <c r="AM70" s="7">
        <v>60.7438</v>
      </c>
      <c r="AN70" s="7">
        <v>72.631900000000002</v>
      </c>
      <c r="AO70" s="15">
        <v>69.234399999999994</v>
      </c>
      <c r="AP70" s="15">
        <v>61.955500000000001</v>
      </c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</row>
    <row r="71" spans="1:126" s="6" customFormat="1" x14ac:dyDescent="0.3">
      <c r="A71" s="26" t="s">
        <v>78</v>
      </c>
      <c r="B71" s="7">
        <v>103.896</v>
      </c>
      <c r="C71" s="4">
        <v>98.371600000000001</v>
      </c>
      <c r="D71" s="4">
        <v>59.380600000000001</v>
      </c>
      <c r="E71" s="7">
        <v>58.948</v>
      </c>
      <c r="F71" s="13">
        <v>71.5</v>
      </c>
      <c r="G71" s="7">
        <v>110.545</v>
      </c>
      <c r="H71" s="7">
        <v>85.881200000000007</v>
      </c>
      <c r="I71" s="13">
        <v>90.362700000000004</v>
      </c>
      <c r="J71" s="7">
        <v>77.777799999999999</v>
      </c>
      <c r="K71" s="13">
        <v>93.132900000000006</v>
      </c>
      <c r="L71" s="13">
        <v>82.522499999999994</v>
      </c>
      <c r="M71" s="7">
        <v>47.466999999999999</v>
      </c>
      <c r="N71" s="13">
        <v>76.633499999999998</v>
      </c>
      <c r="O71" s="13">
        <v>74.022300000000001</v>
      </c>
      <c r="P71" s="15">
        <v>104.697</v>
      </c>
      <c r="Q71" s="20">
        <v>66.365700000000004</v>
      </c>
      <c r="R71" s="7">
        <v>77.527100000000004</v>
      </c>
      <c r="S71" s="13">
        <v>61.523400000000002</v>
      </c>
      <c r="T71" s="7">
        <v>79.694000000000003</v>
      </c>
      <c r="U71" s="13">
        <v>96.919499999999999</v>
      </c>
      <c r="V71" s="7">
        <v>81.225399999999993</v>
      </c>
      <c r="W71" s="7">
        <v>73.6965</v>
      </c>
      <c r="X71" s="7">
        <v>68.572299999999998</v>
      </c>
      <c r="Y71" s="7">
        <v>55.606900000000003</v>
      </c>
      <c r="Z71" s="15">
        <v>49.395200000000003</v>
      </c>
      <c r="AA71" s="15">
        <v>107.386</v>
      </c>
      <c r="AB71" s="7">
        <v>57.0259</v>
      </c>
      <c r="AC71" s="7">
        <v>67.665700000000001</v>
      </c>
      <c r="AD71" s="7">
        <v>77.540700000000001</v>
      </c>
      <c r="AE71" s="7">
        <v>68.771900000000002</v>
      </c>
      <c r="AF71" s="7">
        <v>66.073999999999998</v>
      </c>
      <c r="AG71" s="7">
        <v>100.10599999999999</v>
      </c>
      <c r="AH71" s="15">
        <v>96.2637</v>
      </c>
      <c r="AI71" s="7">
        <v>55.059600000000003</v>
      </c>
      <c r="AJ71" s="7">
        <v>68.1678</v>
      </c>
      <c r="AK71" s="7">
        <v>82.607500000000002</v>
      </c>
      <c r="AL71" s="4">
        <v>75.505099999999999</v>
      </c>
      <c r="AM71" s="7">
        <v>60.7438</v>
      </c>
      <c r="AN71" s="7">
        <v>72.631900000000002</v>
      </c>
      <c r="AO71" s="15">
        <v>69.234399999999994</v>
      </c>
      <c r="AP71" s="15">
        <v>61.955500000000001</v>
      </c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</row>
    <row r="72" spans="1:126" x14ac:dyDescent="0.3">
      <c r="A72" s="26" t="s">
        <v>79</v>
      </c>
      <c r="B72" s="7">
        <v>102.56399999999999</v>
      </c>
      <c r="C72" s="4">
        <v>198.768</v>
      </c>
      <c r="D72" s="7">
        <v>51.841700000000003</v>
      </c>
      <c r="E72" s="7">
        <v>105.658</v>
      </c>
      <c r="F72" s="13">
        <v>79.2714</v>
      </c>
      <c r="G72" s="7">
        <v>154.268</v>
      </c>
      <c r="H72" s="7">
        <v>106.578</v>
      </c>
      <c r="I72" s="13">
        <v>105</v>
      </c>
      <c r="J72" s="4">
        <v>125.64100000000001</v>
      </c>
      <c r="K72" s="13">
        <v>102.61799999999999</v>
      </c>
      <c r="L72" s="13">
        <v>133.47499999999999</v>
      </c>
      <c r="M72" s="4">
        <v>103.879</v>
      </c>
      <c r="N72" s="13">
        <v>83.354299999999995</v>
      </c>
      <c r="O72" s="13">
        <v>79.751599999999996</v>
      </c>
      <c r="P72" s="13">
        <v>95.703100000000006</v>
      </c>
      <c r="Q72" s="20">
        <v>85.200900000000004</v>
      </c>
      <c r="R72" s="4">
        <v>81.133300000000006</v>
      </c>
      <c r="S72" s="13">
        <v>110.545</v>
      </c>
      <c r="T72" s="4">
        <v>89.102900000000005</v>
      </c>
      <c r="U72" s="13">
        <v>148.25200000000001</v>
      </c>
      <c r="V72" s="4">
        <v>108.84399999999999</v>
      </c>
      <c r="W72" s="4">
        <v>78.759399999999999</v>
      </c>
      <c r="X72" s="4">
        <v>61.432000000000002</v>
      </c>
      <c r="Y72" s="4">
        <v>55.3765</v>
      </c>
      <c r="Z72" s="13">
        <v>65.631500000000003</v>
      </c>
      <c r="AA72" s="13">
        <v>105.28</v>
      </c>
      <c r="AB72" s="4">
        <v>51.809199999999997</v>
      </c>
      <c r="AC72" s="4">
        <v>74.898099999999999</v>
      </c>
      <c r="AD72" s="4">
        <v>68.055599999999998</v>
      </c>
      <c r="AE72" s="4">
        <v>73.304500000000004</v>
      </c>
      <c r="AF72" s="4">
        <v>79.440399999999997</v>
      </c>
      <c r="AG72" s="4">
        <v>170.84200000000001</v>
      </c>
      <c r="AH72" s="13">
        <v>95.703100000000006</v>
      </c>
      <c r="AI72" s="4">
        <v>101.333</v>
      </c>
      <c r="AJ72" s="4">
        <v>92.907300000000006</v>
      </c>
      <c r="AK72" s="4">
        <v>80.235299999999995</v>
      </c>
      <c r="AL72" s="4">
        <v>85.9649</v>
      </c>
      <c r="AM72" s="4">
        <v>71.707300000000004</v>
      </c>
      <c r="AN72" s="4">
        <v>65.323899999999995</v>
      </c>
      <c r="AO72" s="13">
        <v>70.703299999999999</v>
      </c>
      <c r="AP72" s="13">
        <v>98.7654</v>
      </c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</row>
    <row r="73" spans="1:126" s="6" customFormat="1" x14ac:dyDescent="0.3">
      <c r="A73" s="26" t="s">
        <v>80</v>
      </c>
      <c r="B73" s="8">
        <v>96.969700000000003</v>
      </c>
      <c r="C73" s="4">
        <v>166.982</v>
      </c>
      <c r="D73" s="7">
        <v>160.87100000000001</v>
      </c>
      <c r="E73" s="7">
        <v>155.904</v>
      </c>
      <c r="F73" s="13">
        <v>116.267</v>
      </c>
      <c r="G73" s="7">
        <v>180.35599999999999</v>
      </c>
      <c r="H73" s="7">
        <v>123.547</v>
      </c>
      <c r="I73" s="13">
        <v>173.08799999999999</v>
      </c>
      <c r="J73" s="7">
        <v>109.58799999999999</v>
      </c>
      <c r="K73" s="13">
        <v>161.44999999999999</v>
      </c>
      <c r="L73" s="13">
        <v>112.70099999999999</v>
      </c>
      <c r="M73" s="7">
        <v>110.902</v>
      </c>
      <c r="N73" s="13">
        <v>78.651700000000005</v>
      </c>
      <c r="O73" s="13">
        <v>88.5839</v>
      </c>
      <c r="P73" s="15">
        <v>99.988699999999994</v>
      </c>
      <c r="Q73" s="20">
        <v>108.746</v>
      </c>
      <c r="R73" s="7">
        <v>107.815</v>
      </c>
      <c r="S73" s="13">
        <v>131.25700000000001</v>
      </c>
      <c r="T73" s="7">
        <v>93.142799999999994</v>
      </c>
      <c r="U73" s="13">
        <v>167.37299999999999</v>
      </c>
      <c r="V73" s="7">
        <v>168.214</v>
      </c>
      <c r="W73" s="7">
        <v>112.65300000000001</v>
      </c>
      <c r="X73" s="7">
        <v>78.318799999999996</v>
      </c>
      <c r="Y73" s="7">
        <v>106.857</v>
      </c>
      <c r="Z73" s="15">
        <v>90.042900000000003</v>
      </c>
      <c r="AA73" s="15">
        <v>163.465</v>
      </c>
      <c r="AB73" s="7">
        <v>83.941400000000002</v>
      </c>
      <c r="AC73" s="7">
        <v>87.154200000000003</v>
      </c>
      <c r="AD73" s="7">
        <v>96.054000000000002</v>
      </c>
      <c r="AE73" s="7">
        <v>90.762500000000003</v>
      </c>
      <c r="AF73" s="7">
        <v>98.269300000000001</v>
      </c>
      <c r="AG73" s="7">
        <v>147.87100000000001</v>
      </c>
      <c r="AH73" s="15">
        <v>107.526</v>
      </c>
      <c r="AI73" s="7">
        <v>135.999</v>
      </c>
      <c r="AJ73" s="7">
        <v>105.50700000000001</v>
      </c>
      <c r="AK73" s="7">
        <v>90.684799999999996</v>
      </c>
      <c r="AL73" s="4">
        <v>100.452</v>
      </c>
      <c r="AM73" s="7">
        <v>99.593500000000006</v>
      </c>
      <c r="AN73" s="7">
        <v>86.668700000000001</v>
      </c>
      <c r="AO73" s="15">
        <v>93.623900000000006</v>
      </c>
      <c r="AP73" s="15">
        <v>108.91800000000001</v>
      </c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</row>
    <row r="74" spans="1:126" s="6" customFormat="1" x14ac:dyDescent="0.3">
      <c r="A74" s="26" t="s">
        <v>81</v>
      </c>
      <c r="B74" s="7">
        <v>152.56700000000001</v>
      </c>
      <c r="C74" s="4">
        <v>166.982</v>
      </c>
      <c r="D74" s="7">
        <v>160.87100000000001</v>
      </c>
      <c r="E74" s="7">
        <v>155.89500000000001</v>
      </c>
      <c r="F74" s="13">
        <v>116.267</v>
      </c>
      <c r="G74" s="7">
        <v>180.34399999999999</v>
      </c>
      <c r="H74" s="7">
        <v>123.541</v>
      </c>
      <c r="I74" s="13">
        <v>173.08799999999999</v>
      </c>
      <c r="J74" s="7">
        <v>109.583</v>
      </c>
      <c r="K74" s="13">
        <v>161.44999999999999</v>
      </c>
      <c r="L74" s="13">
        <v>112.70099999999999</v>
      </c>
      <c r="M74" s="7">
        <v>110.902</v>
      </c>
      <c r="N74" s="13">
        <v>78.651700000000005</v>
      </c>
      <c r="O74" s="13">
        <v>88.5839</v>
      </c>
      <c r="P74" s="15">
        <v>99.988699999999994</v>
      </c>
      <c r="Q74" s="20">
        <v>108.741</v>
      </c>
      <c r="R74" s="7">
        <v>107.815</v>
      </c>
      <c r="S74" s="13">
        <v>131.25700000000001</v>
      </c>
      <c r="T74" s="7">
        <v>93.142799999999994</v>
      </c>
      <c r="U74" s="13">
        <v>167.36199999999999</v>
      </c>
      <c r="V74" s="7">
        <v>168.214</v>
      </c>
      <c r="W74" s="7">
        <v>112.648</v>
      </c>
      <c r="X74" s="7">
        <v>78.318799999999996</v>
      </c>
      <c r="Y74" s="7">
        <v>106.857</v>
      </c>
      <c r="Z74" s="15">
        <v>90.0398</v>
      </c>
      <c r="AA74" s="15">
        <v>163.45400000000001</v>
      </c>
      <c r="AB74" s="7">
        <v>83.938699999999997</v>
      </c>
      <c r="AC74" s="7">
        <v>87.154200000000003</v>
      </c>
      <c r="AD74" s="7">
        <v>96.054000000000002</v>
      </c>
      <c r="AE74" s="7">
        <v>90.759399999999999</v>
      </c>
      <c r="AF74" s="7">
        <v>98.269300000000001</v>
      </c>
      <c r="AG74" s="7">
        <v>147.87100000000001</v>
      </c>
      <c r="AH74" s="15">
        <v>107.526</v>
      </c>
      <c r="AI74" s="7">
        <v>135.999</v>
      </c>
      <c r="AJ74" s="7">
        <v>105.502</v>
      </c>
      <c r="AK74" s="7">
        <v>90.684799999999996</v>
      </c>
      <c r="AL74" s="4">
        <v>100.44799999999999</v>
      </c>
      <c r="AM74" s="7">
        <v>99.593500000000006</v>
      </c>
      <c r="AN74" s="7">
        <v>86.668700000000001</v>
      </c>
      <c r="AO74" s="15">
        <v>93.623900000000006</v>
      </c>
      <c r="AP74" s="15">
        <v>108.91800000000001</v>
      </c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</row>
    <row r="75" spans="1:126" s="6" customFormat="1" x14ac:dyDescent="0.3">
      <c r="A75" s="26" t="s">
        <v>82</v>
      </c>
      <c r="B75" s="7">
        <v>152.559</v>
      </c>
      <c r="C75" s="4">
        <v>166.97200000000001</v>
      </c>
      <c r="D75" s="7">
        <v>160.87100000000001</v>
      </c>
      <c r="E75" s="7">
        <v>155.89500000000001</v>
      </c>
      <c r="F75" s="13">
        <v>116.262</v>
      </c>
      <c r="G75" s="7">
        <v>180.35599999999999</v>
      </c>
      <c r="H75" s="7">
        <v>123.541</v>
      </c>
      <c r="I75" s="13">
        <v>173.08799999999999</v>
      </c>
      <c r="J75" s="7">
        <v>109.58799999999999</v>
      </c>
      <c r="K75" s="13">
        <v>161.44999999999999</v>
      </c>
      <c r="L75" s="13">
        <v>112.696</v>
      </c>
      <c r="M75" s="7">
        <v>110.902</v>
      </c>
      <c r="N75" s="13">
        <v>78.651700000000005</v>
      </c>
      <c r="O75" s="13">
        <v>88.5839</v>
      </c>
      <c r="P75" s="15">
        <v>99.988699999999994</v>
      </c>
      <c r="Q75" s="20">
        <v>108.746</v>
      </c>
      <c r="R75" s="7">
        <v>107.815</v>
      </c>
      <c r="S75" s="13">
        <v>131.25700000000001</v>
      </c>
      <c r="T75" s="7">
        <v>93.142799999999994</v>
      </c>
      <c r="U75" s="13">
        <v>167.37299999999999</v>
      </c>
      <c r="V75" s="7">
        <v>168.203</v>
      </c>
      <c r="W75" s="7">
        <v>112.648</v>
      </c>
      <c r="X75" s="7">
        <v>78.318799999999996</v>
      </c>
      <c r="Y75" s="7">
        <v>106.857</v>
      </c>
      <c r="Z75" s="15">
        <v>90.042900000000003</v>
      </c>
      <c r="AA75" s="15">
        <v>163.45400000000001</v>
      </c>
      <c r="AB75" s="7">
        <v>83.938699999999997</v>
      </c>
      <c r="AC75" s="7">
        <v>87.151300000000006</v>
      </c>
      <c r="AD75" s="7">
        <v>96.054000000000002</v>
      </c>
      <c r="AE75" s="7">
        <v>90.762500000000003</v>
      </c>
      <c r="AF75" s="7">
        <v>98.265699999999995</v>
      </c>
      <c r="AG75" s="7">
        <v>147.863</v>
      </c>
      <c r="AH75" s="15">
        <v>107.526</v>
      </c>
      <c r="AI75" s="7">
        <v>135.999</v>
      </c>
      <c r="AJ75" s="7">
        <v>105.502</v>
      </c>
      <c r="AK75" s="7">
        <v>90.684799999999996</v>
      </c>
      <c r="AL75" s="4">
        <v>100.452</v>
      </c>
      <c r="AM75" s="7">
        <v>99.593500000000006</v>
      </c>
      <c r="AN75" s="7">
        <v>86.6661</v>
      </c>
      <c r="AO75" s="15">
        <v>93.620599999999996</v>
      </c>
      <c r="AP75" s="15">
        <v>108.91800000000001</v>
      </c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</row>
    <row r="76" spans="1:126" s="6" customFormat="1" x14ac:dyDescent="0.3">
      <c r="A76" s="26" t="s">
        <v>83</v>
      </c>
      <c r="B76" s="7">
        <v>152.56700000000001</v>
      </c>
      <c r="C76" s="4">
        <v>166.982</v>
      </c>
      <c r="D76" s="7">
        <v>160.87100000000001</v>
      </c>
      <c r="E76" s="7">
        <v>155.89500000000001</v>
      </c>
      <c r="F76" s="13">
        <v>116.267</v>
      </c>
      <c r="G76" s="7">
        <v>180.34399999999999</v>
      </c>
      <c r="H76" s="7">
        <v>123.541</v>
      </c>
      <c r="I76" s="13">
        <v>173.08799999999999</v>
      </c>
      <c r="J76" s="7">
        <v>109.583</v>
      </c>
      <c r="K76" s="13">
        <v>161.44999999999999</v>
      </c>
      <c r="L76" s="13">
        <v>112.70099999999999</v>
      </c>
      <c r="M76" s="7">
        <v>110.902</v>
      </c>
      <c r="N76" s="13">
        <v>78.651700000000005</v>
      </c>
      <c r="O76" s="13">
        <v>88.5839</v>
      </c>
      <c r="P76" s="15">
        <v>99.988699999999994</v>
      </c>
      <c r="Q76" s="20">
        <v>108.741</v>
      </c>
      <c r="R76" s="7">
        <v>107.815</v>
      </c>
      <c r="S76" s="13">
        <v>131.25700000000001</v>
      </c>
      <c r="T76" s="7">
        <v>93.142799999999994</v>
      </c>
      <c r="U76" s="13">
        <v>167.36199999999999</v>
      </c>
      <c r="V76" s="7">
        <v>168.214</v>
      </c>
      <c r="W76" s="7">
        <v>112.648</v>
      </c>
      <c r="X76" s="7">
        <v>78.318799999999996</v>
      </c>
      <c r="Y76" s="7">
        <v>106.857</v>
      </c>
      <c r="Z76" s="15">
        <v>90.0398</v>
      </c>
      <c r="AA76" s="15">
        <v>163.45400000000001</v>
      </c>
      <c r="AB76" s="7">
        <v>83.938699999999997</v>
      </c>
      <c r="AC76" s="7">
        <v>87.154200000000003</v>
      </c>
      <c r="AD76" s="7">
        <v>96.054000000000002</v>
      </c>
      <c r="AE76" s="7">
        <v>90.759399999999999</v>
      </c>
      <c r="AF76" s="7">
        <v>98.269300000000001</v>
      </c>
      <c r="AG76" s="7">
        <v>147.87100000000001</v>
      </c>
      <c r="AH76" s="15">
        <v>107.526</v>
      </c>
      <c r="AI76" s="7">
        <v>135.999</v>
      </c>
      <c r="AJ76" s="7">
        <v>105.502</v>
      </c>
      <c r="AK76" s="7">
        <v>90.684799999999996</v>
      </c>
      <c r="AL76" s="4">
        <v>100.44799999999999</v>
      </c>
      <c r="AM76" s="7">
        <v>99.593500000000006</v>
      </c>
      <c r="AN76" s="7">
        <v>86.668700000000001</v>
      </c>
      <c r="AO76" s="15">
        <v>93.623900000000006</v>
      </c>
      <c r="AP76" s="15">
        <v>108.91800000000001</v>
      </c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</row>
    <row r="77" spans="1:126" s="6" customFormat="1" x14ac:dyDescent="0.3">
      <c r="A77" s="26" t="s">
        <v>84</v>
      </c>
      <c r="B77" s="7">
        <v>152.559</v>
      </c>
      <c r="C77" s="4">
        <v>166.97200000000001</v>
      </c>
      <c r="D77" s="4">
        <v>160.87100000000001</v>
      </c>
      <c r="E77" s="7">
        <v>155.89500000000001</v>
      </c>
      <c r="F77" s="13">
        <v>116.262</v>
      </c>
      <c r="G77" s="7">
        <v>180.34399999999999</v>
      </c>
      <c r="H77" s="7">
        <v>123.541</v>
      </c>
      <c r="I77" s="13">
        <v>173.077</v>
      </c>
      <c r="J77" s="7">
        <v>109.583</v>
      </c>
      <c r="K77" s="13">
        <v>161.44999999999999</v>
      </c>
      <c r="L77" s="13">
        <v>112.696</v>
      </c>
      <c r="M77" s="7">
        <v>110.89700000000001</v>
      </c>
      <c r="N77" s="13">
        <v>78.651700000000005</v>
      </c>
      <c r="O77" s="13">
        <v>88.5839</v>
      </c>
      <c r="P77" s="15">
        <v>99.984899999999996</v>
      </c>
      <c r="Q77" s="20">
        <v>108.741</v>
      </c>
      <c r="R77" s="7">
        <v>107.815</v>
      </c>
      <c r="S77" s="13">
        <v>131.25</v>
      </c>
      <c r="T77" s="7">
        <v>93.142799999999994</v>
      </c>
      <c r="U77" s="13">
        <v>167.36199999999999</v>
      </c>
      <c r="V77" s="7">
        <v>168.203</v>
      </c>
      <c r="W77" s="7">
        <v>112.648</v>
      </c>
      <c r="X77" s="7">
        <v>78.316500000000005</v>
      </c>
      <c r="Y77" s="7">
        <v>106.857</v>
      </c>
      <c r="Z77" s="15">
        <v>90.0398</v>
      </c>
      <c r="AA77" s="15">
        <v>163.45400000000001</v>
      </c>
      <c r="AB77" s="7">
        <v>83.938699999999997</v>
      </c>
      <c r="AC77" s="7">
        <v>87.151300000000006</v>
      </c>
      <c r="AD77" s="7">
        <v>96.0505</v>
      </c>
      <c r="AE77" s="7">
        <v>90.759399999999999</v>
      </c>
      <c r="AF77" s="7">
        <v>98.265699999999995</v>
      </c>
      <c r="AG77" s="7">
        <v>147.863</v>
      </c>
      <c r="AH77" s="15">
        <v>107.526</v>
      </c>
      <c r="AI77" s="7">
        <v>135.999</v>
      </c>
      <c r="AJ77" s="7">
        <v>105.502</v>
      </c>
      <c r="AK77" s="7">
        <v>90.684799999999996</v>
      </c>
      <c r="AL77" s="4">
        <v>100.44799999999999</v>
      </c>
      <c r="AM77" s="7">
        <v>99.593500000000006</v>
      </c>
      <c r="AN77" s="7">
        <v>86.6661</v>
      </c>
      <c r="AO77" s="15">
        <v>93.620599999999996</v>
      </c>
      <c r="AP77" s="15">
        <v>108.91800000000001</v>
      </c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</row>
    <row r="78" spans="1:126" x14ac:dyDescent="0.3">
      <c r="A78" s="26" t="s">
        <v>85</v>
      </c>
      <c r="B78" s="7">
        <v>98.159499999999994</v>
      </c>
      <c r="C78" s="4">
        <v>136.11099999999999</v>
      </c>
      <c r="D78" s="7">
        <v>69.485299999999995</v>
      </c>
      <c r="E78" s="7">
        <v>140.625</v>
      </c>
      <c r="F78" s="13">
        <v>78.007099999999994</v>
      </c>
      <c r="G78" s="7">
        <v>155.65600000000001</v>
      </c>
      <c r="H78" s="7">
        <v>94.452799999999996</v>
      </c>
      <c r="I78" s="13">
        <v>97.768199999999993</v>
      </c>
      <c r="J78" s="4">
        <v>89.938800000000001</v>
      </c>
      <c r="K78" s="13">
        <v>81.666700000000006</v>
      </c>
      <c r="L78" s="13">
        <v>89.731399999999994</v>
      </c>
      <c r="M78" s="4">
        <v>75.170500000000004</v>
      </c>
      <c r="N78" s="13">
        <v>64.326300000000003</v>
      </c>
      <c r="O78" s="13">
        <v>78.703199999999995</v>
      </c>
      <c r="P78" s="13">
        <v>86.976500000000001</v>
      </c>
      <c r="Q78" s="20">
        <v>90.987200000000001</v>
      </c>
      <c r="R78" s="4">
        <v>90.030600000000007</v>
      </c>
      <c r="S78" s="13">
        <v>104.255</v>
      </c>
      <c r="T78" s="4">
        <v>72.084299999999999</v>
      </c>
      <c r="U78" s="13">
        <v>101.333</v>
      </c>
      <c r="V78" s="4">
        <v>100.23099999999999</v>
      </c>
      <c r="W78" s="4">
        <v>91.0655</v>
      </c>
      <c r="X78" s="4">
        <v>59.562399999999997</v>
      </c>
      <c r="Y78" s="4">
        <v>52.313200000000002</v>
      </c>
      <c r="Z78" s="13">
        <v>59.403300000000002</v>
      </c>
      <c r="AA78" s="13">
        <v>105.84</v>
      </c>
      <c r="AB78" s="4">
        <v>57.031999999999996</v>
      </c>
      <c r="AC78" s="4">
        <v>68.531499999999994</v>
      </c>
      <c r="AD78" s="4">
        <v>67.776600000000002</v>
      </c>
      <c r="AE78" s="4">
        <v>73.9602</v>
      </c>
      <c r="AF78" s="4">
        <v>82.6875</v>
      </c>
      <c r="AG78" s="4">
        <v>123.047</v>
      </c>
      <c r="AH78" s="13">
        <v>76.807000000000002</v>
      </c>
      <c r="AI78" s="4">
        <v>93.432199999999995</v>
      </c>
      <c r="AJ78" s="4">
        <v>98</v>
      </c>
      <c r="AK78" s="4">
        <v>81.014099999999999</v>
      </c>
      <c r="AL78" s="4">
        <v>75.444800000000001</v>
      </c>
      <c r="AM78" s="4">
        <v>82.122900000000001</v>
      </c>
      <c r="AN78" s="4">
        <v>65.979399999999998</v>
      </c>
      <c r="AO78" s="13">
        <v>71.037400000000005</v>
      </c>
      <c r="AP78" s="13">
        <v>100.313</v>
      </c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</row>
    <row r="79" spans="1:126" s="6" customFormat="1" x14ac:dyDescent="0.3">
      <c r="A79" s="26" t="s">
        <v>86</v>
      </c>
      <c r="B79" s="7">
        <v>114.08199999999999</v>
      </c>
      <c r="C79" s="4">
        <v>101.03100000000001</v>
      </c>
      <c r="D79" s="7">
        <v>58.581299999999999</v>
      </c>
      <c r="E79" s="7">
        <v>130.191</v>
      </c>
      <c r="F79" s="13">
        <v>83.354299999999995</v>
      </c>
      <c r="G79" s="7">
        <v>146.45500000000001</v>
      </c>
      <c r="H79" s="7">
        <v>95.299800000000005</v>
      </c>
      <c r="I79" s="13">
        <v>101.95699999999999</v>
      </c>
      <c r="J79" s="7">
        <v>68.556299999999993</v>
      </c>
      <c r="K79" s="13">
        <v>100.685</v>
      </c>
      <c r="L79" s="13">
        <v>102.083</v>
      </c>
      <c r="M79" s="7">
        <v>74.225800000000007</v>
      </c>
      <c r="N79" s="13">
        <v>68.855999999999995</v>
      </c>
      <c r="O79" s="13">
        <v>88.863500000000002</v>
      </c>
      <c r="P79" s="15">
        <v>71.453599999999994</v>
      </c>
      <c r="Q79" s="20">
        <v>74.619299999999996</v>
      </c>
      <c r="R79" s="7">
        <v>91.468500000000006</v>
      </c>
      <c r="S79" s="13">
        <v>99.661000000000001</v>
      </c>
      <c r="T79" s="7">
        <v>67.887900000000002</v>
      </c>
      <c r="U79" s="13">
        <v>106.282</v>
      </c>
      <c r="V79" s="7">
        <v>112.696</v>
      </c>
      <c r="W79" s="7">
        <v>94.608099999999993</v>
      </c>
      <c r="X79" s="7">
        <v>57.408200000000001</v>
      </c>
      <c r="Y79" s="7">
        <v>61.635199999999998</v>
      </c>
      <c r="Z79" s="15">
        <v>54.274700000000003</v>
      </c>
      <c r="AA79" s="15">
        <v>109.04600000000001</v>
      </c>
      <c r="AB79" s="7">
        <v>67.544799999999995</v>
      </c>
      <c r="AC79" s="7">
        <v>79.193100000000001</v>
      </c>
      <c r="AD79" s="7">
        <v>66.899299999999997</v>
      </c>
      <c r="AE79" s="7">
        <v>73.245699999999999</v>
      </c>
      <c r="AF79" s="7">
        <v>106.227</v>
      </c>
      <c r="AG79" s="7">
        <v>116.59</v>
      </c>
      <c r="AH79" s="15">
        <v>95.347899999999996</v>
      </c>
      <c r="AI79" s="7">
        <v>64.659599999999998</v>
      </c>
      <c r="AJ79" s="7">
        <v>102.709</v>
      </c>
      <c r="AK79" s="7">
        <v>81.317800000000005</v>
      </c>
      <c r="AL79" s="4">
        <v>84.634100000000004</v>
      </c>
      <c r="AM79" s="7">
        <v>82.816900000000004</v>
      </c>
      <c r="AN79" s="7">
        <v>67.940600000000003</v>
      </c>
      <c r="AO79" s="15">
        <v>79.737200000000001</v>
      </c>
      <c r="AP79" s="15">
        <v>85.277699999999996</v>
      </c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</row>
    <row r="80" spans="1:126" s="6" customFormat="1" x14ac:dyDescent="0.3">
      <c r="A80" s="26" t="s">
        <v>87</v>
      </c>
      <c r="B80" s="7">
        <v>114.08199999999999</v>
      </c>
      <c r="C80" s="4">
        <v>101.03100000000001</v>
      </c>
      <c r="D80" s="4">
        <v>58.581299999999999</v>
      </c>
      <c r="E80" s="7">
        <v>130.185</v>
      </c>
      <c r="F80" s="13">
        <v>83.354299999999995</v>
      </c>
      <c r="G80" s="7">
        <v>146.447</v>
      </c>
      <c r="H80" s="7">
        <v>95.299800000000005</v>
      </c>
      <c r="I80" s="13">
        <v>101.95699999999999</v>
      </c>
      <c r="J80" s="7">
        <v>68.556299999999993</v>
      </c>
      <c r="K80" s="13">
        <v>100.685</v>
      </c>
      <c r="L80" s="13">
        <v>102.083</v>
      </c>
      <c r="M80" s="7">
        <v>74.225800000000007</v>
      </c>
      <c r="N80" s="13">
        <v>68.855999999999995</v>
      </c>
      <c r="O80" s="13">
        <v>88.860500000000002</v>
      </c>
      <c r="P80" s="15">
        <v>71.453599999999994</v>
      </c>
      <c r="Q80" s="20">
        <v>74.619299999999996</v>
      </c>
      <c r="R80" s="7">
        <v>91.468500000000006</v>
      </c>
      <c r="S80" s="13">
        <v>99.661000000000001</v>
      </c>
      <c r="T80" s="7">
        <v>67.886200000000002</v>
      </c>
      <c r="U80" s="13">
        <v>106.282</v>
      </c>
      <c r="V80" s="7">
        <v>112.69199999999999</v>
      </c>
      <c r="W80" s="7">
        <v>94.608099999999993</v>
      </c>
      <c r="X80" s="7">
        <v>57.4069</v>
      </c>
      <c r="Y80" s="7">
        <v>61.635199999999998</v>
      </c>
      <c r="Z80" s="15">
        <v>54.274700000000003</v>
      </c>
      <c r="AA80" s="15">
        <v>109.04600000000001</v>
      </c>
      <c r="AB80" s="7">
        <v>67.544799999999995</v>
      </c>
      <c r="AC80" s="7">
        <v>79.190700000000007</v>
      </c>
      <c r="AD80" s="7">
        <v>66.899299999999997</v>
      </c>
      <c r="AE80" s="7">
        <v>73.245699999999999</v>
      </c>
      <c r="AF80" s="7">
        <v>106.227</v>
      </c>
      <c r="AG80" s="7">
        <v>116.59</v>
      </c>
      <c r="AH80" s="15">
        <v>95.347899999999996</v>
      </c>
      <c r="AI80" s="7">
        <v>64.659599999999998</v>
      </c>
      <c r="AJ80" s="7">
        <v>102.705</v>
      </c>
      <c r="AK80" s="7">
        <v>81.315299999999993</v>
      </c>
      <c r="AL80" s="4">
        <v>84.634100000000004</v>
      </c>
      <c r="AM80" s="7">
        <v>82.816900000000004</v>
      </c>
      <c r="AN80" s="7">
        <v>67.940600000000003</v>
      </c>
      <c r="AO80" s="15">
        <v>79.737200000000001</v>
      </c>
      <c r="AP80" s="15">
        <v>85.277699999999996</v>
      </c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</row>
    <row r="81" spans="1:152" x14ac:dyDescent="0.3">
      <c r="A81" s="26" t="s">
        <v>88</v>
      </c>
      <c r="B81" s="7">
        <v>96.969700000000003</v>
      </c>
      <c r="C81" s="4">
        <v>86.470600000000005</v>
      </c>
      <c r="D81" s="7">
        <v>39.945700000000002</v>
      </c>
      <c r="E81" s="7">
        <v>110.883</v>
      </c>
      <c r="F81" s="13">
        <v>55.719299999999997</v>
      </c>
      <c r="G81" s="7">
        <v>161.05699999999999</v>
      </c>
      <c r="H81" s="7">
        <v>73.436800000000005</v>
      </c>
      <c r="I81" s="13">
        <v>91.266599999999997</v>
      </c>
      <c r="J81" s="4">
        <v>75.384600000000006</v>
      </c>
      <c r="K81" s="13">
        <v>67.741900000000001</v>
      </c>
      <c r="L81" s="13">
        <v>77.984099999999998</v>
      </c>
      <c r="M81" s="4">
        <v>63.410699999999999</v>
      </c>
      <c r="N81" s="13">
        <v>59.514200000000002</v>
      </c>
      <c r="O81" s="13">
        <v>58.125700000000002</v>
      </c>
      <c r="P81" s="13">
        <v>69.136700000000005</v>
      </c>
      <c r="Q81" s="20">
        <v>56.321800000000003</v>
      </c>
      <c r="R81" s="4">
        <v>75.582700000000003</v>
      </c>
      <c r="S81" s="13">
        <v>82.584299999999999</v>
      </c>
      <c r="T81" s="4">
        <v>65.625</v>
      </c>
      <c r="U81" s="13">
        <v>96.0749</v>
      </c>
      <c r="V81" s="4">
        <v>68.563400000000001</v>
      </c>
      <c r="W81" s="4">
        <v>61.340899999999998</v>
      </c>
      <c r="X81" s="4">
        <v>54.774700000000003</v>
      </c>
      <c r="Y81" s="4">
        <v>73.869299999999996</v>
      </c>
      <c r="Z81" s="13">
        <v>46.310600000000001</v>
      </c>
      <c r="AA81" s="13">
        <v>80.547899999999998</v>
      </c>
      <c r="AB81" s="4">
        <v>42.610799999999998</v>
      </c>
      <c r="AC81" s="4">
        <v>68.451700000000002</v>
      </c>
      <c r="AD81" s="4">
        <v>45.532800000000002</v>
      </c>
      <c r="AE81" s="4">
        <v>55.056199999999997</v>
      </c>
      <c r="AF81" s="4">
        <v>72.058800000000005</v>
      </c>
      <c r="AG81" s="4">
        <v>107.727</v>
      </c>
      <c r="AH81" s="13">
        <v>61.707099999999997</v>
      </c>
      <c r="AI81" s="4">
        <v>60.869599999999998</v>
      </c>
      <c r="AJ81" s="4">
        <v>92.162999999999997</v>
      </c>
      <c r="AK81" s="4">
        <v>65.005899999999997</v>
      </c>
      <c r="AL81" s="4">
        <v>67.444900000000004</v>
      </c>
      <c r="AM81" s="4">
        <v>67.1233</v>
      </c>
      <c r="AN81" s="4">
        <v>50.955399999999997</v>
      </c>
      <c r="AO81" s="13">
        <v>64.903800000000004</v>
      </c>
      <c r="AP81" s="13">
        <v>83.487899999999996</v>
      </c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</row>
    <row r="82" spans="1:152" s="6" customFormat="1" x14ac:dyDescent="0.3">
      <c r="A82" s="26" t="s">
        <v>89</v>
      </c>
      <c r="B82" s="7">
        <v>92.975200000000001</v>
      </c>
      <c r="C82" s="4">
        <v>92.5822</v>
      </c>
      <c r="D82" s="7">
        <v>63.581299999999999</v>
      </c>
      <c r="E82" s="7">
        <v>64.802099999999996</v>
      </c>
      <c r="F82" s="13">
        <v>72.3643</v>
      </c>
      <c r="G82" s="7">
        <v>128.684</v>
      </c>
      <c r="H82" s="7">
        <v>82.227500000000006</v>
      </c>
      <c r="I82" s="13">
        <v>79.713200000000001</v>
      </c>
      <c r="J82" s="7">
        <v>57.1342</v>
      </c>
      <c r="K82" s="13">
        <v>82.429900000000004</v>
      </c>
      <c r="L82" s="13">
        <v>67.276899999999998</v>
      </c>
      <c r="M82" s="7">
        <v>64.938900000000004</v>
      </c>
      <c r="N82" s="13">
        <v>61.816699999999997</v>
      </c>
      <c r="O82" s="13">
        <v>79.259500000000003</v>
      </c>
      <c r="P82" s="15">
        <v>57.635800000000003</v>
      </c>
      <c r="Q82" s="20">
        <v>73.546999999999997</v>
      </c>
      <c r="R82" s="7">
        <v>82.468400000000003</v>
      </c>
      <c r="S82" s="13">
        <v>77.615799999999993</v>
      </c>
      <c r="T82" s="7">
        <v>73.807500000000005</v>
      </c>
      <c r="U82" s="13">
        <v>73.406199999999998</v>
      </c>
      <c r="V82" s="7">
        <v>70.250900000000001</v>
      </c>
      <c r="W82" s="7">
        <v>68.4499</v>
      </c>
      <c r="X82" s="7">
        <v>55.964500000000001</v>
      </c>
      <c r="Y82" s="7">
        <v>65.457800000000006</v>
      </c>
      <c r="Z82" s="15">
        <v>51.723100000000002</v>
      </c>
      <c r="AA82" s="15">
        <v>82.064300000000003</v>
      </c>
      <c r="AB82" s="7">
        <v>56.099699999999999</v>
      </c>
      <c r="AC82" s="7">
        <v>66.140100000000004</v>
      </c>
      <c r="AD82" s="7">
        <v>53.703000000000003</v>
      </c>
      <c r="AE82" s="7">
        <v>69.988900000000001</v>
      </c>
      <c r="AF82" s="7">
        <v>66.262600000000006</v>
      </c>
      <c r="AG82" s="7">
        <v>79.7637</v>
      </c>
      <c r="AH82" s="15">
        <v>56.455199999999998</v>
      </c>
      <c r="AI82" s="7">
        <v>47.241599999999998</v>
      </c>
      <c r="AJ82" s="7">
        <v>85.052999999999997</v>
      </c>
      <c r="AK82" s="7">
        <v>55.8322</v>
      </c>
      <c r="AL82" s="4">
        <v>53.448099999999997</v>
      </c>
      <c r="AM82" s="7">
        <v>68.478300000000004</v>
      </c>
      <c r="AN82" s="7">
        <v>62.721899999999998</v>
      </c>
      <c r="AO82" s="15">
        <v>67.090999999999994</v>
      </c>
      <c r="AP82" s="15">
        <v>70.718199999999996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</row>
    <row r="83" spans="1:152" s="6" customFormat="1" x14ac:dyDescent="0.3">
      <c r="A83" s="26" t="s">
        <v>90</v>
      </c>
      <c r="B83" s="7">
        <v>92.972200000000001</v>
      </c>
      <c r="C83" s="4">
        <v>92.5822</v>
      </c>
      <c r="D83" s="7">
        <v>63.581299999999999</v>
      </c>
      <c r="E83" s="7">
        <v>64.802099999999996</v>
      </c>
      <c r="F83" s="13">
        <v>72.3643</v>
      </c>
      <c r="G83" s="7">
        <v>128.684</v>
      </c>
      <c r="H83" s="7">
        <v>82.224999999999994</v>
      </c>
      <c r="I83" s="13">
        <v>79.710800000000006</v>
      </c>
      <c r="J83" s="7">
        <v>57.133000000000003</v>
      </c>
      <c r="K83" s="13">
        <v>82.429900000000004</v>
      </c>
      <c r="L83" s="13">
        <v>67.276899999999998</v>
      </c>
      <c r="M83" s="7">
        <v>64.937299999999993</v>
      </c>
      <c r="N83" s="13">
        <v>61.816699999999997</v>
      </c>
      <c r="O83" s="13">
        <v>79.259500000000003</v>
      </c>
      <c r="P83" s="15">
        <v>57.635800000000003</v>
      </c>
      <c r="Q83" s="20">
        <v>73.546999999999997</v>
      </c>
      <c r="R83" s="7">
        <v>82.468400000000003</v>
      </c>
      <c r="S83" s="13">
        <v>77.613500000000002</v>
      </c>
      <c r="T83" s="7">
        <v>73.807500000000005</v>
      </c>
      <c r="U83" s="13">
        <v>73.406199999999998</v>
      </c>
      <c r="V83" s="7">
        <v>70.250900000000001</v>
      </c>
      <c r="W83" s="7">
        <v>68.4499</v>
      </c>
      <c r="X83" s="7">
        <v>55.964500000000001</v>
      </c>
      <c r="Y83" s="7">
        <v>65.457800000000006</v>
      </c>
      <c r="Z83" s="15">
        <v>51.723100000000002</v>
      </c>
      <c r="AA83" s="15">
        <v>82.064300000000003</v>
      </c>
      <c r="AB83" s="7">
        <v>56.099699999999999</v>
      </c>
      <c r="AC83" s="7">
        <v>66.140100000000004</v>
      </c>
      <c r="AD83" s="7">
        <v>53.703000000000003</v>
      </c>
      <c r="AE83" s="7">
        <v>69.988900000000001</v>
      </c>
      <c r="AF83" s="7">
        <v>66.260999999999996</v>
      </c>
      <c r="AG83" s="7">
        <v>79.7637</v>
      </c>
      <c r="AH83" s="15">
        <v>56.455199999999998</v>
      </c>
      <c r="AI83" s="7">
        <v>47.241599999999998</v>
      </c>
      <c r="AJ83" s="7">
        <v>85.052999999999997</v>
      </c>
      <c r="AK83" s="7">
        <v>55.8322</v>
      </c>
      <c r="AL83" s="4">
        <v>53.447000000000003</v>
      </c>
      <c r="AM83" s="7">
        <v>68.478300000000004</v>
      </c>
      <c r="AN83" s="7">
        <v>62.720500000000001</v>
      </c>
      <c r="AO83" s="15">
        <v>67.090999999999994</v>
      </c>
      <c r="AP83" s="15">
        <v>70.718199999999996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</row>
    <row r="84" spans="1:152" s="6" customFormat="1" x14ac:dyDescent="0.3">
      <c r="A84" s="26" t="s">
        <v>91</v>
      </c>
      <c r="B84" s="7">
        <v>92.972200000000001</v>
      </c>
      <c r="C84" s="4">
        <v>92.5822</v>
      </c>
      <c r="D84" s="4">
        <v>63.581299999999999</v>
      </c>
      <c r="E84" s="7">
        <v>64.802099999999996</v>
      </c>
      <c r="F84" s="13">
        <v>72.362300000000005</v>
      </c>
      <c r="G84" s="7">
        <v>128.678</v>
      </c>
      <c r="H84" s="7">
        <v>82.224999999999994</v>
      </c>
      <c r="I84" s="13">
        <v>79.710800000000006</v>
      </c>
      <c r="J84" s="7">
        <v>57.133000000000003</v>
      </c>
      <c r="K84" s="13">
        <v>82.429900000000004</v>
      </c>
      <c r="L84" s="13">
        <v>67.276899999999998</v>
      </c>
      <c r="M84" s="7">
        <v>64.937299999999993</v>
      </c>
      <c r="N84" s="13">
        <v>61.816699999999997</v>
      </c>
      <c r="O84" s="13">
        <v>79.257099999999994</v>
      </c>
      <c r="P84" s="15">
        <v>57.634500000000003</v>
      </c>
      <c r="Q84" s="20">
        <v>73.544899999999998</v>
      </c>
      <c r="R84" s="7">
        <v>82.465900000000005</v>
      </c>
      <c r="S84" s="13">
        <v>77.613500000000002</v>
      </c>
      <c r="T84" s="7">
        <v>73.807500000000005</v>
      </c>
      <c r="U84" s="13">
        <v>73.404200000000003</v>
      </c>
      <c r="V84" s="7">
        <v>70.248999999999995</v>
      </c>
      <c r="W84" s="7">
        <v>68.4499</v>
      </c>
      <c r="X84" s="7">
        <v>55.964500000000001</v>
      </c>
      <c r="Y84" s="7">
        <v>65.456199999999995</v>
      </c>
      <c r="Z84" s="15">
        <v>51.722099999999998</v>
      </c>
      <c r="AA84" s="15">
        <v>82.061800000000005</v>
      </c>
      <c r="AB84" s="7">
        <v>56.099699999999999</v>
      </c>
      <c r="AC84" s="7">
        <v>66.140100000000004</v>
      </c>
      <c r="AD84" s="7">
        <v>53.701900000000002</v>
      </c>
      <c r="AE84" s="7">
        <v>69.988900000000001</v>
      </c>
      <c r="AF84" s="7">
        <v>66.260999999999996</v>
      </c>
      <c r="AG84" s="7">
        <v>79.761300000000006</v>
      </c>
      <c r="AH84" s="15">
        <v>56.455199999999998</v>
      </c>
      <c r="AI84" s="7">
        <v>47.241599999999998</v>
      </c>
      <c r="AJ84" s="7">
        <v>85.052999999999997</v>
      </c>
      <c r="AK84" s="7">
        <v>55.8322</v>
      </c>
      <c r="AL84" s="4">
        <v>53.447000000000003</v>
      </c>
      <c r="AM84" s="7">
        <v>68.478300000000004</v>
      </c>
      <c r="AN84" s="7">
        <v>62.720500000000001</v>
      </c>
      <c r="AO84" s="15">
        <v>67.089200000000005</v>
      </c>
      <c r="AP84" s="15">
        <v>70.716499999999996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</row>
    <row r="85" spans="1:152" x14ac:dyDescent="0.3">
      <c r="A85" s="26" t="s">
        <v>92</v>
      </c>
      <c r="B85" s="7">
        <v>56.746499999999997</v>
      </c>
      <c r="C85" s="4">
        <v>57.2727</v>
      </c>
      <c r="D85" s="4">
        <v>57.601900000000001</v>
      </c>
      <c r="E85" s="7">
        <v>57.421900000000001</v>
      </c>
      <c r="F85" s="13">
        <v>58.067100000000003</v>
      </c>
      <c r="G85" s="7">
        <v>51.7029</v>
      </c>
      <c r="H85" s="7">
        <v>48.2759</v>
      </c>
      <c r="I85" s="13">
        <v>65.625</v>
      </c>
      <c r="J85" s="4">
        <v>50.064300000000003</v>
      </c>
      <c r="K85" s="13">
        <v>56.645000000000003</v>
      </c>
      <c r="L85" s="13">
        <v>57.302500000000002</v>
      </c>
      <c r="M85" s="4">
        <v>46.875</v>
      </c>
      <c r="N85" s="13">
        <v>37.0184</v>
      </c>
      <c r="O85" s="13">
        <v>47.290500000000002</v>
      </c>
      <c r="P85" s="13">
        <v>48.754399999999997</v>
      </c>
      <c r="Q85" s="20">
        <v>42.360399999999998</v>
      </c>
      <c r="R85" s="4">
        <v>61.781999999999996</v>
      </c>
      <c r="S85" s="13">
        <v>59.692700000000002</v>
      </c>
      <c r="T85" s="4">
        <v>51.770699999999998</v>
      </c>
      <c r="U85" s="13">
        <v>38.144399999999997</v>
      </c>
      <c r="V85" s="4">
        <v>58.369399999999999</v>
      </c>
      <c r="W85" s="4">
        <v>43.228900000000003</v>
      </c>
      <c r="X85" s="4">
        <v>49.746200000000002</v>
      </c>
      <c r="Y85" s="4">
        <v>21.3721</v>
      </c>
      <c r="Z85" s="13">
        <v>43.337299999999999</v>
      </c>
      <c r="AA85" s="13">
        <v>68.508399999999995</v>
      </c>
      <c r="AB85" s="4">
        <v>34.9482</v>
      </c>
      <c r="AC85" s="4">
        <v>53.769599999999997</v>
      </c>
      <c r="AD85" s="4">
        <v>37.895299999999999</v>
      </c>
      <c r="AE85" s="4">
        <v>51.358699999999999</v>
      </c>
      <c r="AF85" s="4">
        <v>48.525500000000001</v>
      </c>
      <c r="AG85" s="4">
        <v>36.815399999999997</v>
      </c>
      <c r="AH85" s="13">
        <v>24.420200000000001</v>
      </c>
      <c r="AI85" s="4">
        <v>32.8125</v>
      </c>
      <c r="AJ85" s="4">
        <v>53.747700000000002</v>
      </c>
      <c r="AK85" s="4">
        <v>54.243499999999997</v>
      </c>
      <c r="AL85" s="4">
        <v>41.234200000000001</v>
      </c>
      <c r="AM85" s="4">
        <v>52.877699999999997</v>
      </c>
      <c r="AN85" s="4">
        <v>37.918700000000001</v>
      </c>
      <c r="AO85" s="13">
        <v>52.648299999999999</v>
      </c>
      <c r="AP85" s="13">
        <v>53.225900000000003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</row>
    <row r="86" spans="1:152" x14ac:dyDescent="0.3">
      <c r="A86" s="26" t="s">
        <v>93</v>
      </c>
      <c r="B86" s="7">
        <v>46.849800000000002</v>
      </c>
      <c r="C86" s="4">
        <v>45.091999999999999</v>
      </c>
      <c r="D86" s="4">
        <v>38.122399999999999</v>
      </c>
      <c r="E86" s="7">
        <v>49.218800000000002</v>
      </c>
      <c r="F86" s="13">
        <v>38.14</v>
      </c>
      <c r="G86" s="7">
        <v>49.087299999999999</v>
      </c>
      <c r="H86" s="7">
        <v>37.085799999999999</v>
      </c>
      <c r="I86" s="13">
        <v>35.393300000000004</v>
      </c>
      <c r="J86" s="4">
        <v>31.243400000000001</v>
      </c>
      <c r="K86" s="13">
        <v>35.022199999999998</v>
      </c>
      <c r="L86" s="13">
        <v>32.7605</v>
      </c>
      <c r="M86" s="4">
        <v>31.368600000000001</v>
      </c>
      <c r="N86" s="13">
        <v>28.2759</v>
      </c>
      <c r="O86" s="13">
        <v>37.789200000000001</v>
      </c>
      <c r="P86" s="13">
        <v>40.895800000000001</v>
      </c>
      <c r="Q86" s="20">
        <v>21.4801</v>
      </c>
      <c r="R86" s="4">
        <v>37.2194</v>
      </c>
      <c r="S86" s="13">
        <v>48.803899999999999</v>
      </c>
      <c r="T86" s="4">
        <v>31.560099999999998</v>
      </c>
      <c r="U86" s="13">
        <v>24.019600000000001</v>
      </c>
      <c r="V86" s="4">
        <v>31.5899</v>
      </c>
      <c r="W86" s="4">
        <v>38.442</v>
      </c>
      <c r="X86" s="4">
        <v>24.418600000000001</v>
      </c>
      <c r="Y86" s="4">
        <v>18.4406</v>
      </c>
      <c r="Z86" s="13">
        <v>27.235700000000001</v>
      </c>
      <c r="AA86" s="13">
        <v>37.211500000000001</v>
      </c>
      <c r="AB86" s="4">
        <v>26.835699999999999</v>
      </c>
      <c r="AC86" s="4">
        <v>35.999000000000002</v>
      </c>
      <c r="AD86" s="4">
        <v>27.5001</v>
      </c>
      <c r="AE86" s="4">
        <v>49.043599999999998</v>
      </c>
      <c r="AF86" s="4">
        <v>28.808199999999999</v>
      </c>
      <c r="AG86" s="4">
        <v>45.835599999999999</v>
      </c>
      <c r="AH86" s="13">
        <v>25.405899999999999</v>
      </c>
      <c r="AI86" s="4">
        <v>17.851400000000002</v>
      </c>
      <c r="AJ86" s="4">
        <v>38.132300000000001</v>
      </c>
      <c r="AK86" s="4">
        <v>35.336500000000001</v>
      </c>
      <c r="AL86" s="4">
        <v>21.7134</v>
      </c>
      <c r="AM86" s="4">
        <v>37.215200000000003</v>
      </c>
      <c r="AN86" s="4">
        <v>37.1877</v>
      </c>
      <c r="AO86" s="13">
        <v>43.337299999999999</v>
      </c>
      <c r="AP86" s="13">
        <v>38.908900000000003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</row>
    <row r="87" spans="1:152" x14ac:dyDescent="0.3">
      <c r="A87" s="26" t="s">
        <v>94</v>
      </c>
      <c r="B87" s="7">
        <v>18.502500000000001</v>
      </c>
      <c r="C87" s="4">
        <v>10.1302</v>
      </c>
      <c r="D87" s="4">
        <v>16.961500000000001</v>
      </c>
      <c r="E87" s="7">
        <v>8.99559</v>
      </c>
      <c r="F87" s="13">
        <v>8.8162400000000005</v>
      </c>
      <c r="G87" s="7">
        <v>13.551600000000001</v>
      </c>
      <c r="H87" s="68">
        <v>19.271100000000001</v>
      </c>
      <c r="I87" s="13">
        <v>17.499199999999998</v>
      </c>
      <c r="J87" s="4">
        <v>12.3521</v>
      </c>
      <c r="K87" s="13">
        <v>14.8292</v>
      </c>
      <c r="L87" s="13">
        <v>14.052899999999999</v>
      </c>
      <c r="M87" s="4">
        <v>12.103</v>
      </c>
      <c r="N87" s="13">
        <v>20.230599999999999</v>
      </c>
      <c r="O87" s="13">
        <v>19.918099999999999</v>
      </c>
      <c r="P87" s="13">
        <v>17.305499999999999</v>
      </c>
      <c r="Q87" s="20">
        <v>9.7708300000000001</v>
      </c>
      <c r="R87" s="4">
        <v>10.9049</v>
      </c>
      <c r="S87" s="13">
        <v>6.4104099999999997</v>
      </c>
      <c r="T87" s="4">
        <v>17.217600000000001</v>
      </c>
      <c r="U87" s="13">
        <v>9.8130799999999994</v>
      </c>
      <c r="V87" s="4">
        <v>10.7348</v>
      </c>
      <c r="W87" s="4">
        <v>7.3747499999999997</v>
      </c>
      <c r="X87" s="4">
        <v>15.19</v>
      </c>
      <c r="Y87" s="4">
        <v>8.0216799999999999</v>
      </c>
      <c r="Z87" s="13">
        <v>5.4399699999999998</v>
      </c>
      <c r="AA87" s="13">
        <v>11.0693</v>
      </c>
      <c r="AB87" s="4">
        <v>10.080500000000001</v>
      </c>
      <c r="AC87" s="4">
        <v>6.6808199999999998</v>
      </c>
      <c r="AD87" s="4">
        <v>9.4564800000000009</v>
      </c>
      <c r="AE87" s="4">
        <v>8.8317800000000002</v>
      </c>
      <c r="AF87" s="4">
        <v>8.6950500000000002</v>
      </c>
      <c r="AG87" s="4">
        <v>17.3965</v>
      </c>
      <c r="AH87" s="4">
        <v>7.2079800000000001</v>
      </c>
      <c r="AI87" s="4">
        <v>8.2190200000000004</v>
      </c>
      <c r="AJ87" s="4">
        <v>8.4888200000000005</v>
      </c>
      <c r="AK87" s="4">
        <v>13.4656</v>
      </c>
      <c r="AL87" s="4">
        <v>6.6227799999999997</v>
      </c>
      <c r="AM87" s="4">
        <v>14.6477</v>
      </c>
      <c r="AN87" s="4">
        <v>6.6638900000000003</v>
      </c>
      <c r="AO87" s="13">
        <v>13.211</v>
      </c>
      <c r="AP87" s="13">
        <v>13.372</v>
      </c>
    </row>
    <row r="88" spans="1:152" x14ac:dyDescent="0.3">
      <c r="D88" s="12"/>
      <c r="E88" s="27"/>
      <c r="F88" s="16"/>
      <c r="U88" s="16"/>
    </row>
    <row r="89" spans="1:152" x14ac:dyDescent="0.3">
      <c r="B89" s="33" t="s">
        <v>122</v>
      </c>
      <c r="C89" s="33" t="s">
        <v>123</v>
      </c>
      <c r="D89" s="22" t="s">
        <v>119</v>
      </c>
      <c r="E89" s="33" t="s">
        <v>120</v>
      </c>
      <c r="F89" s="22" t="s">
        <v>182</v>
      </c>
      <c r="G89" s="33" t="s">
        <v>126</v>
      </c>
      <c r="H89" s="33" t="s">
        <v>127</v>
      </c>
      <c r="I89" s="22" t="s">
        <v>128</v>
      </c>
      <c r="J89" s="22" t="s">
        <v>129</v>
      </c>
      <c r="K89" s="22" t="s">
        <v>130</v>
      </c>
      <c r="L89" s="22" t="s">
        <v>131</v>
      </c>
      <c r="M89" s="22" t="s">
        <v>132</v>
      </c>
      <c r="N89" s="22" t="s">
        <v>133</v>
      </c>
      <c r="O89" s="22" t="s">
        <v>134</v>
      </c>
      <c r="P89" s="22" t="s">
        <v>135</v>
      </c>
      <c r="Q89" s="22" t="s">
        <v>136</v>
      </c>
      <c r="R89" s="22" t="s">
        <v>137</v>
      </c>
      <c r="S89" s="22" t="s">
        <v>138</v>
      </c>
      <c r="T89" s="22" t="s">
        <v>139</v>
      </c>
      <c r="U89" s="22" t="s">
        <v>140</v>
      </c>
      <c r="V89" s="22" t="s">
        <v>141</v>
      </c>
      <c r="W89" s="22" t="s">
        <v>142</v>
      </c>
      <c r="X89" s="22" t="s">
        <v>143</v>
      </c>
      <c r="Y89" s="22" t="s">
        <v>144</v>
      </c>
      <c r="Z89" s="22" t="s">
        <v>145</v>
      </c>
      <c r="AA89" s="22" t="s">
        <v>146</v>
      </c>
      <c r="AB89" s="22" t="s">
        <v>147</v>
      </c>
      <c r="AC89" s="22" t="s">
        <v>148</v>
      </c>
      <c r="AD89" s="22" t="s">
        <v>149</v>
      </c>
      <c r="AE89" s="22" t="s">
        <v>150</v>
      </c>
      <c r="AF89" s="22" t="s">
        <v>151</v>
      </c>
      <c r="AG89" s="22" t="s">
        <v>152</v>
      </c>
      <c r="AH89" s="22" t="s">
        <v>156</v>
      </c>
      <c r="AI89" s="22" t="s">
        <v>157</v>
      </c>
      <c r="AJ89" s="22" t="s">
        <v>158</v>
      </c>
      <c r="AK89" s="22" t="s">
        <v>159</v>
      </c>
      <c r="AL89" s="22" t="s">
        <v>160</v>
      </c>
      <c r="AM89" s="22" t="s">
        <v>161</v>
      </c>
      <c r="AN89" s="22" t="s">
        <v>162</v>
      </c>
      <c r="AO89" s="22" t="s">
        <v>163</v>
      </c>
      <c r="AP89" s="22" t="s">
        <v>164</v>
      </c>
    </row>
    <row r="90" spans="1:152" s="71" customFormat="1" x14ac:dyDescent="0.3">
      <c r="A90" s="108" t="s">
        <v>483</v>
      </c>
      <c r="B90" s="68">
        <f>STDEV(B2:B86)</f>
        <v>35.632741665625055</v>
      </c>
      <c r="C90" s="68">
        <f t="shared" ref="C90:AP90" si="0">STDEV(C2:C86)</f>
        <v>40.974882058857439</v>
      </c>
      <c r="D90" s="68">
        <f t="shared" si="0"/>
        <v>28.660282769351362</v>
      </c>
      <c r="E90" s="68">
        <f t="shared" si="0"/>
        <v>32.593792249990265</v>
      </c>
      <c r="F90" s="68">
        <f>STDEV(F2:F86)</f>
        <v>23.080145117846442</v>
      </c>
      <c r="G90" s="68">
        <f>STDEV(G2:G86)</f>
        <v>35.792515834923421</v>
      </c>
      <c r="H90" s="68">
        <f>STDEV(H2:H86)</f>
        <v>26.573548806397184</v>
      </c>
      <c r="I90" s="68">
        <f>STDEV(I2:I86)</f>
        <v>32.31874338850217</v>
      </c>
      <c r="J90" s="68">
        <f t="shared" si="0"/>
        <v>25.496495618329941</v>
      </c>
      <c r="K90" s="68">
        <f t="shared" si="0"/>
        <v>26.377612510310627</v>
      </c>
      <c r="L90" s="68">
        <f t="shared" si="0"/>
        <v>22.649775743091798</v>
      </c>
      <c r="M90" s="68">
        <f t="shared" si="0"/>
        <v>33.194543115382103</v>
      </c>
      <c r="N90" s="68">
        <f t="shared" si="0"/>
        <v>15.86373837384803</v>
      </c>
      <c r="O90" s="68">
        <f t="shared" si="0"/>
        <v>28.785504675222615</v>
      </c>
      <c r="P90" s="68">
        <f t="shared" si="0"/>
        <v>40.064048181716522</v>
      </c>
      <c r="Q90" s="68">
        <f t="shared" si="0"/>
        <v>27.791182126898185</v>
      </c>
      <c r="R90" s="68">
        <f t="shared" si="0"/>
        <v>17.152457705973731</v>
      </c>
      <c r="S90" s="68">
        <f t="shared" si="0"/>
        <v>31.345625238605777</v>
      </c>
      <c r="T90" s="68">
        <f t="shared" si="0"/>
        <v>18.959208656923515</v>
      </c>
      <c r="U90" s="68">
        <f t="shared" si="0"/>
        <v>36.198714585345463</v>
      </c>
      <c r="V90" s="68">
        <f t="shared" si="0"/>
        <v>30.251343745736968</v>
      </c>
      <c r="W90" s="68">
        <f t="shared" si="0"/>
        <v>23.600649124135714</v>
      </c>
      <c r="X90" s="68">
        <f t="shared" si="0"/>
        <v>23.361888333694498</v>
      </c>
      <c r="Y90" s="68">
        <f t="shared" si="0"/>
        <v>36.469535032199843</v>
      </c>
      <c r="Z90" s="68">
        <f t="shared" si="0"/>
        <v>24.272875441919236</v>
      </c>
      <c r="AA90" s="68">
        <f t="shared" si="0"/>
        <v>29.115544955166662</v>
      </c>
      <c r="AB90" s="68">
        <f t="shared" si="0"/>
        <v>20.800356642547452</v>
      </c>
      <c r="AC90" s="68">
        <f t="shared" si="0"/>
        <v>21.280430621535324</v>
      </c>
      <c r="AD90" s="68">
        <f t="shared" si="0"/>
        <v>25.210149835531684</v>
      </c>
      <c r="AE90" s="68">
        <f t="shared" si="0"/>
        <v>16.908054116842415</v>
      </c>
      <c r="AF90" s="68">
        <f t="shared" si="0"/>
        <v>23.47910913131059</v>
      </c>
      <c r="AG90" s="68">
        <f t="shared" si="0"/>
        <v>31.835667092226135</v>
      </c>
      <c r="AH90" s="68">
        <f t="shared" si="0"/>
        <v>28.72034052125958</v>
      </c>
      <c r="AI90" s="68">
        <f t="shared" si="0"/>
        <v>39.047753171798199</v>
      </c>
      <c r="AJ90" s="68">
        <f t="shared" si="0"/>
        <v>21.654054858313778</v>
      </c>
      <c r="AK90" s="68">
        <f t="shared" si="0"/>
        <v>17.997879940485515</v>
      </c>
      <c r="AL90" s="68">
        <f t="shared" si="0"/>
        <v>20.999158002347979</v>
      </c>
      <c r="AM90" s="68">
        <f t="shared" si="0"/>
        <v>17.078625047218626</v>
      </c>
      <c r="AN90" s="68">
        <f t="shared" si="0"/>
        <v>24.556244607205631</v>
      </c>
      <c r="AO90" s="68">
        <f t="shared" si="0"/>
        <v>22.899003127743406</v>
      </c>
      <c r="AP90" s="68">
        <f t="shared" si="0"/>
        <v>21.740001093369667</v>
      </c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  <c r="CY90" s="76"/>
      <c r="CZ90" s="76"/>
      <c r="DA90" s="76"/>
      <c r="DB90" s="76"/>
      <c r="DC90" s="76"/>
      <c r="DD90" s="76"/>
      <c r="DE90" s="76"/>
      <c r="DF90" s="76"/>
      <c r="DG90" s="76"/>
      <c r="DH90" s="76"/>
      <c r="DI90" s="76"/>
      <c r="DJ90" s="76"/>
      <c r="DK90" s="76"/>
      <c r="DL90" s="76"/>
      <c r="DM90" s="76"/>
      <c r="DN90" s="76"/>
      <c r="DO90" s="76"/>
      <c r="DP90" s="76"/>
      <c r="DQ90" s="76"/>
      <c r="DR90" s="76"/>
      <c r="DS90" s="76"/>
      <c r="DT90" s="76"/>
      <c r="DU90" s="76"/>
      <c r="DV90" s="76"/>
      <c r="DW90" s="76"/>
      <c r="DX90" s="76"/>
      <c r="DY90" s="76"/>
      <c r="DZ90" s="76"/>
      <c r="EA90" s="76"/>
      <c r="EB90" s="76"/>
      <c r="EC90" s="76"/>
      <c r="ED90" s="76"/>
      <c r="EE90" s="76"/>
      <c r="EF90" s="76"/>
      <c r="EG90" s="76"/>
      <c r="EH90" s="76"/>
      <c r="EI90" s="76"/>
      <c r="EJ90" s="76"/>
      <c r="EK90" s="76"/>
      <c r="EL90" s="76"/>
      <c r="EM90" s="76"/>
      <c r="EN90" s="76"/>
      <c r="EO90" s="76"/>
      <c r="EP90" s="76"/>
      <c r="EQ90" s="76"/>
      <c r="ER90" s="76"/>
      <c r="ES90" s="76"/>
      <c r="ET90" s="76"/>
      <c r="EU90" s="76"/>
      <c r="EV90" s="76"/>
    </row>
    <row r="91" spans="1:152" s="71" customFormat="1" x14ac:dyDescent="0.3">
      <c r="A91" s="109" t="s">
        <v>482</v>
      </c>
      <c r="B91" s="80">
        <f>AVERAGE(B2:B9,B15:B52,B60:B63)</f>
        <v>111.60922000000001</v>
      </c>
      <c r="C91" s="80">
        <f t="shared" ref="C91:AP91" si="1">AVERAGE(C2:C9,C15:C52,C60:C63)</f>
        <v>107.755858</v>
      </c>
      <c r="D91" s="80">
        <f t="shared" si="1"/>
        <v>57.086928000000015</v>
      </c>
      <c r="E91" s="80">
        <f t="shared" si="1"/>
        <v>87.657772000000008</v>
      </c>
      <c r="F91" s="80">
        <f t="shared" si="1"/>
        <v>89.138401999999985</v>
      </c>
      <c r="G91" s="80">
        <f t="shared" si="1"/>
        <v>82.737877999999981</v>
      </c>
      <c r="H91" s="80">
        <f t="shared" si="1"/>
        <v>118.86499400000001</v>
      </c>
      <c r="I91" s="80">
        <f>AVERAGE(I2:I9,I15:I52,I60:I63)</f>
        <v>91.775139999999993</v>
      </c>
      <c r="J91" s="80">
        <f t="shared" si="1"/>
        <v>77.222347999999982</v>
      </c>
      <c r="K91" s="80">
        <f t="shared" si="1"/>
        <v>97.682815999999988</v>
      </c>
      <c r="L91" s="80">
        <f t="shared" si="1"/>
        <v>81.704537999999971</v>
      </c>
      <c r="M91" s="80">
        <f t="shared" si="1"/>
        <v>99.080647999999982</v>
      </c>
      <c r="N91" s="80">
        <f t="shared" si="1"/>
        <v>70.699275999999998</v>
      </c>
      <c r="O91" s="80">
        <f t="shared" si="1"/>
        <v>92.735133999999974</v>
      </c>
      <c r="P91" s="80">
        <f t="shared" si="1"/>
        <v>132.03973200000001</v>
      </c>
      <c r="Q91" s="80">
        <f t="shared" si="1"/>
        <v>62.09502599999999</v>
      </c>
      <c r="R91" s="80">
        <f t="shared" si="1"/>
        <v>83.059409999999986</v>
      </c>
      <c r="S91" s="80">
        <f t="shared" si="1"/>
        <v>70.470230000000015</v>
      </c>
      <c r="T91" s="80">
        <f t="shared" si="1"/>
        <v>77.943239999999975</v>
      </c>
      <c r="U91" s="80">
        <f t="shared" si="1"/>
        <v>82.563267999999994</v>
      </c>
      <c r="V91" s="80">
        <f t="shared" si="1"/>
        <v>84.278481999999997</v>
      </c>
      <c r="W91" s="80">
        <f t="shared" si="1"/>
        <v>88.112783999999991</v>
      </c>
      <c r="X91" s="80">
        <f t="shared" si="1"/>
        <v>78.270521999999985</v>
      </c>
      <c r="Y91" s="80">
        <f t="shared" si="1"/>
        <v>86.760909999999981</v>
      </c>
      <c r="Z91" s="80">
        <f t="shared" si="1"/>
        <v>78.853790000000032</v>
      </c>
      <c r="AA91" s="80">
        <f t="shared" si="1"/>
        <v>93.884378000000012</v>
      </c>
      <c r="AB91" s="80">
        <f t="shared" si="1"/>
        <v>87.106145999999995</v>
      </c>
      <c r="AC91" s="80">
        <f t="shared" si="1"/>
        <v>83.877478000000011</v>
      </c>
      <c r="AD91" s="80">
        <f t="shared" si="1"/>
        <v>85.445372000000006</v>
      </c>
      <c r="AE91" s="80">
        <f t="shared" si="1"/>
        <v>73.169125999999977</v>
      </c>
      <c r="AF91" s="80">
        <f t="shared" si="1"/>
        <v>91.170776000000004</v>
      </c>
      <c r="AG91" s="80">
        <f t="shared" si="1"/>
        <v>90.259923999999998</v>
      </c>
      <c r="AH91" s="80">
        <f t="shared" si="1"/>
        <v>89.042813999999993</v>
      </c>
      <c r="AI91" s="80">
        <f t="shared" si="1"/>
        <v>105.02860799999996</v>
      </c>
      <c r="AJ91" s="80">
        <f t="shared" si="1"/>
        <v>100.12499199999998</v>
      </c>
      <c r="AK91" s="80">
        <f t="shared" si="1"/>
        <v>71.785968000000025</v>
      </c>
      <c r="AL91" s="80">
        <f t="shared" si="1"/>
        <v>90.651939999999996</v>
      </c>
      <c r="AM91" s="80">
        <f t="shared" si="1"/>
        <v>77.908903999999993</v>
      </c>
      <c r="AN91" s="80">
        <f>AVERAGE(AN2:AN9,AN15:AN52,AN60:AN63)</f>
        <v>85.697844000000003</v>
      </c>
      <c r="AO91" s="80">
        <f t="shared" si="1"/>
        <v>85.079446000000004</v>
      </c>
      <c r="AP91" s="80">
        <f t="shared" si="1"/>
        <v>90.047667999999987</v>
      </c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  <c r="CY91" s="76"/>
      <c r="CZ91" s="76"/>
      <c r="DA91" s="76"/>
      <c r="DB91" s="76"/>
      <c r="DC91" s="76"/>
      <c r="DD91" s="76"/>
      <c r="DE91" s="76"/>
      <c r="DF91" s="76"/>
      <c r="DG91" s="76"/>
      <c r="DH91" s="76"/>
      <c r="DI91" s="76"/>
      <c r="DJ91" s="76"/>
      <c r="DK91" s="76"/>
      <c r="DL91" s="76"/>
      <c r="DM91" s="76"/>
      <c r="DN91" s="76"/>
      <c r="DO91" s="76"/>
      <c r="DP91" s="76"/>
      <c r="DQ91" s="76"/>
      <c r="DR91" s="76"/>
      <c r="DS91" s="76"/>
      <c r="DT91" s="76"/>
      <c r="DU91" s="76"/>
      <c r="DV91" s="76"/>
      <c r="DW91" s="76"/>
      <c r="DX91" s="76"/>
      <c r="DY91" s="76"/>
      <c r="DZ91" s="76"/>
      <c r="EA91" s="76"/>
      <c r="EB91" s="76"/>
      <c r="EC91" s="76"/>
      <c r="ED91" s="76"/>
      <c r="EE91" s="76"/>
      <c r="EF91" s="76"/>
      <c r="EG91" s="76"/>
      <c r="EH91" s="76"/>
      <c r="EI91" s="76"/>
      <c r="EJ91" s="76"/>
      <c r="EK91" s="76"/>
      <c r="EL91" s="76"/>
      <c r="EM91" s="76"/>
      <c r="EN91" s="76"/>
      <c r="EO91" s="76"/>
      <c r="EP91" s="76"/>
      <c r="EQ91" s="76"/>
      <c r="ER91" s="76"/>
      <c r="ES91" s="76"/>
      <c r="ET91" s="76"/>
      <c r="EU91" s="76"/>
      <c r="EV91" s="76"/>
    </row>
    <row r="92" spans="1:152" s="71" customFormat="1" x14ac:dyDescent="0.3">
      <c r="A92" s="112" t="s">
        <v>484</v>
      </c>
      <c r="B92" s="94">
        <f>STDEV(B2:B9,B15:B52,B60:B63)</f>
        <v>35.050354921560256</v>
      </c>
      <c r="C92" s="94">
        <f t="shared" ref="C92:AP92" si="2">STDEV(C2:C9,C15:C52,C60:C63)</f>
        <v>40.041369385618523</v>
      </c>
      <c r="D92" s="94">
        <f t="shared" si="2"/>
        <v>17.268436835074379</v>
      </c>
      <c r="E92" s="94">
        <f t="shared" si="2"/>
        <v>26.626097472447238</v>
      </c>
      <c r="F92" s="94">
        <f t="shared" si="2"/>
        <v>21.969083145355537</v>
      </c>
      <c r="G92" s="94">
        <f t="shared" si="2"/>
        <v>25.699909418138589</v>
      </c>
      <c r="H92" s="94">
        <f t="shared" si="2"/>
        <v>22.360631147397527</v>
      </c>
      <c r="I92" s="94">
        <f>STDEV(I2:I9,I15:I52,I60:I63)</f>
        <v>29.475658308634031</v>
      </c>
      <c r="J92" s="94">
        <f t="shared" si="2"/>
        <v>22.83066904238596</v>
      </c>
      <c r="K92" s="94">
        <f t="shared" si="2"/>
        <v>19.196392422550577</v>
      </c>
      <c r="L92" s="94">
        <f t="shared" si="2"/>
        <v>19.740543153269172</v>
      </c>
      <c r="M92" s="94">
        <f t="shared" si="2"/>
        <v>33.236429949693985</v>
      </c>
      <c r="N92" s="94">
        <f t="shared" si="2"/>
        <v>16.103912535379997</v>
      </c>
      <c r="O92" s="94">
        <f t="shared" si="2"/>
        <v>32.907725645015368</v>
      </c>
      <c r="P92" s="94">
        <f t="shared" si="2"/>
        <v>36.872099182845005</v>
      </c>
      <c r="Q92" s="94">
        <f t="shared" si="2"/>
        <v>18.466017006601284</v>
      </c>
      <c r="R92" s="94">
        <f t="shared" si="2"/>
        <v>16.876186834627248</v>
      </c>
      <c r="S92" s="94">
        <f t="shared" si="2"/>
        <v>32.984608218764805</v>
      </c>
      <c r="T92" s="94">
        <f t="shared" si="2"/>
        <v>17.534038498013015</v>
      </c>
      <c r="U92" s="94">
        <f t="shared" si="2"/>
        <v>30.898184653024977</v>
      </c>
      <c r="V92" s="94">
        <f t="shared" si="2"/>
        <v>21.325582710278653</v>
      </c>
      <c r="W92" s="94">
        <f t="shared" si="2"/>
        <v>20.878433108640657</v>
      </c>
      <c r="X92" s="94">
        <f t="shared" si="2"/>
        <v>22.976532274495579</v>
      </c>
      <c r="Y92" s="94">
        <f t="shared" si="2"/>
        <v>40.070361585719553</v>
      </c>
      <c r="Z92" s="94">
        <f t="shared" si="2"/>
        <v>23.538618770075498</v>
      </c>
      <c r="AA92" s="94">
        <f t="shared" si="2"/>
        <v>19.516212146235048</v>
      </c>
      <c r="AB92" s="94">
        <f t="shared" si="2"/>
        <v>16.063374020832246</v>
      </c>
      <c r="AC92" s="94">
        <f t="shared" si="2"/>
        <v>20.424214088247474</v>
      </c>
      <c r="AD92" s="94">
        <f t="shared" si="2"/>
        <v>23.290867029208282</v>
      </c>
      <c r="AE92" s="94">
        <f t="shared" si="2"/>
        <v>16.930060690572212</v>
      </c>
      <c r="AF92" s="94">
        <f t="shared" si="2"/>
        <v>20.436849101527184</v>
      </c>
      <c r="AG92" s="94">
        <f t="shared" si="2"/>
        <v>25.943544297984008</v>
      </c>
      <c r="AH92" s="94">
        <f t="shared" si="2"/>
        <v>26.236836480507762</v>
      </c>
      <c r="AI92" s="94">
        <f t="shared" si="2"/>
        <v>32.711954716030291</v>
      </c>
      <c r="AJ92" s="94">
        <f t="shared" si="2"/>
        <v>17.574776918430281</v>
      </c>
      <c r="AK92" s="94">
        <f t="shared" si="2"/>
        <v>17.345833115265052</v>
      </c>
      <c r="AL92" s="94">
        <f t="shared" si="2"/>
        <v>17.01436655217692</v>
      </c>
      <c r="AM92" s="94">
        <f t="shared" si="2"/>
        <v>16.985717733400598</v>
      </c>
      <c r="AN92" s="94">
        <f t="shared" si="2"/>
        <v>22.563409637188595</v>
      </c>
      <c r="AO92" s="94">
        <f t="shared" si="2"/>
        <v>25.486022266894807</v>
      </c>
      <c r="AP92" s="94">
        <f t="shared" si="2"/>
        <v>17.322457743981253</v>
      </c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  <c r="CY92" s="76"/>
      <c r="CZ92" s="76"/>
      <c r="DA92" s="76"/>
      <c r="DB92" s="76"/>
      <c r="DC92" s="76"/>
      <c r="DD92" s="76"/>
      <c r="DE92" s="76"/>
      <c r="DF92" s="76"/>
      <c r="DG92" s="76"/>
      <c r="DH92" s="76"/>
      <c r="DI92" s="76"/>
      <c r="DJ92" s="76"/>
      <c r="DK92" s="76"/>
      <c r="DL92" s="76"/>
      <c r="DM92" s="76"/>
      <c r="DN92" s="76"/>
      <c r="DO92" s="76"/>
      <c r="DP92" s="76"/>
      <c r="DQ92" s="76"/>
      <c r="DR92" s="76"/>
      <c r="DS92" s="76"/>
      <c r="DT92" s="76"/>
      <c r="DU92" s="76"/>
      <c r="DV92" s="76"/>
      <c r="DW92" s="76"/>
      <c r="DX92" s="76"/>
      <c r="DY92" s="76"/>
      <c r="DZ92" s="76"/>
      <c r="EA92" s="76"/>
      <c r="EB92" s="76"/>
      <c r="EC92" s="76"/>
      <c r="ED92" s="76"/>
      <c r="EE92" s="76"/>
      <c r="EF92" s="76"/>
      <c r="EG92" s="76"/>
      <c r="EH92" s="76"/>
      <c r="EI92" s="76"/>
      <c r="EJ92" s="76"/>
      <c r="EK92" s="76"/>
      <c r="EL92" s="76"/>
      <c r="EM92" s="76"/>
      <c r="EN92" s="76"/>
      <c r="EO92" s="76"/>
      <c r="EP92" s="76"/>
      <c r="EQ92" s="76"/>
      <c r="ER92" s="76"/>
      <c r="ES92" s="76"/>
      <c r="ET92" s="76"/>
      <c r="EU92" s="76"/>
      <c r="EV92" s="76"/>
    </row>
    <row r="93" spans="1:152" s="96" customFormat="1" x14ac:dyDescent="0.3">
      <c r="A93" s="110" t="s">
        <v>485</v>
      </c>
      <c r="B93" s="80">
        <f>B92/B91*100</f>
        <v>31.404533533663486</v>
      </c>
      <c r="C93" s="80">
        <f t="shared" ref="C93:AP93" si="3">C92/C91*100</f>
        <v>37.159343472183686</v>
      </c>
      <c r="D93" s="80">
        <f t="shared" si="3"/>
        <v>30.249371336069046</v>
      </c>
      <c r="E93" s="80">
        <f t="shared" si="3"/>
        <v>30.375056158679502</v>
      </c>
      <c r="F93" s="80">
        <f t="shared" si="3"/>
        <v>24.646036559367019</v>
      </c>
      <c r="G93" s="80">
        <f t="shared" si="3"/>
        <v>31.061842579693177</v>
      </c>
      <c r="H93" s="80">
        <f t="shared" si="3"/>
        <v>18.811788395326488</v>
      </c>
      <c r="I93" s="80">
        <f>I92/I91*100</f>
        <v>32.11725779839076</v>
      </c>
      <c r="J93" s="80">
        <f t="shared" si="3"/>
        <v>29.564847008259793</v>
      </c>
      <c r="K93" s="80">
        <f t="shared" si="3"/>
        <v>19.651759857691427</v>
      </c>
      <c r="L93" s="80">
        <f t="shared" si="3"/>
        <v>24.160889512978066</v>
      </c>
      <c r="M93" s="80">
        <f t="shared" si="3"/>
        <v>33.544824968942457</v>
      </c>
      <c r="N93" s="80">
        <f t="shared" si="3"/>
        <v>22.778044481502182</v>
      </c>
      <c r="O93" s="80">
        <f t="shared" si="3"/>
        <v>35.485715311540261</v>
      </c>
      <c r="P93" s="80">
        <f t="shared" si="3"/>
        <v>27.925003045935448</v>
      </c>
      <c r="Q93" s="80">
        <f t="shared" si="3"/>
        <v>29.738319147497073</v>
      </c>
      <c r="R93" s="80">
        <f t="shared" si="3"/>
        <v>20.318211789160614</v>
      </c>
      <c r="S93" s="80">
        <f t="shared" si="3"/>
        <v>46.806443258046407</v>
      </c>
      <c r="T93" s="80">
        <f t="shared" si="3"/>
        <v>22.495906634126346</v>
      </c>
      <c r="U93" s="80">
        <f t="shared" si="3"/>
        <v>37.423645407331719</v>
      </c>
      <c r="V93" s="80">
        <f t="shared" si="3"/>
        <v>25.303710038677078</v>
      </c>
      <c r="W93" s="80">
        <f t="shared" si="3"/>
        <v>23.695123636816039</v>
      </c>
      <c r="X93" s="80">
        <f t="shared" si="3"/>
        <v>29.35528176814201</v>
      </c>
      <c r="Y93" s="80">
        <f t="shared" si="3"/>
        <v>46.18481017052445</v>
      </c>
      <c r="Z93" s="80">
        <f t="shared" si="3"/>
        <v>29.850966922548032</v>
      </c>
      <c r="AA93" s="80">
        <f t="shared" si="3"/>
        <v>20.787496878591501</v>
      </c>
      <c r="AB93" s="80">
        <f t="shared" si="3"/>
        <v>18.441148826435562</v>
      </c>
      <c r="AC93" s="80">
        <f t="shared" si="3"/>
        <v>24.350057459104185</v>
      </c>
      <c r="AD93" s="80">
        <f t="shared" si="3"/>
        <v>27.258196066146546</v>
      </c>
      <c r="AE93" s="80">
        <f t="shared" si="3"/>
        <v>23.138257371793969</v>
      </c>
      <c r="AF93" s="80">
        <f t="shared" si="3"/>
        <v>22.416008723592725</v>
      </c>
      <c r="AG93" s="80">
        <f t="shared" si="3"/>
        <v>28.743148839770804</v>
      </c>
      <c r="AH93" s="80">
        <f t="shared" si="3"/>
        <v>29.465417030180298</v>
      </c>
      <c r="AI93" s="80">
        <f t="shared" si="3"/>
        <v>31.145756702812154</v>
      </c>
      <c r="AJ93" s="80">
        <f t="shared" si="3"/>
        <v>17.552837276062188</v>
      </c>
      <c r="AK93" s="80">
        <f t="shared" si="3"/>
        <v>24.163264212394608</v>
      </c>
      <c r="AL93" s="80">
        <f t="shared" si="3"/>
        <v>18.76889402717352</v>
      </c>
      <c r="AM93" s="80">
        <f t="shared" si="3"/>
        <v>21.802023724272388</v>
      </c>
      <c r="AN93" s="80">
        <f t="shared" si="3"/>
        <v>26.329028344270355</v>
      </c>
      <c r="AO93" s="80">
        <f t="shared" si="3"/>
        <v>29.955557382090625</v>
      </c>
      <c r="AP93" s="80">
        <f t="shared" si="3"/>
        <v>19.236986508058436</v>
      </c>
      <c r="AQ93" s="94">
        <f>AVERAGE(B93:AP93)</f>
        <v>27.406410052825429</v>
      </c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  <c r="BY93" s="104"/>
      <c r="BZ93" s="104"/>
      <c r="CA93" s="104"/>
      <c r="CB93" s="104"/>
      <c r="CC93" s="104"/>
      <c r="CD93" s="104"/>
      <c r="CE93" s="104"/>
      <c r="CF93" s="104"/>
      <c r="CG93" s="104"/>
      <c r="CH93" s="104"/>
      <c r="CI93" s="104"/>
      <c r="CJ93" s="104"/>
      <c r="CK93" s="104"/>
      <c r="CL93" s="104"/>
      <c r="CM93" s="104"/>
      <c r="CN93" s="104"/>
      <c r="CO93" s="104"/>
      <c r="CP93" s="104"/>
      <c r="CQ93" s="104"/>
      <c r="CR93" s="104"/>
      <c r="CS93" s="104"/>
      <c r="CT93" s="104"/>
      <c r="CU93" s="104"/>
      <c r="CV93" s="104"/>
      <c r="CW93" s="104"/>
      <c r="CX93" s="104"/>
      <c r="CY93" s="104"/>
      <c r="CZ93" s="104"/>
      <c r="DA93" s="104"/>
      <c r="DB93" s="104"/>
      <c r="DC93" s="104"/>
      <c r="DD93" s="104"/>
      <c r="DE93" s="104"/>
      <c r="DF93" s="104"/>
      <c r="DG93" s="104"/>
      <c r="DH93" s="104"/>
      <c r="DI93" s="104"/>
      <c r="DJ93" s="104"/>
      <c r="DK93" s="104"/>
      <c r="DL93" s="104"/>
      <c r="DM93" s="104"/>
      <c r="DN93" s="104"/>
      <c r="DO93" s="104"/>
      <c r="DP93" s="104"/>
      <c r="DQ93" s="104"/>
      <c r="DR93" s="104"/>
      <c r="DS93" s="104"/>
      <c r="DT93" s="104"/>
      <c r="DU93" s="104"/>
      <c r="DV93" s="104"/>
      <c r="DW93" s="104"/>
      <c r="DX93" s="104"/>
      <c r="DY93" s="104"/>
      <c r="DZ93" s="104"/>
      <c r="EA93" s="104"/>
      <c r="EB93" s="104"/>
      <c r="EC93" s="104"/>
      <c r="ED93" s="104"/>
      <c r="EE93" s="104"/>
      <c r="EF93" s="104"/>
      <c r="EG93" s="104"/>
      <c r="EH93" s="104"/>
      <c r="EI93" s="104"/>
      <c r="EJ93" s="104"/>
      <c r="EK93" s="104"/>
      <c r="EL93" s="104"/>
      <c r="EM93" s="104"/>
      <c r="EN93" s="104"/>
      <c r="EO93" s="104"/>
      <c r="EP93" s="104"/>
      <c r="EQ93" s="104"/>
      <c r="ER93" s="104"/>
      <c r="ES93" s="104"/>
      <c r="ET93" s="104"/>
      <c r="EU93" s="104"/>
      <c r="EV93" s="104"/>
    </row>
    <row r="94" spans="1:152" x14ac:dyDescent="0.3">
      <c r="A94" s="111"/>
      <c r="B94" s="7"/>
      <c r="C94" s="7"/>
      <c r="E94" s="9"/>
      <c r="F94" s="10"/>
      <c r="M94" s="10"/>
      <c r="N94" s="10"/>
      <c r="O94" s="10"/>
      <c r="P94" s="10"/>
      <c r="Q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F94" s="10"/>
      <c r="AG94" s="10"/>
      <c r="AH94" s="10"/>
      <c r="AI94" s="10"/>
      <c r="AJ94" s="10"/>
      <c r="AK94" s="10"/>
      <c r="AL94" s="10"/>
      <c r="AM94" s="10"/>
      <c r="AP94" s="13"/>
    </row>
    <row r="95" spans="1:152" s="105" customFormat="1" x14ac:dyDescent="0.3">
      <c r="A95" s="109" t="s">
        <v>481</v>
      </c>
      <c r="B95" s="93">
        <f>AVERAGE(B2:B52,B60:B63)</f>
        <v>108.1443890909091</v>
      </c>
      <c r="C95" s="93">
        <f t="shared" ref="C95:AP95" si="4">AVERAGE(C2:C52,C60:C63)</f>
        <v>106.09146363636363</v>
      </c>
      <c r="D95" s="93">
        <f t="shared" si="4"/>
        <v>56.169901818181813</v>
      </c>
      <c r="E95" s="93">
        <f t="shared" si="4"/>
        <v>87.032620000000023</v>
      </c>
      <c r="F95" s="93">
        <f>AVERAGE(F2:F52,F60:F63)</f>
        <v>88.30909090909087</v>
      </c>
      <c r="G95" s="93">
        <f>AVERAGE(G2:G52,G60:G63)</f>
        <v>82.524238181818149</v>
      </c>
      <c r="H95" s="93">
        <f>AVERAGE(H2:H52,H60:H63)</f>
        <v>116.71290181818183</v>
      </c>
      <c r="I95" s="93">
        <f>AVERAGE(I2:I52,I60:I63)</f>
        <v>91.381132727272714</v>
      </c>
      <c r="J95" s="93">
        <f t="shared" si="4"/>
        <v>77.763807272727277</v>
      </c>
      <c r="K95" s="93">
        <f t="shared" si="4"/>
        <v>96.272699999999972</v>
      </c>
      <c r="L95" s="93">
        <f t="shared" si="4"/>
        <v>80.7324036363636</v>
      </c>
      <c r="M95" s="93">
        <f t="shared" si="4"/>
        <v>98.113876363636336</v>
      </c>
      <c r="N95" s="93">
        <f t="shared" si="4"/>
        <v>71.032974545454564</v>
      </c>
      <c r="O95" s="93">
        <f t="shared" si="4"/>
        <v>92.75730545454546</v>
      </c>
      <c r="P95" s="93">
        <f t="shared" si="4"/>
        <v>132.91446545454545</v>
      </c>
      <c r="Q95" s="93">
        <f t="shared" si="4"/>
        <v>61.905261818181806</v>
      </c>
      <c r="R95" s="93">
        <f t="shared" si="4"/>
        <v>81.997921818181808</v>
      </c>
      <c r="S95" s="93">
        <f t="shared" si="4"/>
        <v>68.306027272727292</v>
      </c>
      <c r="T95" s="93">
        <f t="shared" si="4"/>
        <v>76.196038181818167</v>
      </c>
      <c r="U95" s="93">
        <f t="shared" si="4"/>
        <v>80.544994545454529</v>
      </c>
      <c r="V95" s="93">
        <f t="shared" si="4"/>
        <v>83.074883636363666</v>
      </c>
      <c r="W95" s="93">
        <f t="shared" si="4"/>
        <v>86.022858181818179</v>
      </c>
      <c r="X95" s="93">
        <f t="shared" si="4"/>
        <v>77.106259999999978</v>
      </c>
      <c r="Y95" s="93">
        <f t="shared" si="4"/>
        <v>83.505147272727285</v>
      </c>
      <c r="Z95" s="93">
        <f t="shared" si="4"/>
        <v>78.032420000000016</v>
      </c>
      <c r="AA95" s="93">
        <f t="shared" si="4"/>
        <v>91.143314545454587</v>
      </c>
      <c r="AB95" s="93">
        <f t="shared" si="4"/>
        <v>85.710641818181827</v>
      </c>
      <c r="AC95" s="93">
        <f t="shared" si="4"/>
        <v>81.614912727272753</v>
      </c>
      <c r="AD95" s="93">
        <f t="shared" si="4"/>
        <v>83.542772727272748</v>
      </c>
      <c r="AE95" s="93">
        <f t="shared" si="4"/>
        <v>72.523289090909074</v>
      </c>
      <c r="AF95" s="93">
        <f t="shared" si="4"/>
        <v>88.834300000000013</v>
      </c>
      <c r="AG95" s="93">
        <f t="shared" si="4"/>
        <v>88.926443636363643</v>
      </c>
      <c r="AH95" s="93">
        <f t="shared" si="4"/>
        <v>86.746834545454519</v>
      </c>
      <c r="AI95" s="93">
        <f>AVERAGE(AI2:AI52,AI60:AI63)</f>
        <v>100.70155999999994</v>
      </c>
      <c r="AJ95" s="93">
        <f t="shared" si="4"/>
        <v>99.112905454545427</v>
      </c>
      <c r="AK95" s="93">
        <f t="shared" si="4"/>
        <v>71.110816363636374</v>
      </c>
      <c r="AL95" s="93">
        <f t="shared" si="4"/>
        <v>88.750289090909092</v>
      </c>
      <c r="AM95" s="93">
        <f t="shared" si="4"/>
        <v>77.124212727272706</v>
      </c>
      <c r="AN95" s="93">
        <f t="shared" si="4"/>
        <v>85.409796363636346</v>
      </c>
      <c r="AO95" s="93">
        <f t="shared" si="4"/>
        <v>83.64152</v>
      </c>
      <c r="AP95" s="93">
        <f t="shared" si="4"/>
        <v>90.381701818181853</v>
      </c>
      <c r="AR95" s="201"/>
      <c r="AS95" s="201"/>
      <c r="AT95" s="201"/>
      <c r="AU95" s="201"/>
      <c r="AV95" s="201"/>
      <c r="AW95" s="201"/>
      <c r="AX95" s="201"/>
      <c r="AY95" s="201"/>
      <c r="AZ95" s="201"/>
      <c r="BA95" s="201"/>
      <c r="BB95" s="201"/>
      <c r="BC95" s="201"/>
      <c r="BD95" s="201"/>
      <c r="BE95" s="201"/>
      <c r="BF95" s="201"/>
      <c r="BG95" s="201"/>
      <c r="BH95" s="201"/>
      <c r="BI95" s="201"/>
      <c r="BJ95" s="201"/>
      <c r="BK95" s="201"/>
      <c r="BL95" s="201"/>
      <c r="BM95" s="201"/>
      <c r="BN95" s="201"/>
      <c r="BO95" s="201"/>
      <c r="BP95" s="201"/>
      <c r="BQ95" s="201"/>
      <c r="BR95" s="201"/>
      <c r="BS95" s="201"/>
      <c r="BT95" s="201"/>
      <c r="BU95" s="201"/>
      <c r="BV95" s="201"/>
      <c r="BW95" s="201"/>
      <c r="BX95" s="201"/>
      <c r="BY95" s="201"/>
      <c r="BZ95" s="201"/>
      <c r="CA95" s="201"/>
      <c r="CB95" s="201"/>
      <c r="CC95" s="201"/>
      <c r="CD95" s="201"/>
      <c r="CE95" s="201"/>
      <c r="CF95" s="201"/>
      <c r="CG95" s="201"/>
      <c r="CH95" s="201"/>
      <c r="CI95" s="201"/>
      <c r="CJ95" s="201"/>
      <c r="CK95" s="201"/>
      <c r="CL95" s="201"/>
      <c r="CM95" s="201"/>
      <c r="CN95" s="201"/>
      <c r="CO95" s="201"/>
      <c r="CP95" s="201"/>
      <c r="CQ95" s="201"/>
      <c r="CR95" s="201"/>
      <c r="CS95" s="201"/>
      <c r="CT95" s="201"/>
      <c r="CU95" s="201"/>
      <c r="CV95" s="201"/>
      <c r="CW95" s="201"/>
      <c r="CX95" s="201"/>
      <c r="CY95" s="201"/>
      <c r="CZ95" s="201"/>
      <c r="DA95" s="201"/>
      <c r="DB95" s="201"/>
      <c r="DC95" s="201"/>
      <c r="DD95" s="201"/>
      <c r="DE95" s="201"/>
      <c r="DF95" s="201"/>
      <c r="DG95" s="201"/>
      <c r="DH95" s="201"/>
      <c r="DI95" s="201"/>
      <c r="DJ95" s="201"/>
      <c r="DK95" s="201"/>
      <c r="DL95" s="201"/>
      <c r="DM95" s="201"/>
      <c r="DN95" s="201"/>
      <c r="DO95" s="201"/>
      <c r="DP95" s="201"/>
      <c r="DQ95" s="201"/>
      <c r="DR95" s="201"/>
      <c r="DS95" s="201"/>
      <c r="DT95" s="201"/>
      <c r="DU95" s="201"/>
      <c r="DV95" s="201"/>
      <c r="DW95" s="201"/>
      <c r="DX95" s="201"/>
      <c r="DY95" s="201"/>
      <c r="DZ95" s="201"/>
      <c r="EA95" s="201"/>
      <c r="EB95" s="201"/>
      <c r="EC95" s="201"/>
      <c r="ED95" s="201"/>
      <c r="EE95" s="201"/>
      <c r="EF95" s="201"/>
      <c r="EG95" s="201"/>
      <c r="EH95" s="201"/>
      <c r="EI95" s="201"/>
      <c r="EJ95" s="201"/>
      <c r="EK95" s="201"/>
      <c r="EL95" s="201"/>
      <c r="EM95" s="201"/>
      <c r="EN95" s="201"/>
      <c r="EO95" s="201"/>
      <c r="EP95" s="201"/>
      <c r="EQ95" s="201"/>
      <c r="ER95" s="201"/>
      <c r="ES95" s="201"/>
      <c r="ET95" s="201"/>
      <c r="EU95" s="201"/>
      <c r="EV95" s="201"/>
    </row>
    <row r="96" spans="1:152" x14ac:dyDescent="0.3">
      <c r="A96" s="66" t="s">
        <v>477</v>
      </c>
      <c r="B96" s="7">
        <f t="shared" ref="B96:AP96" si="5">STDEV(B2:B51,B59:B62)</f>
        <v>35.708767740203101</v>
      </c>
      <c r="C96" s="7">
        <f t="shared" si="5"/>
        <v>38.742955615312596</v>
      </c>
      <c r="D96" s="7">
        <f t="shared" si="5"/>
        <v>16.391216183775704</v>
      </c>
      <c r="E96" s="7">
        <f t="shared" si="5"/>
        <v>26.469516508204848</v>
      </c>
      <c r="F96" s="7">
        <f>STDEV(F2:F51,F59:F62)</f>
        <v>22.328323293579203</v>
      </c>
      <c r="G96" s="7">
        <f t="shared" si="5"/>
        <v>24.79901764181648</v>
      </c>
      <c r="H96" s="7">
        <f t="shared" si="5"/>
        <v>21.698594075042148</v>
      </c>
      <c r="I96" s="7">
        <f>STDEV(I2:I51,I59:I62)</f>
        <v>29.161192719035768</v>
      </c>
      <c r="J96" s="7">
        <f t="shared" si="5"/>
        <v>23.381420829410501</v>
      </c>
      <c r="K96" s="7">
        <f t="shared" si="5"/>
        <v>18.697662580232176</v>
      </c>
      <c r="L96" s="7">
        <f t="shared" si="5"/>
        <v>20.238911788649762</v>
      </c>
      <c r="M96" s="7">
        <f t="shared" si="5"/>
        <v>31.752722917884991</v>
      </c>
      <c r="N96" s="7">
        <f t="shared" si="5"/>
        <v>16.162915048581372</v>
      </c>
      <c r="O96" s="7">
        <f t="shared" si="5"/>
        <v>31.53031467593016</v>
      </c>
      <c r="P96" s="7">
        <f t="shared" si="5"/>
        <v>34.807391765273081</v>
      </c>
      <c r="Q96" s="7">
        <f t="shared" si="5"/>
        <v>18.070185818986605</v>
      </c>
      <c r="R96" s="7">
        <f t="shared" si="5"/>
        <v>17.161969486511733</v>
      </c>
      <c r="S96" s="15">
        <f t="shared" si="5"/>
        <v>32.545444527147417</v>
      </c>
      <c r="T96" s="7">
        <f t="shared" si="5"/>
        <v>18.012303657097906</v>
      </c>
      <c r="U96" s="7">
        <f t="shared" si="5"/>
        <v>30.547996265783638</v>
      </c>
      <c r="V96" s="7">
        <f t="shared" si="5"/>
        <v>21.288089608710731</v>
      </c>
      <c r="W96" s="7">
        <f t="shared" si="5"/>
        <v>22.040508302779816</v>
      </c>
      <c r="X96" s="7">
        <f t="shared" si="5"/>
        <v>22.87201768721366</v>
      </c>
      <c r="Y96" s="7">
        <f t="shared" si="5"/>
        <v>40.109000756767664</v>
      </c>
      <c r="Z96" s="7">
        <f t="shared" si="5"/>
        <v>23.413784430487286</v>
      </c>
      <c r="AA96" s="7">
        <f t="shared" si="5"/>
        <v>19.654150453425725</v>
      </c>
      <c r="AB96" s="7">
        <f t="shared" si="5"/>
        <v>15.038548498908668</v>
      </c>
      <c r="AC96" s="7">
        <f t="shared" si="5"/>
        <v>22.003278210927558</v>
      </c>
      <c r="AD96" s="7">
        <f t="shared" si="5"/>
        <v>24.022679900886871</v>
      </c>
      <c r="AE96" s="7">
        <f t="shared" si="5"/>
        <v>17.373109174799012</v>
      </c>
      <c r="AF96" s="7">
        <f t="shared" si="5"/>
        <v>21.608185068437646</v>
      </c>
      <c r="AG96" s="7">
        <f t="shared" si="5"/>
        <v>26.512066760003147</v>
      </c>
      <c r="AH96" s="7">
        <f t="shared" si="5"/>
        <v>25.064215196905032</v>
      </c>
      <c r="AI96" s="7">
        <f t="shared" si="5"/>
        <v>35.357136357479447</v>
      </c>
      <c r="AJ96" s="7">
        <f t="shared" si="5"/>
        <v>18.191111445943729</v>
      </c>
      <c r="AK96" s="7">
        <f t="shared" si="5"/>
        <v>17.447568623160386</v>
      </c>
      <c r="AL96" s="7">
        <f t="shared" si="5"/>
        <v>18.400004375693296</v>
      </c>
      <c r="AM96" s="7">
        <f t="shared" si="5"/>
        <v>16.979399289101629</v>
      </c>
      <c r="AN96" s="7">
        <f t="shared" si="5"/>
        <v>22.438573566397338</v>
      </c>
      <c r="AO96" s="7">
        <f t="shared" si="5"/>
        <v>25.152993218638738</v>
      </c>
      <c r="AP96" s="7">
        <f t="shared" si="5"/>
        <v>18.987964063719314</v>
      </c>
    </row>
    <row r="97" spans="1:43" x14ac:dyDescent="0.3">
      <c r="A97" s="66" t="s">
        <v>480</v>
      </c>
      <c r="B97" s="7">
        <f>B96/B95*100</f>
        <v>33.019528835828318</v>
      </c>
      <c r="C97" s="7">
        <f t="shared" ref="C97:AP97" si="6">C96/C95*100</f>
        <v>36.518447655795342</v>
      </c>
      <c r="D97" s="7">
        <f t="shared" si="6"/>
        <v>29.181493385608835</v>
      </c>
      <c r="E97" s="7">
        <f t="shared" si="6"/>
        <v>30.413328368380544</v>
      </c>
      <c r="F97" s="7">
        <f>F96/F95*100</f>
        <v>25.284286208500241</v>
      </c>
      <c r="G97" s="7">
        <f>G96/G95*100</f>
        <v>30.050586576975192</v>
      </c>
      <c r="H97" s="7">
        <f>H96/H95*100</f>
        <v>18.591427114754406</v>
      </c>
      <c r="I97" s="7">
        <f>I96/I95*100</f>
        <v>31.911612220946573</v>
      </c>
      <c r="J97" s="7">
        <f t="shared" si="6"/>
        <v>30.067227479499518</v>
      </c>
      <c r="K97" s="7">
        <f>K96/K95*100</f>
        <v>19.421562478493055</v>
      </c>
      <c r="L97" s="7">
        <f>L96/L95*100</f>
        <v>25.069130704704701</v>
      </c>
      <c r="M97" s="7">
        <f t="shared" si="6"/>
        <v>32.363131592315128</v>
      </c>
      <c r="N97" s="7">
        <f>N96/N95*100</f>
        <v>22.754101390247421</v>
      </c>
      <c r="O97" s="7">
        <f>O96/O95*100</f>
        <v>33.992271036140856</v>
      </c>
      <c r="P97" s="7">
        <f>P96/P95*100</f>
        <v>26.187813076806627</v>
      </c>
      <c r="Q97" s="7">
        <f>Q96/Q95*100</f>
        <v>29.190064444052354</v>
      </c>
      <c r="R97" s="7">
        <f t="shared" si="6"/>
        <v>20.929761518305117</v>
      </c>
      <c r="S97" s="15">
        <f>S96/S95*100</f>
        <v>47.646519387231166</v>
      </c>
      <c r="T97" s="7">
        <f t="shared" si="6"/>
        <v>23.639422845210326</v>
      </c>
      <c r="U97" s="7">
        <f>U96/U95*100</f>
        <v>37.92662280030855</v>
      </c>
      <c r="V97" s="7">
        <f t="shared" si="6"/>
        <v>25.625181374786155</v>
      </c>
      <c r="W97" s="7">
        <f t="shared" si="6"/>
        <v>25.621687965999605</v>
      </c>
      <c r="X97" s="7">
        <f t="shared" si="6"/>
        <v>29.662984156167948</v>
      </c>
      <c r="Y97" s="7">
        <f t="shared" si="6"/>
        <v>48.031770575497482</v>
      </c>
      <c r="Z97" s="7">
        <f>Z96/Z95*100</f>
        <v>30.005200954279367</v>
      </c>
      <c r="AA97" s="7">
        <f>AA96/AA95*100</f>
        <v>21.564006698070976</v>
      </c>
      <c r="AB97" s="7">
        <f t="shared" si="6"/>
        <v>17.545719154466223</v>
      </c>
      <c r="AC97" s="7">
        <f t="shared" si="6"/>
        <v>26.959874703847913</v>
      </c>
      <c r="AD97" s="7">
        <f t="shared" si="6"/>
        <v>28.754946857353474</v>
      </c>
      <c r="AE97" s="7">
        <f t="shared" si="6"/>
        <v>23.955214100978719</v>
      </c>
      <c r="AF97" s="7">
        <f t="shared" si="6"/>
        <v>24.324146268319382</v>
      </c>
      <c r="AG97" s="7">
        <f t="shared" si="6"/>
        <v>29.81347918108116</v>
      </c>
      <c r="AH97" s="7">
        <f>AH96/AH95*100</f>
        <v>28.893521392727735</v>
      </c>
      <c r="AI97" s="7">
        <f t="shared" si="6"/>
        <v>35.110812938230019</v>
      </c>
      <c r="AJ97" s="7">
        <f t="shared" si="6"/>
        <v>18.35392814136241</v>
      </c>
      <c r="AK97" s="7">
        <f t="shared" si="6"/>
        <v>24.535745074194466</v>
      </c>
      <c r="AL97" s="7">
        <f t="shared" si="6"/>
        <v>20.732331763838786</v>
      </c>
      <c r="AM97" s="7">
        <f t="shared" si="6"/>
        <v>22.015653306108064</v>
      </c>
      <c r="AN97" s="7">
        <f t="shared" si="6"/>
        <v>26.271662644954713</v>
      </c>
      <c r="AO97" s="7">
        <f t="shared" si="6"/>
        <v>30.072376994868982</v>
      </c>
      <c r="AP97" s="7">
        <f t="shared" si="6"/>
        <v>21.008637458405939</v>
      </c>
    </row>
    <row r="99" spans="1:43" x14ac:dyDescent="0.3">
      <c r="A99" s="110" t="s">
        <v>478</v>
      </c>
      <c r="B99" s="57">
        <f>AVERAGE(B2:B87)</f>
        <v>100.31200116279074</v>
      </c>
      <c r="C99" s="57">
        <f t="shared" ref="C99:AP99" si="7">AVERAGE(C2:C87)</f>
        <v>101.32204534883726</v>
      </c>
      <c r="D99" s="57">
        <f t="shared" si="7"/>
        <v>61.533458139534879</v>
      </c>
      <c r="E99" s="57">
        <f t="shared" si="7"/>
        <v>84.989683604651205</v>
      </c>
      <c r="F99" s="57">
        <f t="shared" si="7"/>
        <v>82.172056279069722</v>
      </c>
      <c r="G99" s="57">
        <f t="shared" si="7"/>
        <v>92.638615116279055</v>
      </c>
      <c r="H99" s="57">
        <f t="shared" si="7"/>
        <v>105.08041744186049</v>
      </c>
      <c r="I99" s="57">
        <f t="shared" si="7"/>
        <v>92.525253488372101</v>
      </c>
      <c r="J99" s="57">
        <f t="shared" si="7"/>
        <v>72.622747674418576</v>
      </c>
      <c r="K99" s="57">
        <f t="shared" si="7"/>
        <v>92.925290697674413</v>
      </c>
      <c r="L99" s="57">
        <f t="shared" si="7"/>
        <v>78.482863953488319</v>
      </c>
      <c r="M99" s="57">
        <f t="shared" si="7"/>
        <v>86.180886046511603</v>
      </c>
      <c r="N99" s="57">
        <f t="shared" si="7"/>
        <v>67.099720930232564</v>
      </c>
      <c r="O99" s="57">
        <f t="shared" si="7"/>
        <v>84.172665116279049</v>
      </c>
      <c r="P99" s="57">
        <f t="shared" si="7"/>
        <v>112.79868139534885</v>
      </c>
      <c r="Q99" s="57">
        <f t="shared" si="7"/>
        <v>66.176313139534884</v>
      </c>
      <c r="R99" s="57">
        <f t="shared" si="7"/>
        <v>79.974491860465093</v>
      </c>
      <c r="S99" s="57">
        <f t="shared" si="7"/>
        <v>71.506208255813959</v>
      </c>
      <c r="T99" s="57">
        <f t="shared" si="7"/>
        <v>71.42018953488369</v>
      </c>
      <c r="U99" s="57">
        <f t="shared" si="7"/>
        <v>81.796295116279055</v>
      </c>
      <c r="V99" s="57">
        <f t="shared" si="7"/>
        <v>83.132958139534892</v>
      </c>
      <c r="W99" s="57">
        <f t="shared" si="7"/>
        <v>79.791001744186033</v>
      </c>
      <c r="X99" s="57">
        <f t="shared" si="7"/>
        <v>68.726665116279023</v>
      </c>
      <c r="Y99" s="57">
        <f t="shared" si="7"/>
        <v>74.817203255813965</v>
      </c>
      <c r="Z99" s="57">
        <f t="shared" si="7"/>
        <v>68.943992674418624</v>
      </c>
      <c r="AA99" s="57">
        <f t="shared" si="7"/>
        <v>89.082051162790734</v>
      </c>
      <c r="AB99" s="57">
        <f t="shared" si="7"/>
        <v>75.348381395348824</v>
      </c>
      <c r="AC99" s="57">
        <f t="shared" si="7"/>
        <v>75.091487441860451</v>
      </c>
      <c r="AD99" s="57">
        <f t="shared" si="7"/>
        <v>74.312570697674445</v>
      </c>
      <c r="AE99" s="57">
        <f t="shared" si="7"/>
        <v>69.201048604651177</v>
      </c>
      <c r="AF99" s="57">
        <f t="shared" si="7"/>
        <v>80.859901744186075</v>
      </c>
      <c r="AG99" s="57">
        <f t="shared" si="7"/>
        <v>87.653595348837257</v>
      </c>
      <c r="AH99" s="57">
        <f t="shared" si="7"/>
        <v>78.51437186046509</v>
      </c>
      <c r="AI99" s="57">
        <f t="shared" si="7"/>
        <v>87.15277465116273</v>
      </c>
      <c r="AJ99" s="57">
        <f t="shared" si="7"/>
        <v>90.309582790697647</v>
      </c>
      <c r="AK99" s="57">
        <f t="shared" si="7"/>
        <v>67.909782558139568</v>
      </c>
      <c r="AL99" s="57">
        <f t="shared" si="7"/>
        <v>81.301892790697693</v>
      </c>
      <c r="AM99" s="57">
        <f t="shared" si="7"/>
        <v>74.414116279069788</v>
      </c>
      <c r="AN99" s="57">
        <f t="shared" si="7"/>
        <v>75.464287093023259</v>
      </c>
      <c r="AO99" s="57">
        <f t="shared" si="7"/>
        <v>77.467065116279088</v>
      </c>
      <c r="AP99" s="57">
        <f t="shared" si="7"/>
        <v>83.608369767441872</v>
      </c>
    </row>
    <row r="100" spans="1:43" x14ac:dyDescent="0.3">
      <c r="A100" s="110" t="s">
        <v>479</v>
      </c>
      <c r="B100" s="57">
        <f>STDEV(B2:B87)/B99*100</f>
        <v>36.416092826527063</v>
      </c>
      <c r="C100" s="57">
        <f t="shared" ref="C100:AP100" si="8">STDEV(C2:C87)/C99*100</f>
        <v>41.38348242377657</v>
      </c>
      <c r="D100" s="57">
        <f t="shared" si="8"/>
        <v>46.971536015159913</v>
      </c>
      <c r="E100" s="57">
        <f t="shared" si="8"/>
        <v>39.352374461633097</v>
      </c>
      <c r="F100" s="57">
        <f t="shared" si="8"/>
        <v>29.571788283734783</v>
      </c>
      <c r="G100" s="57">
        <f t="shared" si="8"/>
        <v>39.521978195045463</v>
      </c>
      <c r="H100" s="57">
        <f t="shared" si="8"/>
        <v>26.671589310616543</v>
      </c>
      <c r="I100" s="57">
        <f t="shared" si="8"/>
        <v>35.832815582888209</v>
      </c>
      <c r="J100" s="57">
        <f t="shared" si="8"/>
        <v>36.056401681771113</v>
      </c>
      <c r="K100" s="57">
        <f t="shared" si="8"/>
        <v>29.67065398886924</v>
      </c>
      <c r="L100" s="57">
        <f t="shared" si="8"/>
        <v>30.054849790194289</v>
      </c>
      <c r="M100" s="57">
        <f t="shared" si="8"/>
        <v>39.42174266370975</v>
      </c>
      <c r="N100" s="57">
        <f t="shared" si="8"/>
        <v>24.707192964450204</v>
      </c>
      <c r="O100" s="57">
        <f t="shared" si="8"/>
        <v>35.001686892995664</v>
      </c>
      <c r="P100" s="57">
        <f t="shared" si="8"/>
        <v>36.496705572091905</v>
      </c>
      <c r="Q100" s="57">
        <f t="shared" si="8"/>
        <v>42.771060794843038</v>
      </c>
      <c r="R100" s="57">
        <f t="shared" si="8"/>
        <v>23.310149825259842</v>
      </c>
      <c r="S100" s="57">
        <f t="shared" si="8"/>
        <v>44.695118716334228</v>
      </c>
      <c r="T100" s="57">
        <f t="shared" si="8"/>
        <v>27.657876025081784</v>
      </c>
      <c r="U100" s="57">
        <f t="shared" si="8"/>
        <v>45.029130889345808</v>
      </c>
      <c r="V100" s="57">
        <f t="shared" si="8"/>
        <v>37.401393669637145</v>
      </c>
      <c r="W100" s="57">
        <f t="shared" si="8"/>
        <v>31.026043603342202</v>
      </c>
      <c r="X100" s="57">
        <f t="shared" si="8"/>
        <v>34.844267216241917</v>
      </c>
      <c r="Y100" s="57">
        <f t="shared" si="8"/>
        <v>49.426532090170674</v>
      </c>
      <c r="Z100" s="57">
        <f t="shared" si="8"/>
        <v>36.413107345710912</v>
      </c>
      <c r="AA100" s="57">
        <f t="shared" si="8"/>
        <v>33.86681895005146</v>
      </c>
      <c r="AB100" s="57">
        <f t="shared" si="8"/>
        <v>29.02438401008266</v>
      </c>
      <c r="AC100" s="57">
        <f t="shared" si="8"/>
        <v>29.874115818791104</v>
      </c>
      <c r="AD100" s="57">
        <f t="shared" si="8"/>
        <v>35.042758899923967</v>
      </c>
      <c r="AE100" s="57">
        <f t="shared" si="8"/>
        <v>26.0872927728924</v>
      </c>
      <c r="AF100" s="57">
        <f t="shared" si="8"/>
        <v>30.46347509640097</v>
      </c>
      <c r="AG100" s="57">
        <f t="shared" si="8"/>
        <v>37.149497822708902</v>
      </c>
      <c r="AH100" s="57">
        <f t="shared" si="8"/>
        <v>37.689697125534117</v>
      </c>
      <c r="AI100" s="57">
        <f t="shared" si="8"/>
        <v>45.622397620476505</v>
      </c>
      <c r="AJ100" s="57">
        <f t="shared" si="8"/>
        <v>25.804386634843311</v>
      </c>
      <c r="AK100" s="57">
        <f t="shared" si="8"/>
        <v>27.760272104870609</v>
      </c>
      <c r="AL100" s="57">
        <f t="shared" si="8"/>
        <v>27.562617370568475</v>
      </c>
      <c r="AM100" s="57">
        <f t="shared" si="8"/>
        <v>24.440224174454254</v>
      </c>
      <c r="AN100" s="57">
        <f t="shared" si="8"/>
        <v>33.84295817285755</v>
      </c>
      <c r="AO100" s="57">
        <f t="shared" si="8"/>
        <v>30.747169796201096</v>
      </c>
      <c r="AP100" s="57">
        <f t="shared" si="8"/>
        <v>27.425542382561886</v>
      </c>
      <c r="AQ100" s="94">
        <f>AVERAGE(B100:AP100)</f>
        <v>34.19778486786953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Q79"/>
  <sheetViews>
    <sheetView topLeftCell="A34" zoomScale="55" zoomScaleNormal="55" zoomScalePageLayoutView="70" workbookViewId="0"/>
  </sheetViews>
  <sheetFormatPr baseColWidth="10" defaultColWidth="10.88671875" defaultRowHeight="14.4" x14ac:dyDescent="0.3"/>
  <cols>
    <col min="1" max="1" width="34" style="83" bestFit="1" customWidth="1"/>
    <col min="2" max="2" width="18.6640625" style="83" bestFit="1" customWidth="1"/>
    <col min="3" max="3" width="17.33203125" style="83" bestFit="1" customWidth="1"/>
    <col min="4" max="4" width="21.33203125" style="83" bestFit="1" customWidth="1"/>
    <col min="5" max="5" width="13.6640625" style="83" bestFit="1" customWidth="1"/>
    <col min="6" max="6" width="21.33203125" style="83" bestFit="1" customWidth="1"/>
    <col min="7" max="8" width="22.77734375" style="83" bestFit="1" customWidth="1"/>
    <col min="9" max="9" width="15.6640625" style="83" bestFit="1" customWidth="1"/>
    <col min="10" max="10" width="16.109375" style="83" bestFit="1" customWidth="1"/>
    <col min="11" max="11" width="14" style="83" bestFit="1" customWidth="1"/>
    <col min="12" max="12" width="15.6640625" style="83" bestFit="1" customWidth="1"/>
    <col min="13" max="14" width="21.33203125" style="83" bestFit="1" customWidth="1"/>
    <col min="15" max="15" width="14.21875" style="83" bestFit="1" customWidth="1"/>
    <col min="16" max="16" width="13.6640625" style="83" bestFit="1" customWidth="1"/>
    <col min="17" max="17" width="16.6640625" style="83" bestFit="1" customWidth="1"/>
    <col min="18" max="18" width="15.109375" style="83" bestFit="1" customWidth="1"/>
    <col min="19" max="19" width="24.5546875" style="83" bestFit="1" customWidth="1"/>
    <col min="20" max="20" width="14.21875" style="83" bestFit="1" customWidth="1"/>
    <col min="21" max="22" width="17.109375" style="59" bestFit="1" customWidth="1"/>
    <col min="23" max="23" width="14.44140625" style="83" bestFit="1" customWidth="1"/>
    <col min="24" max="24" width="19.33203125" style="83" bestFit="1" customWidth="1"/>
    <col min="25" max="25" width="19.109375" style="83" bestFit="1" customWidth="1"/>
    <col min="26" max="26" width="16.88671875" style="83" bestFit="1" customWidth="1"/>
    <col min="27" max="27" width="17.33203125" style="83" bestFit="1" customWidth="1"/>
    <col min="28" max="28" width="21.109375" style="83" bestFit="1" customWidth="1"/>
    <col min="29" max="29" width="14" style="83" bestFit="1" customWidth="1"/>
    <col min="30" max="30" width="21.5546875" style="83" bestFit="1" customWidth="1"/>
    <col min="31" max="31" width="25.33203125" style="83" bestFit="1" customWidth="1"/>
    <col min="32" max="32" width="19.5546875" style="83" bestFit="1" customWidth="1"/>
    <col min="33" max="33" width="14.6640625" style="83" bestFit="1" customWidth="1"/>
    <col min="34" max="34" width="13.44140625" style="83" bestFit="1" customWidth="1"/>
    <col min="35" max="35" width="11" style="83" bestFit="1" customWidth="1"/>
    <col min="36" max="36" width="16.21875" style="83" bestFit="1" customWidth="1"/>
    <col min="37" max="37" width="19.88671875" style="83" bestFit="1" customWidth="1"/>
    <col min="38" max="38" width="17.44140625" style="83" bestFit="1" customWidth="1"/>
    <col min="39" max="39" width="22.109375" style="83" bestFit="1" customWidth="1"/>
    <col min="40" max="40" width="15.88671875" style="83" bestFit="1" customWidth="1"/>
    <col min="41" max="41" width="13.44140625" style="83" bestFit="1" customWidth="1"/>
    <col min="42" max="42" width="14" style="83" bestFit="1" customWidth="1"/>
    <col min="43" max="43" width="15.109375" style="83" bestFit="1" customWidth="1"/>
    <col min="44" max="44" width="15.88671875" style="83" bestFit="1" customWidth="1"/>
    <col min="45" max="45" width="18.109375" style="83" bestFit="1" customWidth="1"/>
    <col min="46" max="48" width="19.5546875" style="83" bestFit="1" customWidth="1"/>
    <col min="49" max="49" width="14.88671875" style="83" bestFit="1" customWidth="1"/>
    <col min="50" max="52" width="16.21875" style="83" bestFit="1" customWidth="1"/>
    <col min="53" max="53" width="11" style="83" bestFit="1" customWidth="1"/>
    <col min="54" max="56" width="12.44140625" style="83" bestFit="1" customWidth="1"/>
    <col min="57" max="57" width="16.44140625" style="83" bestFit="1" customWidth="1"/>
    <col min="58" max="58" width="14.88671875" style="83" bestFit="1" customWidth="1"/>
    <col min="59" max="59" width="19.109375" style="83" bestFit="1" customWidth="1"/>
    <col min="60" max="60" width="17.5546875" style="83" bestFit="1" customWidth="1"/>
    <col min="61" max="61" width="21.44140625" style="83" bestFit="1" customWidth="1"/>
    <col min="62" max="62" width="14.109375" style="83" bestFit="1" customWidth="1"/>
    <col min="63" max="63" width="21.44140625" style="83" bestFit="1" customWidth="1"/>
    <col min="64" max="65" width="22.88671875" style="83" bestFit="1" customWidth="1"/>
    <col min="66" max="66" width="16" style="83" bestFit="1" customWidth="1"/>
    <col min="67" max="67" width="16.109375" style="83" bestFit="1" customWidth="1"/>
    <col min="68" max="68" width="14.109375" style="83" bestFit="1" customWidth="1"/>
    <col min="69" max="69" width="15.88671875" style="83" bestFit="1" customWidth="1"/>
    <col min="70" max="71" width="21.44140625" style="83" bestFit="1" customWidth="1"/>
    <col min="72" max="72" width="14.44140625" style="83" bestFit="1" customWidth="1"/>
    <col min="73" max="73" width="14.109375" style="83" bestFit="1" customWidth="1"/>
    <col min="74" max="74" width="16.88671875" style="83" bestFit="1" customWidth="1"/>
    <col min="75" max="75" width="15.44140625" style="83" bestFit="1" customWidth="1"/>
    <col min="76" max="76" width="25.44140625" style="83" bestFit="1" customWidth="1"/>
    <col min="77" max="77" width="14.44140625" style="83" bestFit="1" customWidth="1"/>
    <col min="78" max="78" width="17.5546875" style="83" bestFit="1" customWidth="1"/>
    <col min="79" max="79" width="17.109375" style="83" bestFit="1" customWidth="1"/>
    <col min="80" max="80" width="15.109375" style="83" bestFit="1" customWidth="1"/>
    <col min="81" max="81" width="20.44140625" style="83" bestFit="1" customWidth="1"/>
    <col min="82" max="82" width="19.5546875" style="83" bestFit="1" customWidth="1"/>
    <col min="83" max="83" width="17.44140625" style="83" bestFit="1" customWidth="1"/>
    <col min="84" max="84" width="17.5546875" style="83" bestFit="1" customWidth="1"/>
    <col min="85" max="85" width="21" style="83" bestFit="1" customWidth="1"/>
    <col min="86" max="86" width="14.109375" style="83" bestFit="1" customWidth="1"/>
    <col min="87" max="87" width="21.88671875" style="83" bestFit="1" customWidth="1"/>
    <col min="88" max="88" width="25.88671875" style="83" bestFit="1" customWidth="1"/>
    <col min="89" max="89" width="20.44140625" style="83" bestFit="1" customWidth="1"/>
    <col min="90" max="90" width="14.88671875" style="83" bestFit="1" customWidth="1"/>
    <col min="91" max="91" width="13.44140625" style="83" bestFit="1" customWidth="1"/>
    <col min="92" max="92" width="11.44140625" style="83" customWidth="1"/>
    <col min="93" max="93" width="16.109375" style="83" bestFit="1" customWidth="1"/>
    <col min="94" max="94" width="20.44140625" style="83" bestFit="1" customWidth="1"/>
    <col min="95" max="95" width="17.5546875" style="83" bestFit="1" customWidth="1"/>
    <col min="96" max="96" width="22.109375" style="83" bestFit="1" customWidth="1"/>
    <col min="97" max="97" width="15.88671875" style="83" bestFit="1" customWidth="1"/>
    <col min="98" max="98" width="13.88671875" style="83" bestFit="1" customWidth="1"/>
    <col min="99" max="99" width="14.44140625" style="83" bestFit="1" customWidth="1"/>
    <col min="100" max="100" width="15.44140625" style="83" bestFit="1" customWidth="1"/>
    <col min="101" max="101" width="16.44140625" style="83" bestFit="1" customWidth="1"/>
    <col min="102" max="102" width="18.44140625" style="83" bestFit="1" customWidth="1"/>
    <col min="103" max="103" width="42.88671875" style="83" bestFit="1" customWidth="1"/>
    <col min="104" max="104" width="44.88671875" style="83" bestFit="1" customWidth="1"/>
    <col min="105" max="105" width="49" style="83" bestFit="1" customWidth="1"/>
    <col min="106" max="106" width="15.109375" style="83" bestFit="1" customWidth="1"/>
    <col min="107" max="107" width="39.109375" style="83" bestFit="1" customWidth="1"/>
    <col min="108" max="108" width="41.109375" style="83" bestFit="1" customWidth="1"/>
    <col min="109" max="109" width="38.109375" style="83" bestFit="1" customWidth="1"/>
    <col min="110" max="110" width="11" style="83" customWidth="1"/>
    <col min="111" max="111" width="34.88671875" style="83" bestFit="1" customWidth="1"/>
    <col min="112" max="112" width="37.109375" style="83" bestFit="1" customWidth="1"/>
    <col min="113" max="113" width="33.88671875" style="83" bestFit="1" customWidth="1"/>
    <col min="114" max="114" width="10.88671875" style="90"/>
    <col min="115" max="115" width="19.109375" style="83" bestFit="1" customWidth="1"/>
    <col min="116" max="116" width="17.5546875" style="83" bestFit="1" customWidth="1"/>
    <col min="117" max="117" width="21.44140625" style="83" bestFit="1" customWidth="1"/>
    <col min="118" max="118" width="14.109375" style="83" bestFit="1" customWidth="1"/>
    <col min="119" max="119" width="21.44140625" style="83" bestFit="1" customWidth="1"/>
    <col min="120" max="121" width="22.88671875" style="83" bestFit="1" customWidth="1"/>
    <col min="122" max="122" width="16" style="83" bestFit="1" customWidth="1"/>
    <col min="123" max="123" width="16.109375" style="83" bestFit="1" customWidth="1"/>
    <col min="124" max="124" width="14.109375" style="83" bestFit="1" customWidth="1"/>
    <col min="125" max="125" width="15.88671875" style="83" bestFit="1" customWidth="1"/>
    <col min="126" max="127" width="21.44140625" style="83" bestFit="1" customWidth="1"/>
    <col min="128" max="128" width="14.44140625" style="83" bestFit="1" customWidth="1"/>
    <col min="129" max="129" width="14.109375" style="83" bestFit="1" customWidth="1"/>
    <col min="130" max="130" width="16.88671875" style="83" bestFit="1" customWidth="1"/>
    <col min="131" max="131" width="15.44140625" style="83" bestFit="1" customWidth="1"/>
    <col min="132" max="132" width="25.44140625" style="83" bestFit="1" customWidth="1"/>
    <col min="133" max="133" width="14.44140625" style="83" bestFit="1" customWidth="1"/>
    <col min="134" max="134" width="17.5546875" style="83" bestFit="1" customWidth="1"/>
    <col min="135" max="135" width="17.109375" style="83" bestFit="1" customWidth="1"/>
    <col min="136" max="136" width="15.109375" style="83" bestFit="1" customWidth="1"/>
    <col min="137" max="137" width="20.44140625" style="83" bestFit="1" customWidth="1"/>
    <col min="138" max="138" width="19.5546875" style="83" bestFit="1" customWidth="1"/>
    <col min="139" max="139" width="17.44140625" style="83" bestFit="1" customWidth="1"/>
    <col min="140" max="140" width="17.5546875" style="83" bestFit="1" customWidth="1"/>
    <col min="141" max="141" width="21" style="83" bestFit="1" customWidth="1"/>
    <col min="142" max="142" width="14.109375" style="83" bestFit="1" customWidth="1"/>
    <col min="143" max="143" width="21.88671875" style="83" bestFit="1" customWidth="1"/>
    <col min="144" max="144" width="25.88671875" style="83" bestFit="1" customWidth="1"/>
    <col min="145" max="145" width="20.44140625" style="83" bestFit="1" customWidth="1"/>
    <col min="146" max="146" width="14.88671875" style="83" bestFit="1" customWidth="1"/>
    <col min="147" max="147" width="13.44140625" style="83" bestFit="1" customWidth="1"/>
    <col min="148" max="148" width="11.44140625" style="83" customWidth="1"/>
    <col min="149" max="149" width="16.109375" style="83" bestFit="1" customWidth="1"/>
    <col min="150" max="150" width="20.44140625" style="83" bestFit="1" customWidth="1"/>
    <col min="151" max="151" width="17.5546875" style="83" bestFit="1" customWidth="1"/>
    <col min="152" max="152" width="22.109375" style="83" bestFit="1" customWidth="1"/>
    <col min="153" max="153" width="15.88671875" style="83" bestFit="1" customWidth="1"/>
    <col min="154" max="154" width="13.88671875" style="83" bestFit="1" customWidth="1"/>
    <col min="155" max="155" width="14.44140625" style="83" bestFit="1" customWidth="1"/>
    <col min="156" max="156" width="15.44140625" style="83" bestFit="1" customWidth="1"/>
    <col min="157" max="157" width="16.44140625" style="83" bestFit="1" customWidth="1"/>
    <col min="158" max="158" width="18.44140625" style="83" bestFit="1" customWidth="1"/>
    <col min="159" max="159" width="42.88671875" style="83" bestFit="1" customWidth="1"/>
    <col min="160" max="160" width="44.88671875" style="83" bestFit="1" customWidth="1"/>
    <col min="161" max="161" width="49" style="83" bestFit="1" customWidth="1"/>
    <col min="162" max="162" width="15.109375" style="83" bestFit="1" customWidth="1"/>
    <col min="163" max="163" width="39.109375" style="83" bestFit="1" customWidth="1"/>
    <col min="164" max="164" width="41.109375" style="83" bestFit="1" customWidth="1"/>
    <col min="165" max="165" width="38.109375" style="83" bestFit="1" customWidth="1"/>
    <col min="166" max="166" width="11" style="83" customWidth="1"/>
    <col min="167" max="167" width="34.88671875" style="83" bestFit="1" customWidth="1"/>
    <col min="168" max="168" width="37.109375" style="83" bestFit="1" customWidth="1"/>
    <col min="169" max="169" width="33.88671875" style="83" bestFit="1" customWidth="1"/>
    <col min="170" max="170" width="10.88671875" style="91"/>
    <col min="171" max="171" width="19.109375" style="83" bestFit="1" customWidth="1"/>
    <col min="172" max="172" width="17.5546875" style="83" bestFit="1" customWidth="1"/>
    <col min="173" max="173" width="21.44140625" style="83" bestFit="1" customWidth="1"/>
    <col min="174" max="174" width="14.109375" style="83" bestFit="1" customWidth="1"/>
    <col min="175" max="175" width="21.44140625" style="83" bestFit="1" customWidth="1"/>
    <col min="176" max="177" width="22.88671875" style="83" bestFit="1" customWidth="1"/>
    <col min="178" max="178" width="16" style="83" bestFit="1" customWidth="1"/>
    <col min="179" max="179" width="16.109375" style="83" bestFit="1" customWidth="1"/>
    <col min="180" max="180" width="14.109375" style="83" bestFit="1" customWidth="1"/>
    <col min="181" max="181" width="15.88671875" style="83" bestFit="1" customWidth="1"/>
    <col min="182" max="183" width="21.44140625" style="83" bestFit="1" customWidth="1"/>
    <col min="184" max="184" width="14.44140625" style="83" bestFit="1" customWidth="1"/>
    <col min="185" max="185" width="14.109375" style="83" bestFit="1" customWidth="1"/>
    <col min="186" max="186" width="16.88671875" style="83" bestFit="1" customWidth="1"/>
    <col min="187" max="187" width="15.44140625" style="83" bestFit="1" customWidth="1"/>
    <col min="188" max="188" width="25.44140625" style="83" bestFit="1" customWidth="1"/>
    <col min="189" max="189" width="14.44140625" style="83" bestFit="1" customWidth="1"/>
    <col min="190" max="190" width="17.5546875" style="83" bestFit="1" customWidth="1"/>
    <col min="191" max="191" width="17.109375" style="83" bestFit="1" customWidth="1"/>
    <col min="192" max="192" width="15.109375" style="83" bestFit="1" customWidth="1"/>
    <col min="193" max="193" width="20.44140625" style="83" bestFit="1" customWidth="1"/>
    <col min="194" max="194" width="19.5546875" style="83" bestFit="1" customWidth="1"/>
    <col min="195" max="195" width="17.44140625" style="83" bestFit="1" customWidth="1"/>
    <col min="196" max="196" width="17.5546875" style="83" bestFit="1" customWidth="1"/>
    <col min="197" max="197" width="21" style="83" bestFit="1" customWidth="1"/>
    <col min="198" max="198" width="14.109375" style="83" bestFit="1" customWidth="1"/>
    <col min="199" max="199" width="21.88671875" style="83" bestFit="1" customWidth="1"/>
    <col min="200" max="200" width="25.88671875" style="83" bestFit="1" customWidth="1"/>
    <col min="201" max="201" width="20.44140625" style="83" bestFit="1" customWidth="1"/>
    <col min="202" max="202" width="14.88671875" style="83" bestFit="1" customWidth="1"/>
    <col min="203" max="203" width="13.44140625" style="83" bestFit="1" customWidth="1"/>
    <col min="204" max="204" width="11.44140625" style="83" customWidth="1"/>
    <col min="205" max="205" width="16.109375" style="83" bestFit="1" customWidth="1"/>
    <col min="206" max="206" width="20.44140625" style="83" bestFit="1" customWidth="1"/>
    <col min="207" max="207" width="17.5546875" style="83" bestFit="1" customWidth="1"/>
    <col min="208" max="208" width="22.109375" style="83" bestFit="1" customWidth="1"/>
    <col min="209" max="209" width="15.88671875" style="83" bestFit="1" customWidth="1"/>
    <col min="210" max="210" width="13.88671875" style="83" bestFit="1" customWidth="1"/>
    <col min="211" max="211" width="14.44140625" style="83" bestFit="1" customWidth="1"/>
    <col min="212" max="212" width="15.44140625" style="83" bestFit="1" customWidth="1"/>
    <col min="213" max="213" width="16.44140625" style="83" bestFit="1" customWidth="1"/>
    <col min="214" max="214" width="18.44140625" style="83" bestFit="1" customWidth="1"/>
    <col min="215" max="215" width="42.88671875" style="83" bestFit="1" customWidth="1"/>
    <col min="216" max="216" width="44.88671875" style="83" bestFit="1" customWidth="1"/>
    <col min="217" max="217" width="41.44140625" style="83" bestFit="1" customWidth="1"/>
    <col min="218" max="218" width="15.109375" style="83" bestFit="1" customWidth="1"/>
    <col min="219" max="219" width="39.109375" style="83" bestFit="1" customWidth="1"/>
    <col min="220" max="220" width="41.109375" style="83" bestFit="1" customWidth="1"/>
    <col min="221" max="221" width="38.109375" style="83" bestFit="1" customWidth="1"/>
    <col min="222" max="222" width="11" style="83" customWidth="1"/>
    <col min="223" max="223" width="34.88671875" style="83" bestFit="1" customWidth="1"/>
    <col min="224" max="224" width="37.109375" style="83" bestFit="1" customWidth="1"/>
    <col min="225" max="225" width="33.88671875" style="83" bestFit="1" customWidth="1"/>
    <col min="226" max="16384" width="10.88671875" style="83"/>
  </cols>
  <sheetData>
    <row r="1" spans="1:225" s="59" customFormat="1" x14ac:dyDescent="0.3">
      <c r="A1" s="58" t="s">
        <v>121</v>
      </c>
      <c r="B1" s="57" t="s">
        <v>122</v>
      </c>
      <c r="C1" s="57" t="s">
        <v>123</v>
      </c>
      <c r="D1" s="58" t="s">
        <v>124</v>
      </c>
      <c r="E1" s="58" t="s">
        <v>119</v>
      </c>
      <c r="F1" s="58" t="s">
        <v>125</v>
      </c>
      <c r="G1" s="58" t="s">
        <v>153</v>
      </c>
      <c r="H1" s="57" t="s">
        <v>154</v>
      </c>
      <c r="I1" s="57" t="s">
        <v>120</v>
      </c>
      <c r="J1" s="58" t="s">
        <v>182</v>
      </c>
      <c r="K1" s="57" t="s">
        <v>126</v>
      </c>
      <c r="L1" s="57" t="s">
        <v>127</v>
      </c>
      <c r="M1" s="57" t="s">
        <v>181</v>
      </c>
      <c r="N1" s="58" t="s">
        <v>128</v>
      </c>
      <c r="O1" s="58" t="s">
        <v>129</v>
      </c>
      <c r="P1" s="58" t="s">
        <v>130</v>
      </c>
      <c r="Q1" s="58" t="s">
        <v>131</v>
      </c>
      <c r="R1" s="58" t="s">
        <v>132</v>
      </c>
      <c r="S1" s="58" t="s">
        <v>133</v>
      </c>
      <c r="T1" s="58" t="s">
        <v>134</v>
      </c>
      <c r="U1" s="58" t="s">
        <v>135</v>
      </c>
      <c r="V1" s="58" t="s">
        <v>136</v>
      </c>
      <c r="W1" s="58" t="s">
        <v>137</v>
      </c>
      <c r="X1" s="58" t="s">
        <v>138</v>
      </c>
      <c r="Y1" s="58" t="s">
        <v>139</v>
      </c>
      <c r="Z1" s="58" t="s">
        <v>140</v>
      </c>
      <c r="AA1" s="58" t="s">
        <v>141</v>
      </c>
      <c r="AB1" s="58" t="s">
        <v>142</v>
      </c>
      <c r="AC1" s="58" t="s">
        <v>143</v>
      </c>
      <c r="AD1" s="58" t="s">
        <v>144</v>
      </c>
      <c r="AE1" s="58" t="s">
        <v>145</v>
      </c>
      <c r="AF1" s="58" t="s">
        <v>146</v>
      </c>
      <c r="AG1" s="58" t="s">
        <v>147</v>
      </c>
      <c r="AH1" s="58" t="s">
        <v>148</v>
      </c>
      <c r="AI1" s="58" t="s">
        <v>149</v>
      </c>
      <c r="AJ1" s="58" t="s">
        <v>150</v>
      </c>
      <c r="AK1" s="58" t="s">
        <v>151</v>
      </c>
      <c r="AL1" s="58" t="s">
        <v>152</v>
      </c>
      <c r="AM1" s="58" t="s">
        <v>156</v>
      </c>
      <c r="AN1" s="58" t="s">
        <v>157</v>
      </c>
      <c r="AO1" s="58" t="s">
        <v>158</v>
      </c>
      <c r="AP1" s="58" t="s">
        <v>159</v>
      </c>
      <c r="AQ1" s="58" t="s">
        <v>160</v>
      </c>
      <c r="AR1" s="58" t="s">
        <v>161</v>
      </c>
      <c r="AS1" s="58" t="s">
        <v>162</v>
      </c>
      <c r="AT1" s="58" t="s">
        <v>184</v>
      </c>
      <c r="AU1" s="84" t="s">
        <v>185</v>
      </c>
      <c r="AV1" s="58" t="s">
        <v>186</v>
      </c>
      <c r="AW1" s="58" t="s">
        <v>163</v>
      </c>
      <c r="AX1" s="58" t="s">
        <v>188</v>
      </c>
      <c r="AY1" s="58" t="s">
        <v>189</v>
      </c>
      <c r="AZ1" s="58" t="s">
        <v>190</v>
      </c>
      <c r="BA1" s="58" t="s">
        <v>164</v>
      </c>
      <c r="BB1" s="81" t="s">
        <v>192</v>
      </c>
      <c r="BC1" s="81" t="s">
        <v>193</v>
      </c>
      <c r="BD1" s="58" t="s">
        <v>194</v>
      </c>
      <c r="BG1" s="57"/>
      <c r="BH1" s="57"/>
      <c r="BI1" s="58"/>
      <c r="BJ1" s="58"/>
      <c r="BK1" s="58"/>
      <c r="BL1" s="58"/>
      <c r="BM1" s="57"/>
      <c r="BN1" s="57"/>
      <c r="BO1" s="58"/>
      <c r="BP1" s="57"/>
      <c r="BQ1" s="57"/>
      <c r="BR1" s="57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58"/>
      <c r="CS1" s="58"/>
      <c r="CT1" s="58"/>
      <c r="CU1" s="58"/>
      <c r="CV1" s="58"/>
      <c r="CW1" s="58"/>
      <c r="CX1" s="58"/>
      <c r="CY1" s="58"/>
      <c r="CZ1" s="84"/>
      <c r="DA1" s="58"/>
      <c r="DB1" s="58"/>
      <c r="DC1" s="58"/>
      <c r="DD1" s="58"/>
      <c r="DE1" s="58"/>
      <c r="DF1" s="58"/>
      <c r="DG1" s="58"/>
      <c r="DH1" s="58"/>
      <c r="DI1" s="58"/>
      <c r="DJ1" s="89"/>
      <c r="DK1" s="57"/>
      <c r="DL1" s="57"/>
      <c r="DM1" s="58"/>
      <c r="DN1" s="58"/>
      <c r="DO1" s="58"/>
      <c r="DP1" s="58"/>
      <c r="DQ1" s="57"/>
      <c r="DR1" s="57"/>
      <c r="DS1" s="58"/>
      <c r="DT1" s="57"/>
      <c r="DU1" s="57"/>
      <c r="DV1" s="57"/>
      <c r="DW1" s="58"/>
      <c r="DX1" s="58"/>
      <c r="DY1" s="58"/>
      <c r="DZ1" s="58"/>
      <c r="EA1" s="58"/>
      <c r="EB1" s="58"/>
      <c r="EC1" s="58"/>
      <c r="ED1" s="58"/>
      <c r="EE1" s="58"/>
      <c r="EF1" s="58"/>
      <c r="EG1" s="58"/>
      <c r="EH1" s="58"/>
      <c r="EI1" s="58"/>
      <c r="EJ1" s="58"/>
      <c r="EK1" s="58"/>
      <c r="EL1" s="58"/>
      <c r="EM1" s="58"/>
      <c r="EN1" s="58"/>
      <c r="EO1" s="58"/>
      <c r="EP1" s="58"/>
      <c r="EQ1" s="58"/>
      <c r="ER1" s="58"/>
      <c r="ES1" s="58"/>
      <c r="ET1" s="58"/>
      <c r="EU1" s="58"/>
      <c r="EV1" s="58"/>
      <c r="EW1" s="58"/>
      <c r="EX1" s="58"/>
      <c r="EY1" s="58"/>
      <c r="EZ1" s="58"/>
      <c r="FA1" s="58"/>
      <c r="FB1" s="58"/>
      <c r="FC1" s="58"/>
      <c r="FD1" s="84"/>
      <c r="FE1" s="58"/>
      <c r="FF1" s="58"/>
      <c r="FG1" s="58"/>
      <c r="FH1" s="58"/>
      <c r="FI1" s="58"/>
      <c r="FJ1" s="58"/>
      <c r="FK1" s="58"/>
      <c r="FL1" s="58"/>
      <c r="FM1" s="58"/>
      <c r="FN1" s="85"/>
      <c r="FO1" s="57"/>
      <c r="FP1" s="57"/>
      <c r="FQ1" s="58"/>
      <c r="FR1" s="58"/>
      <c r="FS1" s="58"/>
      <c r="FT1" s="58"/>
      <c r="FU1" s="57"/>
      <c r="FV1" s="57"/>
      <c r="FW1" s="58"/>
      <c r="FX1" s="57"/>
      <c r="FY1" s="57"/>
      <c r="FZ1" s="57"/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58"/>
      <c r="GY1" s="58"/>
      <c r="GZ1" s="58"/>
      <c r="HA1" s="58"/>
      <c r="HB1" s="58"/>
      <c r="HC1" s="58"/>
      <c r="HD1" s="58"/>
      <c r="HE1" s="58"/>
      <c r="HF1" s="58"/>
      <c r="HG1" s="58"/>
      <c r="HH1" s="84"/>
      <c r="HI1" s="58"/>
      <c r="HJ1" s="58"/>
      <c r="HK1" s="58"/>
      <c r="HL1" s="58"/>
      <c r="HM1" s="58"/>
      <c r="HN1" s="58"/>
      <c r="HO1" s="58"/>
      <c r="HP1" s="58"/>
      <c r="HQ1" s="58"/>
    </row>
    <row r="2" spans="1:225" x14ac:dyDescent="0.3">
      <c r="A2" s="63" t="s">
        <v>12</v>
      </c>
      <c r="B2" s="83">
        <v>50</v>
      </c>
      <c r="C2" s="83">
        <v>60.744</v>
      </c>
      <c r="D2" s="83">
        <v>45.9375</v>
      </c>
      <c r="E2" s="83">
        <v>73.304500000000004</v>
      </c>
      <c r="F2" s="83">
        <v>45.731699999999996</v>
      </c>
      <c r="G2" s="83">
        <v>48.186199999999999</v>
      </c>
      <c r="H2" s="83">
        <v>47.851550000000003</v>
      </c>
      <c r="I2" s="83">
        <v>38.28125</v>
      </c>
      <c r="J2" s="83">
        <v>73.304500000000004</v>
      </c>
      <c r="K2" s="83">
        <v>51.695999999999998</v>
      </c>
      <c r="L2" s="83">
        <v>51.167999999999999</v>
      </c>
      <c r="M2" s="83">
        <v>46.815300000000001</v>
      </c>
      <c r="N2" s="83">
        <v>52.127499999999998</v>
      </c>
      <c r="O2" s="83">
        <v>44.170650000000002</v>
      </c>
      <c r="P2" s="83">
        <v>43.246600000000001</v>
      </c>
      <c r="Q2" s="83">
        <v>41.179049999999997</v>
      </c>
      <c r="R2" s="83">
        <v>43.235300000000002</v>
      </c>
      <c r="S2" s="83">
        <v>38.425800000000002</v>
      </c>
      <c r="T2" s="83">
        <v>47.419350000000001</v>
      </c>
      <c r="U2" s="83">
        <v>44.551450000000003</v>
      </c>
      <c r="V2" s="83">
        <v>42.710500000000003</v>
      </c>
      <c r="W2" s="83">
        <v>49</v>
      </c>
      <c r="X2" s="83">
        <v>81.666499999999999</v>
      </c>
      <c r="Y2" s="83">
        <v>42.964300000000001</v>
      </c>
      <c r="Z2" s="83">
        <v>62.264499999999998</v>
      </c>
      <c r="AA2" s="83">
        <v>58.384999999999998</v>
      </c>
      <c r="AB2" s="83">
        <v>50.666499999999999</v>
      </c>
      <c r="AC2" s="83">
        <v>43.066400000000002</v>
      </c>
      <c r="AD2" s="83">
        <v>41.292149999999999</v>
      </c>
      <c r="AE2" s="83">
        <v>39.200000000000003</v>
      </c>
      <c r="AF2" s="83">
        <v>56.43</v>
      </c>
      <c r="AG2" s="83">
        <v>60.978999999999999</v>
      </c>
      <c r="AH2" s="83">
        <v>46.768949999999997</v>
      </c>
      <c r="AI2" s="83">
        <v>67.999499999999998</v>
      </c>
      <c r="AJ2" s="83">
        <v>36.652250000000002</v>
      </c>
      <c r="AK2" s="83">
        <v>32.8125</v>
      </c>
      <c r="AL2" s="83">
        <v>35.167450000000002</v>
      </c>
      <c r="AM2" s="83">
        <v>33.341749999999998</v>
      </c>
      <c r="AN2" s="83">
        <v>42.534700000000001</v>
      </c>
      <c r="AO2" s="83">
        <v>43.4283</v>
      </c>
      <c r="AP2" s="83">
        <v>72.058999999999997</v>
      </c>
      <c r="AQ2" s="83">
        <v>43.491100000000003</v>
      </c>
      <c r="AR2" s="83">
        <v>38.714799999999997</v>
      </c>
      <c r="AS2" s="83">
        <v>47.669499999999999</v>
      </c>
      <c r="AT2" s="83">
        <v>47.727249999999998</v>
      </c>
      <c r="AU2" s="83">
        <v>43.235300000000002</v>
      </c>
      <c r="AV2" s="83">
        <v>47.669499999999999</v>
      </c>
      <c r="AW2" s="83">
        <v>43.880600000000001</v>
      </c>
      <c r="AX2" s="83">
        <v>41.76135</v>
      </c>
      <c r="AY2" s="83">
        <v>42.608699999999999</v>
      </c>
      <c r="AZ2" s="83">
        <v>40.178550000000001</v>
      </c>
      <c r="BA2" s="83">
        <v>58.393999999999998</v>
      </c>
      <c r="BB2" s="83">
        <v>62.453000000000003</v>
      </c>
      <c r="BC2" s="83">
        <v>64.599500000000006</v>
      </c>
      <c r="BD2" s="83">
        <v>63.920499999999997</v>
      </c>
      <c r="BE2" s="63"/>
    </row>
    <row r="3" spans="1:225" x14ac:dyDescent="0.3">
      <c r="A3" s="92" t="s">
        <v>13</v>
      </c>
      <c r="B3" s="83">
        <v>52.631500000000003</v>
      </c>
      <c r="C3" s="83">
        <v>50</v>
      </c>
      <c r="D3" s="83">
        <v>41.292149999999999</v>
      </c>
      <c r="E3" s="83">
        <v>70.3125</v>
      </c>
      <c r="F3" s="83">
        <v>41.977600000000002</v>
      </c>
      <c r="G3" s="83">
        <v>42.622399999999999</v>
      </c>
      <c r="H3" s="83">
        <v>45.734250000000003</v>
      </c>
      <c r="I3" s="83">
        <v>38.28125</v>
      </c>
      <c r="J3" s="83">
        <v>62.264499999999998</v>
      </c>
      <c r="K3" s="83">
        <v>50.581000000000003</v>
      </c>
      <c r="L3" s="83">
        <v>49.879350000000002</v>
      </c>
      <c r="M3" s="83">
        <v>46.518999999999998</v>
      </c>
      <c r="N3" s="83">
        <v>46.518999999999998</v>
      </c>
      <c r="O3" s="83">
        <v>42.534700000000001</v>
      </c>
      <c r="P3" s="83">
        <v>45.734250000000003</v>
      </c>
      <c r="Q3" s="83">
        <v>43.156300000000002</v>
      </c>
      <c r="R3" s="83">
        <v>41.292149999999999</v>
      </c>
      <c r="S3" s="83">
        <v>39.410200000000003</v>
      </c>
      <c r="T3" s="83">
        <v>46.815300000000001</v>
      </c>
      <c r="U3" s="83">
        <v>44.170650000000002</v>
      </c>
      <c r="V3" s="83">
        <v>40.374749999999999</v>
      </c>
      <c r="W3" s="83">
        <v>45.370350000000002</v>
      </c>
      <c r="X3" s="83">
        <v>82.123000000000005</v>
      </c>
      <c r="Y3" s="83">
        <v>39.236049999999999</v>
      </c>
      <c r="Z3" s="83">
        <v>63.802</v>
      </c>
      <c r="AA3" s="83">
        <v>55.87</v>
      </c>
      <c r="AB3" s="83">
        <v>51.167999999999999</v>
      </c>
      <c r="AC3" s="83">
        <v>41.677149999999997</v>
      </c>
      <c r="AD3" s="83">
        <v>37.121200000000002</v>
      </c>
      <c r="AE3" s="83">
        <v>36.296300000000002</v>
      </c>
      <c r="AF3" s="83">
        <v>48.117849999999997</v>
      </c>
      <c r="AG3" s="83">
        <v>58.893999999999998</v>
      </c>
      <c r="AH3" s="83">
        <v>43.982700000000001</v>
      </c>
      <c r="AI3" s="83">
        <v>65.417500000000004</v>
      </c>
      <c r="AJ3" s="83">
        <v>36.139650000000003</v>
      </c>
      <c r="AK3" s="83">
        <v>31.681049999999999</v>
      </c>
      <c r="AL3" s="83">
        <v>35.445399999999999</v>
      </c>
      <c r="AM3" s="83">
        <v>31.321000000000002</v>
      </c>
      <c r="AN3" s="83">
        <v>39.300150000000002</v>
      </c>
      <c r="AO3" s="83">
        <v>43.4283</v>
      </c>
      <c r="AP3" s="83">
        <v>66.817999999999998</v>
      </c>
      <c r="AQ3" s="83">
        <v>41.061450000000001</v>
      </c>
      <c r="AR3" s="83">
        <v>37.857349999999997</v>
      </c>
      <c r="AS3" s="83">
        <v>50.6755</v>
      </c>
      <c r="AT3" s="83">
        <v>47.419350000000001</v>
      </c>
      <c r="AU3" s="83">
        <v>41.525399999999998</v>
      </c>
      <c r="AV3" s="83">
        <v>49.778750000000002</v>
      </c>
      <c r="AW3" s="83">
        <v>43.75</v>
      </c>
      <c r="AX3" s="83">
        <v>39.095750000000002</v>
      </c>
      <c r="AY3" s="83">
        <v>39.338700000000003</v>
      </c>
      <c r="AZ3" s="83">
        <v>37.7517</v>
      </c>
      <c r="BA3" s="83">
        <v>54.421999999999997</v>
      </c>
      <c r="BB3" s="83">
        <v>63.410499999999999</v>
      </c>
      <c r="BC3" s="83">
        <v>68.906499999999994</v>
      </c>
      <c r="BD3" s="83">
        <v>60.160499999999999</v>
      </c>
      <c r="BE3" s="92"/>
    </row>
    <row r="4" spans="1:225" x14ac:dyDescent="0.3">
      <c r="A4" s="92" t="s">
        <v>14</v>
      </c>
      <c r="B4" s="83">
        <v>63.158000000000001</v>
      </c>
      <c r="C4" s="83">
        <v>46.891599999999997</v>
      </c>
      <c r="D4" s="83">
        <v>47.317599999999999</v>
      </c>
      <c r="E4" s="83">
        <v>74.539500000000004</v>
      </c>
      <c r="F4" s="83">
        <v>52.083500000000001</v>
      </c>
      <c r="G4" s="83">
        <v>49.393300000000004</v>
      </c>
      <c r="H4" s="83">
        <v>48.754399999999997</v>
      </c>
      <c r="I4" s="83">
        <v>45.9375</v>
      </c>
      <c r="J4" s="83">
        <v>75.816500000000005</v>
      </c>
      <c r="K4" s="83">
        <v>72.161000000000001</v>
      </c>
      <c r="L4" s="83">
        <v>49.550550000000001</v>
      </c>
      <c r="M4" s="83">
        <v>57.124499999999998</v>
      </c>
      <c r="N4" s="83">
        <v>52.127499999999998</v>
      </c>
      <c r="O4" s="83">
        <v>44.476550000000003</v>
      </c>
      <c r="P4" s="83">
        <v>46.266849999999998</v>
      </c>
      <c r="Q4" s="83">
        <v>45.76905</v>
      </c>
      <c r="R4" s="83">
        <v>45.370350000000002</v>
      </c>
      <c r="S4" s="83">
        <v>38.034750000000003</v>
      </c>
      <c r="T4" s="83">
        <v>57.124499999999998</v>
      </c>
      <c r="U4" s="83">
        <v>43.673450000000003</v>
      </c>
      <c r="V4" s="83">
        <v>52.734499999999997</v>
      </c>
      <c r="W4" s="83">
        <v>50.228000000000002</v>
      </c>
      <c r="X4" s="83">
        <v>83.364999999999995</v>
      </c>
      <c r="Y4" s="83">
        <v>36.055900000000001</v>
      </c>
      <c r="Z4" s="83">
        <v>58.951999999999998</v>
      </c>
      <c r="AA4" s="83">
        <v>61.669499999999999</v>
      </c>
      <c r="AB4" s="83">
        <v>58.395000000000003</v>
      </c>
      <c r="AC4" s="83">
        <v>37.6312</v>
      </c>
      <c r="AD4" s="83">
        <v>42.98245</v>
      </c>
      <c r="AE4" s="83">
        <v>41.283099999999997</v>
      </c>
      <c r="AF4" s="83">
        <v>58.026499999999999</v>
      </c>
      <c r="AG4" s="83">
        <v>64.420500000000004</v>
      </c>
      <c r="AH4" s="83">
        <v>45.33305</v>
      </c>
      <c r="AI4" s="83">
        <v>48.754399999999997</v>
      </c>
      <c r="AJ4" s="83">
        <v>40.800600000000003</v>
      </c>
      <c r="AK4" s="83">
        <v>34.3994</v>
      </c>
      <c r="AL4" s="83">
        <v>38.107050000000001</v>
      </c>
      <c r="AM4" s="83">
        <v>30.006799999999998</v>
      </c>
      <c r="AN4" s="83">
        <v>36.764299999999999</v>
      </c>
      <c r="AO4" s="83">
        <v>41.733699999999999</v>
      </c>
      <c r="AP4" s="83">
        <v>67.430999999999997</v>
      </c>
      <c r="AQ4" s="83">
        <v>35.28</v>
      </c>
      <c r="AR4" s="83">
        <v>36.480449999999998</v>
      </c>
      <c r="AS4" s="83">
        <v>51.520499999999998</v>
      </c>
      <c r="AT4" s="83">
        <v>49.10915</v>
      </c>
      <c r="AU4" s="83">
        <v>47.216250000000002</v>
      </c>
      <c r="AV4" s="83">
        <v>50.075000000000003</v>
      </c>
      <c r="AW4" s="83">
        <v>45.902450000000002</v>
      </c>
      <c r="AX4" s="83">
        <v>43.066400000000002</v>
      </c>
      <c r="AY4" s="83">
        <v>41.769300000000001</v>
      </c>
      <c r="AZ4" s="83">
        <v>39.904649999999997</v>
      </c>
      <c r="BA4" s="83">
        <v>50.104500000000002</v>
      </c>
      <c r="BB4" s="83">
        <v>54.999000000000002</v>
      </c>
      <c r="BC4" s="83">
        <v>54.496000000000002</v>
      </c>
      <c r="BD4" s="83">
        <v>47.715299999999999</v>
      </c>
      <c r="BE4" s="92"/>
    </row>
    <row r="5" spans="1:225" x14ac:dyDescent="0.3">
      <c r="A5" s="92" t="s">
        <v>15</v>
      </c>
      <c r="B5" s="83">
        <v>63.158000000000001</v>
      </c>
      <c r="C5" s="83">
        <v>46.889949999999999</v>
      </c>
      <c r="D5" s="83">
        <v>47.317599999999999</v>
      </c>
      <c r="E5" s="83">
        <v>74.539500000000004</v>
      </c>
      <c r="F5" s="83">
        <v>52.083500000000001</v>
      </c>
      <c r="G5" s="83">
        <v>49.371200000000002</v>
      </c>
      <c r="H5" s="83">
        <v>48.754399999999997</v>
      </c>
      <c r="I5" s="83">
        <v>45.9375</v>
      </c>
      <c r="J5" s="83">
        <v>75.8125</v>
      </c>
      <c r="K5" s="83">
        <v>72.156999999999996</v>
      </c>
      <c r="L5" s="83">
        <v>49.550550000000001</v>
      </c>
      <c r="M5" s="83">
        <v>57.124499999999998</v>
      </c>
      <c r="N5" s="83">
        <v>52.127499999999998</v>
      </c>
      <c r="O5" s="83">
        <v>44.475050000000003</v>
      </c>
      <c r="P5" s="83">
        <v>46.266849999999998</v>
      </c>
      <c r="Q5" s="83">
        <v>45.767449999999997</v>
      </c>
      <c r="R5" s="83">
        <v>45.370350000000002</v>
      </c>
      <c r="S5" s="83">
        <v>38.034750000000003</v>
      </c>
      <c r="T5" s="83">
        <v>57.124499999999998</v>
      </c>
      <c r="U5" s="83">
        <v>43.673450000000003</v>
      </c>
      <c r="V5" s="83">
        <v>52.734499999999997</v>
      </c>
      <c r="W5" s="83">
        <v>50.228000000000002</v>
      </c>
      <c r="X5" s="83">
        <v>83.364999999999995</v>
      </c>
      <c r="Y5" s="83">
        <v>36.055900000000001</v>
      </c>
      <c r="Z5" s="83">
        <v>58.9495</v>
      </c>
      <c r="AA5" s="83">
        <v>61.669499999999999</v>
      </c>
      <c r="AB5" s="83">
        <v>58.395000000000003</v>
      </c>
      <c r="AC5" s="83">
        <v>37.6312</v>
      </c>
      <c r="AD5" s="83">
        <v>42.98245</v>
      </c>
      <c r="AE5" s="83">
        <v>41.281849999999999</v>
      </c>
      <c r="AF5" s="83">
        <v>58.026499999999999</v>
      </c>
      <c r="AG5" s="83">
        <v>64.420500000000004</v>
      </c>
      <c r="AH5" s="83">
        <v>45.33305</v>
      </c>
      <c r="AI5" s="83">
        <v>48.754399999999997</v>
      </c>
      <c r="AJ5" s="83">
        <v>40.799349999999997</v>
      </c>
      <c r="AK5" s="83">
        <v>34.3994</v>
      </c>
      <c r="AL5" s="83">
        <v>38.107050000000001</v>
      </c>
      <c r="AM5" s="83">
        <v>30.006799999999998</v>
      </c>
      <c r="AN5" s="83">
        <v>36.764299999999999</v>
      </c>
      <c r="AO5" s="83">
        <v>41.733699999999999</v>
      </c>
      <c r="AP5" s="83">
        <v>67.430999999999997</v>
      </c>
      <c r="AQ5" s="83">
        <v>35.28</v>
      </c>
      <c r="AR5" s="83">
        <v>36.47945</v>
      </c>
      <c r="AS5" s="83">
        <v>51.518500000000003</v>
      </c>
      <c r="AT5" s="83">
        <v>49.10915</v>
      </c>
      <c r="AU5" s="83">
        <v>47.216250000000002</v>
      </c>
      <c r="AV5" s="83">
        <v>50.075000000000003</v>
      </c>
      <c r="AW5" s="83">
        <v>45.902450000000002</v>
      </c>
      <c r="AX5" s="83">
        <v>43.066400000000002</v>
      </c>
      <c r="AY5" s="83">
        <v>41.767949999999999</v>
      </c>
      <c r="AZ5" s="83">
        <v>39.904649999999997</v>
      </c>
      <c r="BA5" s="83">
        <v>50.104500000000002</v>
      </c>
      <c r="BB5" s="83">
        <v>54.999000000000002</v>
      </c>
      <c r="BC5" s="83">
        <v>54.496000000000002</v>
      </c>
      <c r="BD5" s="83">
        <v>47.715299999999999</v>
      </c>
      <c r="BE5" s="92"/>
    </row>
    <row r="6" spans="1:225" x14ac:dyDescent="0.3">
      <c r="A6" s="92" t="s">
        <v>95</v>
      </c>
      <c r="B6" s="83">
        <v>63.158000000000001</v>
      </c>
      <c r="C6" s="83">
        <v>46.889949999999999</v>
      </c>
      <c r="D6" s="83">
        <v>47.317599999999999</v>
      </c>
      <c r="E6" s="83">
        <v>74.534999999999997</v>
      </c>
      <c r="F6" s="83">
        <v>52.083500000000001</v>
      </c>
      <c r="G6" s="83">
        <v>49.369349999999997</v>
      </c>
      <c r="H6" s="83">
        <v>48.754399999999997</v>
      </c>
      <c r="I6" s="83">
        <v>45.9375</v>
      </c>
      <c r="J6" s="83">
        <v>75.8125</v>
      </c>
      <c r="K6" s="83">
        <v>72.156999999999996</v>
      </c>
      <c r="L6" s="83">
        <v>49.550550000000001</v>
      </c>
      <c r="M6" s="83">
        <v>57.124499999999998</v>
      </c>
      <c r="N6" s="83">
        <v>52.127499999999998</v>
      </c>
      <c r="O6" s="83">
        <v>44.475050000000003</v>
      </c>
      <c r="P6" s="83">
        <v>46.2652</v>
      </c>
      <c r="Q6" s="83">
        <v>45.767449999999997</v>
      </c>
      <c r="R6" s="83">
        <v>45.370350000000002</v>
      </c>
      <c r="S6" s="83">
        <v>38.034750000000003</v>
      </c>
      <c r="T6" s="83">
        <v>57.124499999999998</v>
      </c>
      <c r="U6" s="83">
        <v>43.671999999999997</v>
      </c>
      <c r="V6" s="83">
        <v>52.734499999999997</v>
      </c>
      <c r="W6" s="83">
        <v>50.228000000000002</v>
      </c>
      <c r="X6" s="83">
        <v>83.364999999999995</v>
      </c>
      <c r="Y6" s="83">
        <v>36.054949999999998</v>
      </c>
      <c r="Z6" s="83">
        <v>58.9495</v>
      </c>
      <c r="AA6" s="83">
        <v>61.669499999999999</v>
      </c>
      <c r="AB6" s="83">
        <v>58.395000000000003</v>
      </c>
      <c r="AC6" s="83">
        <v>37.63015</v>
      </c>
      <c r="AD6" s="83">
        <v>42.98245</v>
      </c>
      <c r="AE6" s="83">
        <v>41.281849999999999</v>
      </c>
      <c r="AF6" s="83">
        <v>58.026499999999999</v>
      </c>
      <c r="AG6" s="83">
        <v>64.417000000000002</v>
      </c>
      <c r="AH6" s="83">
        <v>45.33305</v>
      </c>
      <c r="AI6" s="83">
        <v>48.754399999999997</v>
      </c>
      <c r="AJ6" s="83">
        <v>40.799349999999997</v>
      </c>
      <c r="AK6" s="83">
        <v>34.3994</v>
      </c>
      <c r="AL6" s="83">
        <v>38.10595</v>
      </c>
      <c r="AM6" s="83">
        <v>30.0061</v>
      </c>
      <c r="AN6" s="83">
        <v>36.764299999999999</v>
      </c>
      <c r="AO6" s="83">
        <v>41.732399999999998</v>
      </c>
      <c r="AP6" s="83">
        <v>67.430999999999997</v>
      </c>
      <c r="AQ6" s="83">
        <v>35.28</v>
      </c>
      <c r="AR6" s="83">
        <v>36.47945</v>
      </c>
      <c r="AS6" s="83">
        <v>51.518500000000003</v>
      </c>
      <c r="AT6" s="83">
        <v>49.10915</v>
      </c>
      <c r="AU6" s="83">
        <v>47.216250000000002</v>
      </c>
      <c r="AV6" s="83">
        <v>50.073</v>
      </c>
      <c r="AW6" s="83">
        <v>45.900849999999998</v>
      </c>
      <c r="AX6" s="83">
        <v>43.066400000000002</v>
      </c>
      <c r="AY6" s="83">
        <v>41.767949999999999</v>
      </c>
      <c r="AZ6" s="83">
        <v>39.903550000000003</v>
      </c>
      <c r="BA6" s="83">
        <v>50.104500000000002</v>
      </c>
      <c r="BB6" s="83">
        <v>54.996499999999997</v>
      </c>
      <c r="BC6" s="83">
        <v>54.494</v>
      </c>
      <c r="BD6" s="83">
        <v>47.713700000000003</v>
      </c>
      <c r="BE6" s="92"/>
    </row>
    <row r="7" spans="1:225" x14ac:dyDescent="0.3">
      <c r="A7" s="92" t="s">
        <v>96</v>
      </c>
      <c r="B7" s="83">
        <v>63.660499999999999</v>
      </c>
      <c r="C7" s="83">
        <v>41.028350000000003</v>
      </c>
      <c r="D7" s="83">
        <v>45.395299999999999</v>
      </c>
      <c r="E7" s="83">
        <v>78.108500000000006</v>
      </c>
      <c r="F7" s="83">
        <v>52.083500000000001</v>
      </c>
      <c r="G7" s="83">
        <v>52.554000000000002</v>
      </c>
      <c r="H7" s="83">
        <v>50.666499999999999</v>
      </c>
      <c r="I7" s="83">
        <v>32.502949999999998</v>
      </c>
      <c r="J7" s="83">
        <v>84.536500000000004</v>
      </c>
      <c r="K7" s="83">
        <v>59.253</v>
      </c>
      <c r="L7" s="83">
        <v>54.905500000000004</v>
      </c>
      <c r="M7" s="83">
        <v>58.488</v>
      </c>
      <c r="N7" s="83">
        <v>55.262999999999998</v>
      </c>
      <c r="O7" s="83">
        <v>40.972450000000002</v>
      </c>
      <c r="P7" s="83">
        <v>45.446750000000002</v>
      </c>
      <c r="Q7" s="83">
        <v>44.71255</v>
      </c>
      <c r="R7" s="83">
        <v>36.872900000000001</v>
      </c>
      <c r="S7" s="83">
        <v>37.901800000000001</v>
      </c>
      <c r="T7" s="83">
        <v>50</v>
      </c>
      <c r="U7" s="83">
        <v>43.551250000000003</v>
      </c>
      <c r="V7" s="83">
        <v>44.773099999999999</v>
      </c>
      <c r="W7" s="83">
        <v>50.8065</v>
      </c>
      <c r="X7" s="83">
        <v>67.742000000000004</v>
      </c>
      <c r="Y7" s="83">
        <v>35.970649999999999</v>
      </c>
      <c r="Z7" s="83">
        <v>53.647500000000001</v>
      </c>
      <c r="AA7" s="83">
        <v>57.421999999999997</v>
      </c>
      <c r="AB7" s="83">
        <v>53.463000000000001</v>
      </c>
      <c r="AC7" s="83">
        <v>39.376150000000003</v>
      </c>
      <c r="AD7" s="83">
        <v>42.53745</v>
      </c>
      <c r="AE7" s="83">
        <v>40.909100000000002</v>
      </c>
      <c r="AF7" s="83">
        <v>54.579000000000001</v>
      </c>
      <c r="AG7" s="83">
        <v>63</v>
      </c>
      <c r="AH7" s="83">
        <v>42.245449999999998</v>
      </c>
      <c r="AI7" s="83">
        <v>47.412550000000003</v>
      </c>
      <c r="AJ7" s="83">
        <v>39.652349999999998</v>
      </c>
      <c r="AK7" s="83">
        <v>34.106749999999998</v>
      </c>
      <c r="AL7" s="83">
        <v>37.563899999999997</v>
      </c>
      <c r="AM7" s="83">
        <v>33.038649999999997</v>
      </c>
      <c r="AN7" s="83">
        <v>43.362850000000002</v>
      </c>
      <c r="AO7" s="83">
        <v>43.921399999999998</v>
      </c>
      <c r="AP7" s="83">
        <v>66.817999999999998</v>
      </c>
      <c r="AQ7" s="83">
        <v>36.386150000000001</v>
      </c>
      <c r="AR7" s="83">
        <v>34.22495</v>
      </c>
      <c r="AS7" s="83">
        <v>50.899500000000003</v>
      </c>
      <c r="AT7" s="83">
        <v>44.972450000000002</v>
      </c>
      <c r="AU7" s="83">
        <v>45.746899999999997</v>
      </c>
      <c r="AV7" s="83">
        <v>48.913049999999998</v>
      </c>
      <c r="AW7" s="83">
        <v>46.118450000000003</v>
      </c>
      <c r="AX7" s="83">
        <v>43.924300000000002</v>
      </c>
      <c r="AY7" s="83">
        <v>38.837499999999999</v>
      </c>
      <c r="AZ7" s="83">
        <v>37.911700000000003</v>
      </c>
      <c r="BA7" s="83">
        <v>41.594450000000002</v>
      </c>
      <c r="BB7" s="83">
        <v>50.457500000000003</v>
      </c>
      <c r="BC7" s="83">
        <v>48.5291</v>
      </c>
      <c r="BD7" s="83">
        <v>45.283000000000001</v>
      </c>
      <c r="BE7" s="92"/>
    </row>
    <row r="8" spans="1:225" x14ac:dyDescent="0.3">
      <c r="A8" s="92" t="s">
        <v>16</v>
      </c>
      <c r="B8" s="83">
        <v>63.660499999999999</v>
      </c>
      <c r="C8" s="83">
        <v>41.028350000000003</v>
      </c>
      <c r="D8" s="83">
        <v>45.395299999999999</v>
      </c>
      <c r="E8" s="83">
        <v>78.103999999999999</v>
      </c>
      <c r="F8" s="83">
        <v>52.083500000000001</v>
      </c>
      <c r="G8" s="83">
        <v>52.552</v>
      </c>
      <c r="H8" s="83">
        <v>50.666499999999999</v>
      </c>
      <c r="I8" s="83">
        <v>32.502949999999998</v>
      </c>
      <c r="J8" s="83">
        <v>84.536500000000004</v>
      </c>
      <c r="K8" s="83">
        <v>59.253</v>
      </c>
      <c r="L8" s="83">
        <v>54.905500000000004</v>
      </c>
      <c r="M8" s="83">
        <v>58.488</v>
      </c>
      <c r="N8" s="83">
        <v>55.262999999999998</v>
      </c>
      <c r="O8" s="83">
        <v>40.971150000000002</v>
      </c>
      <c r="P8" s="83">
        <v>45.446750000000002</v>
      </c>
      <c r="Q8" s="83">
        <v>44.71255</v>
      </c>
      <c r="R8" s="83">
        <v>36.872900000000001</v>
      </c>
      <c r="S8" s="83">
        <v>37.901800000000001</v>
      </c>
      <c r="T8" s="83">
        <v>50</v>
      </c>
      <c r="U8" s="83">
        <v>43.549799999999998</v>
      </c>
      <c r="V8" s="83">
        <v>44.773099999999999</v>
      </c>
      <c r="W8" s="83">
        <v>50.8065</v>
      </c>
      <c r="X8" s="83">
        <v>67.742000000000004</v>
      </c>
      <c r="Y8" s="83">
        <v>35.970649999999999</v>
      </c>
      <c r="Z8" s="83">
        <v>53.647500000000001</v>
      </c>
      <c r="AA8" s="83">
        <v>57.421999999999997</v>
      </c>
      <c r="AB8" s="83">
        <v>53.460999999999999</v>
      </c>
      <c r="AC8" s="83">
        <v>39.375</v>
      </c>
      <c r="AD8" s="83">
        <v>42.536099999999998</v>
      </c>
      <c r="AE8" s="83">
        <v>40.909100000000002</v>
      </c>
      <c r="AF8" s="83">
        <v>54.579000000000001</v>
      </c>
      <c r="AG8" s="83">
        <v>63</v>
      </c>
      <c r="AH8" s="83">
        <v>42.245449999999998</v>
      </c>
      <c r="AI8" s="83">
        <v>47.412550000000003</v>
      </c>
      <c r="AJ8" s="83">
        <v>39.652349999999998</v>
      </c>
      <c r="AK8" s="83">
        <v>34.106749999999998</v>
      </c>
      <c r="AL8" s="83">
        <v>37.563899999999997</v>
      </c>
      <c r="AM8" s="83">
        <v>33.038649999999997</v>
      </c>
      <c r="AN8" s="83">
        <v>43.362850000000002</v>
      </c>
      <c r="AO8" s="83">
        <v>43.91995</v>
      </c>
      <c r="AP8" s="83">
        <v>66.817999999999998</v>
      </c>
      <c r="AQ8" s="83">
        <v>36.386150000000001</v>
      </c>
      <c r="AR8" s="83">
        <v>34.22495</v>
      </c>
      <c r="AS8" s="83">
        <v>50.899500000000003</v>
      </c>
      <c r="AT8" s="83">
        <v>44.970950000000002</v>
      </c>
      <c r="AU8" s="83">
        <v>45.746899999999997</v>
      </c>
      <c r="AV8" s="83">
        <v>48.913049999999998</v>
      </c>
      <c r="AW8" s="83">
        <v>46.116849999999999</v>
      </c>
      <c r="AX8" s="83">
        <v>43.924300000000002</v>
      </c>
      <c r="AY8" s="83">
        <v>38.837499999999999</v>
      </c>
      <c r="AZ8" s="83">
        <v>37.911700000000003</v>
      </c>
      <c r="BA8" s="83">
        <v>41.594450000000002</v>
      </c>
      <c r="BB8" s="83">
        <v>50.457500000000003</v>
      </c>
      <c r="BC8" s="83">
        <v>48.5291</v>
      </c>
      <c r="BD8" s="83">
        <v>45.283000000000001</v>
      </c>
      <c r="BE8" s="92"/>
    </row>
    <row r="9" spans="1:225" x14ac:dyDescent="0.3">
      <c r="A9" s="92" t="s">
        <v>17</v>
      </c>
      <c r="B9" s="83">
        <v>63.660499999999999</v>
      </c>
      <c r="C9" s="83">
        <v>41.028350000000003</v>
      </c>
      <c r="D9" s="83">
        <v>45.395299999999999</v>
      </c>
      <c r="E9" s="83">
        <v>78.103999999999999</v>
      </c>
      <c r="F9" s="83">
        <v>52.083500000000001</v>
      </c>
      <c r="G9" s="83">
        <v>52.552</v>
      </c>
      <c r="H9" s="83">
        <v>50.666499999999999</v>
      </c>
      <c r="I9" s="83">
        <v>32.502949999999998</v>
      </c>
      <c r="J9" s="83">
        <v>84.536500000000004</v>
      </c>
      <c r="K9" s="83">
        <v>59.253</v>
      </c>
      <c r="L9" s="83">
        <v>54.905500000000004</v>
      </c>
      <c r="M9" s="83">
        <v>58.488</v>
      </c>
      <c r="N9" s="83">
        <v>55.262999999999998</v>
      </c>
      <c r="O9" s="83">
        <v>40.971150000000002</v>
      </c>
      <c r="P9" s="83">
        <v>45.4452</v>
      </c>
      <c r="Q9" s="83">
        <v>44.71105</v>
      </c>
      <c r="R9" s="83">
        <v>36.872900000000001</v>
      </c>
      <c r="S9" s="83">
        <v>37.901800000000001</v>
      </c>
      <c r="T9" s="83">
        <v>50</v>
      </c>
      <c r="U9" s="83">
        <v>43.549799999999998</v>
      </c>
      <c r="V9" s="83">
        <v>44.771549999999998</v>
      </c>
      <c r="W9" s="83">
        <v>50.8065</v>
      </c>
      <c r="X9" s="83">
        <v>67.742000000000004</v>
      </c>
      <c r="Y9" s="83">
        <v>35.970649999999999</v>
      </c>
      <c r="Z9" s="83">
        <v>53.645499999999998</v>
      </c>
      <c r="AA9" s="83">
        <v>57.419499999999999</v>
      </c>
      <c r="AB9" s="83">
        <v>53.460999999999999</v>
      </c>
      <c r="AC9" s="83">
        <v>39.375</v>
      </c>
      <c r="AD9" s="83">
        <v>42.536099999999998</v>
      </c>
      <c r="AE9" s="83">
        <v>40.907850000000003</v>
      </c>
      <c r="AF9" s="83">
        <v>54.579000000000001</v>
      </c>
      <c r="AG9" s="83">
        <v>63</v>
      </c>
      <c r="AH9" s="83">
        <v>42.244100000000003</v>
      </c>
      <c r="AI9" s="83">
        <v>47.412550000000003</v>
      </c>
      <c r="AJ9" s="83">
        <v>39.651150000000001</v>
      </c>
      <c r="AK9" s="83">
        <v>34.106749999999998</v>
      </c>
      <c r="AL9" s="83">
        <v>37.563899999999997</v>
      </c>
      <c r="AM9" s="83">
        <v>33.037849999999999</v>
      </c>
      <c r="AN9" s="83">
        <v>43.362850000000002</v>
      </c>
      <c r="AO9" s="83">
        <v>43.91995</v>
      </c>
      <c r="AP9" s="83">
        <v>66.817999999999998</v>
      </c>
      <c r="AQ9" s="83">
        <v>36.386150000000001</v>
      </c>
      <c r="AR9" s="83">
        <v>34.22495</v>
      </c>
      <c r="AS9" s="83">
        <v>50.898000000000003</v>
      </c>
      <c r="AT9" s="83">
        <v>44.970950000000002</v>
      </c>
      <c r="AU9" s="83">
        <v>45.746899999999997</v>
      </c>
      <c r="AV9" s="83">
        <v>48.913049999999998</v>
      </c>
      <c r="AW9" s="83">
        <v>46.116849999999999</v>
      </c>
      <c r="AX9" s="83">
        <v>43.924300000000002</v>
      </c>
      <c r="AY9" s="83">
        <v>38.837499999999999</v>
      </c>
      <c r="AZ9" s="83">
        <v>37.911700000000003</v>
      </c>
      <c r="BA9" s="83">
        <v>41.594450000000002</v>
      </c>
      <c r="BB9" s="83">
        <v>50.457500000000003</v>
      </c>
      <c r="BC9" s="83">
        <v>48.5291</v>
      </c>
      <c r="BD9" s="83">
        <v>45.283000000000001</v>
      </c>
      <c r="BE9" s="92"/>
    </row>
    <row r="10" spans="1:225" x14ac:dyDescent="0.3">
      <c r="A10" s="92" t="s">
        <v>18</v>
      </c>
      <c r="B10" s="83">
        <v>60.150500000000001</v>
      </c>
      <c r="C10" s="83">
        <v>43.385599999999997</v>
      </c>
      <c r="D10" s="83">
        <v>45.9375</v>
      </c>
      <c r="E10" s="83">
        <v>71.282499999999999</v>
      </c>
      <c r="F10" s="83">
        <v>45.362900000000003</v>
      </c>
      <c r="G10" s="83">
        <v>48.700600000000001</v>
      </c>
      <c r="H10" s="83">
        <v>52.201500000000003</v>
      </c>
      <c r="I10" s="83">
        <v>37.860599999999998</v>
      </c>
      <c r="J10" s="83">
        <v>68.691500000000005</v>
      </c>
      <c r="K10" s="83">
        <v>54.390500000000003</v>
      </c>
      <c r="L10" s="83">
        <v>51.041499999999999</v>
      </c>
      <c r="M10" s="83">
        <v>53.649500000000003</v>
      </c>
      <c r="N10" s="83">
        <v>49</v>
      </c>
      <c r="O10" s="83">
        <v>42.534700000000001</v>
      </c>
      <c r="P10" s="83">
        <v>46.0398</v>
      </c>
      <c r="Q10" s="83">
        <v>43.252249999999997</v>
      </c>
      <c r="R10" s="83">
        <v>38.28125</v>
      </c>
      <c r="S10" s="83">
        <v>38.4392</v>
      </c>
      <c r="T10" s="83">
        <v>49.328850000000003</v>
      </c>
      <c r="U10" s="83">
        <v>42.545650000000002</v>
      </c>
      <c r="V10" s="83">
        <v>45.23075</v>
      </c>
      <c r="W10" s="83">
        <v>48.929349999999999</v>
      </c>
      <c r="X10" s="83">
        <v>82.352999999999994</v>
      </c>
      <c r="Y10" s="83">
        <v>38.8889</v>
      </c>
      <c r="Z10" s="83">
        <v>60.223999999999997</v>
      </c>
      <c r="AA10" s="83">
        <v>63.362000000000002</v>
      </c>
      <c r="AB10" s="83">
        <v>55.87</v>
      </c>
      <c r="AC10" s="83">
        <v>39.224400000000003</v>
      </c>
      <c r="AD10" s="83">
        <v>41.8459</v>
      </c>
      <c r="AE10" s="83">
        <v>36.652250000000002</v>
      </c>
      <c r="AF10" s="83">
        <v>57.542000000000002</v>
      </c>
      <c r="AG10" s="83">
        <v>58.8</v>
      </c>
      <c r="AH10" s="83">
        <v>47.304049999999997</v>
      </c>
      <c r="AI10" s="83">
        <v>62.642000000000003</v>
      </c>
      <c r="AJ10" s="83">
        <v>38.28125</v>
      </c>
      <c r="AK10" s="83">
        <v>33.257899999999999</v>
      </c>
      <c r="AL10" s="83">
        <v>35</v>
      </c>
      <c r="AM10" s="83">
        <v>32.666649999999997</v>
      </c>
      <c r="AN10" s="83">
        <v>41.292149999999999</v>
      </c>
      <c r="AO10" s="83">
        <v>40.533099999999997</v>
      </c>
      <c r="AP10" s="83">
        <v>67.430999999999997</v>
      </c>
      <c r="AQ10" s="83">
        <v>42.485550000000003</v>
      </c>
      <c r="AR10" s="83">
        <v>37.44905</v>
      </c>
      <c r="AS10" s="83">
        <v>47.484000000000002</v>
      </c>
      <c r="AT10" s="83">
        <v>42.360399999999998</v>
      </c>
      <c r="AU10" s="83">
        <v>42.120350000000002</v>
      </c>
      <c r="AV10" s="83">
        <v>46.156799999999997</v>
      </c>
      <c r="AW10" s="83">
        <v>46.740850000000002</v>
      </c>
      <c r="AX10" s="83">
        <v>38.684199999999997</v>
      </c>
      <c r="AY10" s="83">
        <v>41.234200000000001</v>
      </c>
      <c r="AZ10" s="83">
        <v>38.5274</v>
      </c>
      <c r="BA10" s="83">
        <v>56.338000000000001</v>
      </c>
      <c r="BB10" s="83">
        <v>63.774500000000003</v>
      </c>
      <c r="BC10" s="83">
        <v>67.123500000000007</v>
      </c>
      <c r="BD10" s="83">
        <v>62.991999999999997</v>
      </c>
      <c r="BE10" s="92"/>
    </row>
    <row r="11" spans="1:225" x14ac:dyDescent="0.3">
      <c r="A11" s="92" t="s">
        <v>19</v>
      </c>
      <c r="B11" s="83">
        <v>60.606000000000002</v>
      </c>
      <c r="C11" s="83">
        <v>46.558300000000003</v>
      </c>
      <c r="D11" s="83">
        <v>41.509799999999998</v>
      </c>
      <c r="E11" s="83">
        <v>67.999499999999998</v>
      </c>
      <c r="F11" s="83">
        <v>42.61365</v>
      </c>
      <c r="G11" s="83">
        <v>41.643050000000002</v>
      </c>
      <c r="H11" s="83">
        <v>44.360250000000001</v>
      </c>
      <c r="I11" s="83">
        <v>39.151299999999999</v>
      </c>
      <c r="J11" s="83">
        <v>64.900499999999994</v>
      </c>
      <c r="K11" s="83">
        <v>54.212499999999999</v>
      </c>
      <c r="L11" s="83">
        <v>50.342500000000001</v>
      </c>
      <c r="M11" s="83">
        <v>51.398499999999999</v>
      </c>
      <c r="N11" s="83">
        <v>45.09205</v>
      </c>
      <c r="O11" s="83">
        <v>40.853499999999997</v>
      </c>
      <c r="P11" s="83">
        <v>45.323749999999997</v>
      </c>
      <c r="Q11" s="83">
        <v>39.945650000000001</v>
      </c>
      <c r="R11" s="83">
        <v>36.386150000000001</v>
      </c>
      <c r="S11" s="83">
        <v>36.717350000000003</v>
      </c>
      <c r="T11" s="83">
        <v>49.411749999999998</v>
      </c>
      <c r="U11" s="83">
        <v>41.061450000000001</v>
      </c>
      <c r="V11" s="83">
        <v>41.525399999999998</v>
      </c>
      <c r="W11" s="83">
        <v>46.289499999999997</v>
      </c>
      <c r="X11" s="83">
        <v>73.5</v>
      </c>
      <c r="Y11" s="83">
        <v>36.206899999999997</v>
      </c>
      <c r="Z11" s="83">
        <v>62.287999999999997</v>
      </c>
      <c r="AA11" s="83">
        <v>57.295000000000002</v>
      </c>
      <c r="AB11" s="83">
        <v>47.851550000000003</v>
      </c>
      <c r="AC11" s="83">
        <v>40.061750000000004</v>
      </c>
      <c r="AD11" s="83">
        <v>41.509799999999998</v>
      </c>
      <c r="AE11" s="83">
        <v>36.139650000000003</v>
      </c>
      <c r="AF11" s="83">
        <v>51.167999999999999</v>
      </c>
      <c r="AG11" s="83">
        <v>58.333500000000001</v>
      </c>
      <c r="AH11" s="83">
        <v>45.734250000000003</v>
      </c>
      <c r="AI11" s="83">
        <v>59.402000000000001</v>
      </c>
      <c r="AJ11" s="83">
        <v>37.7224</v>
      </c>
      <c r="AK11" s="83">
        <v>30.59525</v>
      </c>
      <c r="AL11" s="83">
        <v>35.942300000000003</v>
      </c>
      <c r="AM11" s="83">
        <v>31.012650000000001</v>
      </c>
      <c r="AN11" s="83">
        <v>39.729750000000003</v>
      </c>
      <c r="AO11" s="83">
        <v>42.015999999999998</v>
      </c>
      <c r="AP11" s="83">
        <v>66.215999999999994</v>
      </c>
      <c r="AQ11" s="83">
        <v>39.02655</v>
      </c>
      <c r="AR11" s="83">
        <v>36.782699999999998</v>
      </c>
      <c r="AS11" s="83">
        <v>47.337299999999999</v>
      </c>
      <c r="AT11" s="83">
        <v>41.34375</v>
      </c>
      <c r="AU11" s="83">
        <v>38.132300000000001</v>
      </c>
      <c r="AV11" s="83">
        <v>39.408850000000001</v>
      </c>
      <c r="AW11" s="83">
        <v>46.102400000000003</v>
      </c>
      <c r="AX11" s="83">
        <v>38.181800000000003</v>
      </c>
      <c r="AY11" s="83">
        <v>38.28125</v>
      </c>
      <c r="AZ11" s="83">
        <v>34.937899999999999</v>
      </c>
      <c r="BA11" s="83">
        <v>54.421999999999997</v>
      </c>
      <c r="BB11" s="83">
        <v>61.25</v>
      </c>
      <c r="BC11" s="83">
        <v>62.025500000000001</v>
      </c>
      <c r="BD11" s="83">
        <v>62.5</v>
      </c>
      <c r="BE11" s="92"/>
    </row>
    <row r="12" spans="1:225" x14ac:dyDescent="0.3">
      <c r="A12" s="92" t="s">
        <v>20</v>
      </c>
      <c r="B12" s="83">
        <v>64</v>
      </c>
      <c r="C12" s="83">
        <v>39.9071</v>
      </c>
      <c r="D12" s="83">
        <v>52.466500000000003</v>
      </c>
      <c r="E12" s="83">
        <v>73.304500000000004</v>
      </c>
      <c r="F12" s="83">
        <v>54.611499999999999</v>
      </c>
      <c r="G12" s="83">
        <v>52.127499999999998</v>
      </c>
      <c r="H12" s="83">
        <v>64.599500000000006</v>
      </c>
      <c r="I12" s="83">
        <v>31.717500000000001</v>
      </c>
      <c r="J12" s="83">
        <v>65.407499999999999</v>
      </c>
      <c r="K12" s="83">
        <v>56.188000000000002</v>
      </c>
      <c r="L12" s="83">
        <v>47.91395</v>
      </c>
      <c r="M12" s="83">
        <v>64.757499999999993</v>
      </c>
      <c r="N12" s="83">
        <v>55.355499999999999</v>
      </c>
      <c r="O12" s="83">
        <v>42.622399999999999</v>
      </c>
      <c r="P12" s="83">
        <v>41.525399999999998</v>
      </c>
      <c r="Q12" s="83">
        <v>39.200000000000003</v>
      </c>
      <c r="R12" s="83">
        <v>35.083550000000002</v>
      </c>
      <c r="S12" s="83">
        <v>34.7545</v>
      </c>
      <c r="T12" s="83">
        <v>51.902500000000003</v>
      </c>
      <c r="U12" s="83">
        <v>42.115000000000002</v>
      </c>
      <c r="V12" s="83">
        <v>38.231450000000002</v>
      </c>
      <c r="W12" s="83">
        <v>50.777000000000001</v>
      </c>
      <c r="X12" s="83">
        <v>93.352999999999994</v>
      </c>
      <c r="Y12" s="83">
        <v>37.265500000000003</v>
      </c>
      <c r="Z12" s="83">
        <v>48.275849999999998</v>
      </c>
      <c r="AA12" s="83">
        <v>73.057500000000005</v>
      </c>
      <c r="AB12" s="83">
        <v>61.523499999999999</v>
      </c>
      <c r="AC12" s="83">
        <v>38.352249999999998</v>
      </c>
      <c r="AD12" s="83">
        <v>43.631700000000002</v>
      </c>
      <c r="AE12" s="83">
        <v>31.64995</v>
      </c>
      <c r="AF12" s="83">
        <v>59.316499999999998</v>
      </c>
      <c r="AG12" s="83">
        <v>58.103000000000002</v>
      </c>
      <c r="AH12" s="83">
        <v>35.579799999999999</v>
      </c>
      <c r="AI12" s="83">
        <v>55.420499999999997</v>
      </c>
      <c r="AJ12" s="83">
        <v>33.558250000000001</v>
      </c>
      <c r="AK12" s="83">
        <v>28.31765</v>
      </c>
      <c r="AL12" s="83">
        <v>36.391150000000003</v>
      </c>
      <c r="AM12" s="83">
        <v>28.965499999999999</v>
      </c>
      <c r="AN12" s="83">
        <v>32.959650000000003</v>
      </c>
      <c r="AO12" s="83">
        <v>40.853499999999997</v>
      </c>
      <c r="AP12" s="83">
        <v>62.423499999999997</v>
      </c>
      <c r="AQ12" s="83">
        <v>36.620800000000003</v>
      </c>
      <c r="AR12" s="83">
        <v>32.149099999999997</v>
      </c>
      <c r="AS12" s="83">
        <v>47.94885</v>
      </c>
      <c r="AT12" s="83">
        <v>43.982700000000001</v>
      </c>
      <c r="AU12" s="83">
        <v>40.380899999999997</v>
      </c>
      <c r="AV12" s="83">
        <v>41.504550000000002</v>
      </c>
      <c r="AW12" s="83">
        <v>40.902749999999997</v>
      </c>
      <c r="AX12" s="83">
        <v>38.735199999999999</v>
      </c>
      <c r="AY12" s="83">
        <v>38.670650000000002</v>
      </c>
      <c r="AZ12" s="83">
        <v>34.614550000000001</v>
      </c>
      <c r="BA12" s="83">
        <v>60.435499999999998</v>
      </c>
      <c r="BB12" s="83">
        <v>69.874499999999998</v>
      </c>
      <c r="BC12" s="83">
        <v>64.817999999999998</v>
      </c>
      <c r="BD12" s="83">
        <v>53.155999999999999</v>
      </c>
      <c r="BE12" s="92"/>
    </row>
    <row r="13" spans="1:225" x14ac:dyDescent="0.3">
      <c r="A13" s="92" t="s">
        <v>21</v>
      </c>
      <c r="B13" s="83">
        <v>64</v>
      </c>
      <c r="C13" s="83">
        <v>39.9071</v>
      </c>
      <c r="D13" s="83">
        <v>52.466500000000003</v>
      </c>
      <c r="E13" s="83">
        <v>73.304500000000004</v>
      </c>
      <c r="F13" s="83">
        <v>54.611499999999999</v>
      </c>
      <c r="G13" s="83">
        <v>52.127499999999998</v>
      </c>
      <c r="H13" s="83">
        <v>64.599500000000006</v>
      </c>
      <c r="I13" s="83">
        <v>31.717500000000001</v>
      </c>
      <c r="J13" s="83">
        <v>65.404499999999999</v>
      </c>
      <c r="K13" s="83">
        <v>56.188000000000002</v>
      </c>
      <c r="L13" s="83">
        <v>47.91395</v>
      </c>
      <c r="M13" s="83">
        <v>64.757499999999993</v>
      </c>
      <c r="N13" s="83">
        <v>55.355499999999999</v>
      </c>
      <c r="O13" s="83">
        <v>42.622399999999999</v>
      </c>
      <c r="P13" s="83">
        <v>41.525399999999998</v>
      </c>
      <c r="Q13" s="83">
        <v>39.200000000000003</v>
      </c>
      <c r="R13" s="83">
        <v>35.083550000000002</v>
      </c>
      <c r="S13" s="83">
        <v>34.7545</v>
      </c>
      <c r="T13" s="83">
        <v>51.900500000000001</v>
      </c>
      <c r="U13" s="83">
        <v>42.115000000000002</v>
      </c>
      <c r="V13" s="83">
        <v>38.231450000000002</v>
      </c>
      <c r="W13" s="83">
        <v>50.777000000000001</v>
      </c>
      <c r="X13" s="83">
        <v>93.346500000000006</v>
      </c>
      <c r="Y13" s="83">
        <v>37.265500000000003</v>
      </c>
      <c r="Z13" s="83">
        <v>48.275849999999998</v>
      </c>
      <c r="AA13" s="83">
        <v>73.0535</v>
      </c>
      <c r="AB13" s="83">
        <v>61.523499999999999</v>
      </c>
      <c r="AC13" s="83">
        <v>38.352249999999998</v>
      </c>
      <c r="AD13" s="83">
        <v>43.631700000000002</v>
      </c>
      <c r="AE13" s="83">
        <v>31.64995</v>
      </c>
      <c r="AF13" s="83">
        <v>59.316499999999998</v>
      </c>
      <c r="AG13" s="83">
        <v>58.103000000000002</v>
      </c>
      <c r="AH13" s="83">
        <v>35.579799999999999</v>
      </c>
      <c r="AI13" s="83">
        <v>55.420499999999997</v>
      </c>
      <c r="AJ13" s="83">
        <v>33.558250000000001</v>
      </c>
      <c r="AK13" s="83">
        <v>28.31765</v>
      </c>
      <c r="AL13" s="83">
        <v>36.390149999999998</v>
      </c>
      <c r="AM13" s="83">
        <v>28.965499999999999</v>
      </c>
      <c r="AN13" s="83">
        <v>32.959650000000003</v>
      </c>
      <c r="AO13" s="83">
        <v>40.853499999999997</v>
      </c>
      <c r="AP13" s="83">
        <v>62.423499999999997</v>
      </c>
      <c r="AQ13" s="83">
        <v>36.619799999999998</v>
      </c>
      <c r="AR13" s="83">
        <v>32.149099999999997</v>
      </c>
      <c r="AS13" s="83">
        <v>47.94885</v>
      </c>
      <c r="AT13" s="83">
        <v>43.982700000000001</v>
      </c>
      <c r="AU13" s="83">
        <v>40.3797</v>
      </c>
      <c r="AV13" s="83">
        <v>41.504550000000002</v>
      </c>
      <c r="AW13" s="83">
        <v>40.902749999999997</v>
      </c>
      <c r="AX13" s="83">
        <v>38.735199999999999</v>
      </c>
      <c r="AY13" s="83">
        <v>38.670650000000002</v>
      </c>
      <c r="AZ13" s="83">
        <v>34.614550000000001</v>
      </c>
      <c r="BA13" s="83">
        <v>60.433</v>
      </c>
      <c r="BB13" s="83">
        <v>69.870500000000007</v>
      </c>
      <c r="BC13" s="83">
        <v>64.817999999999998</v>
      </c>
      <c r="BD13" s="83">
        <v>53.155999999999999</v>
      </c>
      <c r="BE13" s="92"/>
    </row>
    <row r="14" spans="1:225" x14ac:dyDescent="0.3">
      <c r="A14" s="92" t="s">
        <v>97</v>
      </c>
      <c r="B14" s="83">
        <v>42.328049999999998</v>
      </c>
      <c r="C14" s="83">
        <v>37.179650000000002</v>
      </c>
      <c r="D14" s="83">
        <v>36.914050000000003</v>
      </c>
      <c r="E14" s="83">
        <v>36.0137</v>
      </c>
      <c r="F14" s="83">
        <v>32.894750000000002</v>
      </c>
      <c r="G14" s="83">
        <v>36.914050000000003</v>
      </c>
      <c r="H14" s="83">
        <v>41.015650000000001</v>
      </c>
      <c r="I14" s="83">
        <v>31.321000000000002</v>
      </c>
      <c r="J14" s="83">
        <v>48.355249999999998</v>
      </c>
      <c r="K14" s="83">
        <v>42</v>
      </c>
      <c r="L14" s="83">
        <v>43.066400000000002</v>
      </c>
      <c r="M14" s="83">
        <v>42.241399999999999</v>
      </c>
      <c r="N14" s="83">
        <v>34.918700000000001</v>
      </c>
      <c r="O14" s="83">
        <v>31.226400000000002</v>
      </c>
      <c r="P14" s="83">
        <v>42.857149999999997</v>
      </c>
      <c r="Q14" s="83">
        <v>39.516150000000003</v>
      </c>
      <c r="R14" s="83">
        <v>35</v>
      </c>
      <c r="S14" s="83">
        <v>33.645299999999999</v>
      </c>
      <c r="T14" s="83">
        <v>47.19605</v>
      </c>
      <c r="U14" s="83">
        <v>36.202950000000001</v>
      </c>
      <c r="V14" s="83">
        <v>31.343299999999999</v>
      </c>
      <c r="W14" s="83">
        <v>44.277099999999997</v>
      </c>
      <c r="X14" s="83">
        <v>65.572999999999993</v>
      </c>
      <c r="Y14" s="83">
        <v>34.684350000000002</v>
      </c>
      <c r="Z14" s="83">
        <v>40.833350000000003</v>
      </c>
      <c r="AA14" s="83">
        <v>50.170499999999997</v>
      </c>
      <c r="AB14" s="83">
        <v>45.734250000000003</v>
      </c>
      <c r="AC14" s="83">
        <v>38.28125</v>
      </c>
      <c r="AD14" s="83">
        <v>36.206899999999997</v>
      </c>
      <c r="AE14" s="83">
        <v>36.842100000000002</v>
      </c>
      <c r="AF14" s="83">
        <v>48.411900000000003</v>
      </c>
      <c r="AG14" s="83">
        <v>54.624499999999998</v>
      </c>
      <c r="AH14" s="83">
        <v>38.210500000000003</v>
      </c>
      <c r="AI14" s="83">
        <v>43.246600000000001</v>
      </c>
      <c r="AJ14" s="83">
        <v>31.4162</v>
      </c>
      <c r="AK14" s="83">
        <v>32.099200000000003</v>
      </c>
      <c r="AL14" s="83">
        <v>35.764499999999998</v>
      </c>
      <c r="AM14" s="83">
        <v>27.528099999999998</v>
      </c>
      <c r="AN14" s="83">
        <v>36.934649999999998</v>
      </c>
      <c r="AO14" s="83">
        <v>39.601300000000002</v>
      </c>
      <c r="AP14" s="83">
        <v>61.759</v>
      </c>
      <c r="AQ14" s="83">
        <v>34.875450000000001</v>
      </c>
      <c r="AR14" s="83">
        <v>31.9998</v>
      </c>
      <c r="AS14" s="83">
        <v>48.491399999999999</v>
      </c>
      <c r="AT14" s="83">
        <v>37.7224</v>
      </c>
      <c r="AU14" s="83">
        <v>38.423549999999999</v>
      </c>
      <c r="AV14" s="83">
        <v>36.281199999999998</v>
      </c>
      <c r="AW14" s="83">
        <v>39.077249999999999</v>
      </c>
      <c r="AX14" s="83">
        <v>38.132300000000001</v>
      </c>
      <c r="AY14" s="83">
        <v>35.764499999999998</v>
      </c>
      <c r="AZ14" s="83">
        <v>35.874450000000003</v>
      </c>
      <c r="BA14" s="83">
        <v>58.076000000000001</v>
      </c>
      <c r="BB14" s="83">
        <v>59.820999999999998</v>
      </c>
      <c r="BC14" s="83">
        <v>57.104500000000002</v>
      </c>
      <c r="BD14" s="83">
        <v>53.155999999999999</v>
      </c>
      <c r="BE14" s="92"/>
    </row>
    <row r="15" spans="1:225" x14ac:dyDescent="0.3">
      <c r="A15" s="92" t="s">
        <v>98</v>
      </c>
      <c r="B15" s="83">
        <v>36.466749999999998</v>
      </c>
      <c r="C15" s="83">
        <v>32.313200000000002</v>
      </c>
      <c r="D15" s="83">
        <v>41.509799999999998</v>
      </c>
      <c r="E15" s="83">
        <v>59.7455</v>
      </c>
      <c r="F15" s="83">
        <v>45</v>
      </c>
      <c r="G15" s="83">
        <v>43.703749999999999</v>
      </c>
      <c r="H15" s="83">
        <v>38.423549999999999</v>
      </c>
      <c r="I15" s="83">
        <v>28.067699999999999</v>
      </c>
      <c r="J15" s="83">
        <v>49.494950000000003</v>
      </c>
      <c r="K15" s="83">
        <v>46.063850000000002</v>
      </c>
      <c r="L15" s="83">
        <v>39.151299999999999</v>
      </c>
      <c r="M15" s="83">
        <v>47.644750000000002</v>
      </c>
      <c r="N15" s="83">
        <v>39.753599999999999</v>
      </c>
      <c r="O15" s="83">
        <v>35.594200000000001</v>
      </c>
      <c r="P15" s="83">
        <v>37.027700000000003</v>
      </c>
      <c r="Q15" s="83">
        <v>27.0718</v>
      </c>
      <c r="R15" s="83">
        <v>26.63045</v>
      </c>
      <c r="S15" s="83">
        <v>28.010649999999998</v>
      </c>
      <c r="T15" s="83">
        <v>46.878300000000003</v>
      </c>
      <c r="U15" s="83">
        <v>36.266449999999999</v>
      </c>
      <c r="V15" s="83">
        <v>26.775950000000002</v>
      </c>
      <c r="W15" s="83">
        <v>36.7592</v>
      </c>
      <c r="X15" s="83">
        <v>67.314499999999995</v>
      </c>
      <c r="Y15" s="83">
        <v>31.132349999999999</v>
      </c>
      <c r="Z15" s="83">
        <v>41.961350000000003</v>
      </c>
      <c r="AA15" s="83">
        <v>51.1205</v>
      </c>
      <c r="AB15" s="83">
        <v>31.802900000000001</v>
      </c>
      <c r="AC15" s="83">
        <v>33.777549999999998</v>
      </c>
      <c r="AD15" s="83">
        <v>28.767099999999999</v>
      </c>
      <c r="AE15" s="83">
        <v>28.71095</v>
      </c>
      <c r="AF15" s="83">
        <v>40.168799999999997</v>
      </c>
      <c r="AG15" s="83">
        <v>38.093850000000003</v>
      </c>
      <c r="AH15" s="83">
        <v>34.8598</v>
      </c>
      <c r="AI15" s="83">
        <v>36.652250000000002</v>
      </c>
      <c r="AJ15" s="83">
        <v>32.692500000000003</v>
      </c>
      <c r="AK15" s="83">
        <v>26.846599999999999</v>
      </c>
      <c r="AL15" s="83">
        <v>28.1023</v>
      </c>
      <c r="AM15" s="83">
        <v>20.559449999999998</v>
      </c>
      <c r="AN15" s="83">
        <v>38.786299999999997</v>
      </c>
      <c r="AO15" s="83">
        <v>33.9998</v>
      </c>
      <c r="AP15" s="83">
        <v>43.362850000000002</v>
      </c>
      <c r="AQ15" s="83">
        <v>35.941299999999998</v>
      </c>
      <c r="AR15" s="83">
        <v>27.859649999999998</v>
      </c>
      <c r="AS15" s="83">
        <v>48.913049999999998</v>
      </c>
      <c r="AT15" s="83">
        <v>30.83915</v>
      </c>
      <c r="AU15" s="83">
        <v>30.761700000000001</v>
      </c>
      <c r="AV15" s="83">
        <v>33.684199999999997</v>
      </c>
      <c r="AW15" s="83">
        <v>36.717350000000003</v>
      </c>
      <c r="AX15" s="83">
        <v>29.727</v>
      </c>
      <c r="AY15" s="83">
        <v>30.516200000000001</v>
      </c>
      <c r="AZ15" s="83">
        <v>27.777799999999999</v>
      </c>
      <c r="BA15" s="83">
        <v>58.003500000000003</v>
      </c>
      <c r="BB15" s="83">
        <v>65.919499999999999</v>
      </c>
      <c r="BC15" s="83">
        <v>70</v>
      </c>
      <c r="BD15" s="83">
        <v>60.377499999999998</v>
      </c>
      <c r="BE15" s="92"/>
    </row>
    <row r="16" spans="1:225" x14ac:dyDescent="0.3">
      <c r="A16" s="92" t="s">
        <v>22</v>
      </c>
      <c r="B16" s="83">
        <v>69.267499999999998</v>
      </c>
      <c r="C16" s="83">
        <v>35.8187</v>
      </c>
      <c r="D16" s="83">
        <v>48.074150000000003</v>
      </c>
      <c r="E16" s="83">
        <v>71.777500000000003</v>
      </c>
      <c r="F16" s="83">
        <v>47.268900000000002</v>
      </c>
      <c r="G16" s="83">
        <v>54.043999999999997</v>
      </c>
      <c r="H16" s="83">
        <v>55.420499999999997</v>
      </c>
      <c r="I16" s="83">
        <v>35.935450000000003</v>
      </c>
      <c r="J16" s="83">
        <v>70</v>
      </c>
      <c r="K16" s="83">
        <v>50.198999999999998</v>
      </c>
      <c r="L16" s="83">
        <v>49.443150000000003</v>
      </c>
      <c r="M16" s="83">
        <v>52.363</v>
      </c>
      <c r="N16" s="83">
        <v>51.551000000000002</v>
      </c>
      <c r="O16" s="83">
        <v>36.742849999999997</v>
      </c>
      <c r="P16" s="83">
        <v>49.328850000000003</v>
      </c>
      <c r="Q16" s="83">
        <v>43.928699999999999</v>
      </c>
      <c r="R16" s="83">
        <v>39.516150000000003</v>
      </c>
      <c r="S16" s="83">
        <v>37.112900000000003</v>
      </c>
      <c r="T16" s="83">
        <v>51.130499999999998</v>
      </c>
      <c r="U16" s="83">
        <v>36.458350000000003</v>
      </c>
      <c r="V16" s="83">
        <v>44.458649999999999</v>
      </c>
      <c r="W16" s="83">
        <v>49.611899999999999</v>
      </c>
      <c r="X16" s="83">
        <v>80.099500000000006</v>
      </c>
      <c r="Y16" s="83">
        <v>41.580249999999999</v>
      </c>
      <c r="Z16" s="83">
        <v>57.777999999999999</v>
      </c>
      <c r="AA16" s="83">
        <v>57.661999999999999</v>
      </c>
      <c r="AB16" s="83">
        <v>49.806100000000001</v>
      </c>
      <c r="AC16" s="83">
        <v>36.360149999999997</v>
      </c>
      <c r="AD16" s="83">
        <v>47.649900000000002</v>
      </c>
      <c r="AE16" s="83">
        <v>40.281350000000003</v>
      </c>
      <c r="AF16" s="83">
        <v>54.243499999999997</v>
      </c>
      <c r="AG16" s="83">
        <v>56.377000000000002</v>
      </c>
      <c r="AH16" s="83">
        <v>44.3127</v>
      </c>
      <c r="AI16" s="83">
        <v>56.514499999999998</v>
      </c>
      <c r="AJ16" s="83">
        <v>39.516150000000003</v>
      </c>
      <c r="AK16" s="83">
        <v>35.579799999999999</v>
      </c>
      <c r="AL16" s="83">
        <v>32.289549999999998</v>
      </c>
      <c r="AM16" s="83">
        <v>30.656949999999998</v>
      </c>
      <c r="AN16" s="83">
        <v>37.400350000000003</v>
      </c>
      <c r="AO16" s="83">
        <v>40.021799999999999</v>
      </c>
      <c r="AP16" s="83">
        <v>71.769499999999994</v>
      </c>
      <c r="AQ16" s="83">
        <v>33.793100000000003</v>
      </c>
      <c r="AR16" s="83">
        <v>32.8125</v>
      </c>
      <c r="AS16" s="83">
        <v>52.878999999999998</v>
      </c>
      <c r="AT16" s="83">
        <v>41.76135</v>
      </c>
      <c r="AU16" s="83">
        <v>41.005450000000003</v>
      </c>
      <c r="AV16" s="83">
        <v>43.956049999999998</v>
      </c>
      <c r="AW16" s="83">
        <v>46.688099999999999</v>
      </c>
      <c r="AX16" s="83">
        <v>41.061450000000001</v>
      </c>
      <c r="AY16" s="83">
        <v>43.620199999999997</v>
      </c>
      <c r="AZ16" s="83">
        <v>39.506149999999998</v>
      </c>
      <c r="BA16" s="83">
        <v>55.734000000000002</v>
      </c>
      <c r="BB16" s="83">
        <v>74.808999999999997</v>
      </c>
      <c r="BC16" s="83">
        <v>80.769000000000005</v>
      </c>
      <c r="BD16" s="83">
        <v>65.439499999999995</v>
      </c>
      <c r="BE16" s="92"/>
    </row>
    <row r="17" spans="1:57" x14ac:dyDescent="0.3">
      <c r="A17" s="92" t="s">
        <v>23</v>
      </c>
      <c r="B17" s="83">
        <v>69.267499999999998</v>
      </c>
      <c r="C17" s="83">
        <v>35.817749999999997</v>
      </c>
      <c r="D17" s="83">
        <v>48.074150000000003</v>
      </c>
      <c r="E17" s="83">
        <v>71.777500000000003</v>
      </c>
      <c r="F17" s="83">
        <v>47.268900000000002</v>
      </c>
      <c r="G17" s="83">
        <v>54.043999999999997</v>
      </c>
      <c r="H17" s="83">
        <v>55.420499999999997</v>
      </c>
      <c r="I17" s="83">
        <v>35.935450000000003</v>
      </c>
      <c r="J17" s="83">
        <v>70</v>
      </c>
      <c r="K17" s="83">
        <v>50.198999999999998</v>
      </c>
      <c r="L17" s="83">
        <v>49.441299999999998</v>
      </c>
      <c r="M17" s="83">
        <v>52.363</v>
      </c>
      <c r="N17" s="83">
        <v>51.551000000000002</v>
      </c>
      <c r="O17" s="83">
        <v>36.741849999999999</v>
      </c>
      <c r="P17" s="83">
        <v>49.328850000000003</v>
      </c>
      <c r="Q17" s="83">
        <v>43.928699999999999</v>
      </c>
      <c r="R17" s="83">
        <v>39.516150000000003</v>
      </c>
      <c r="S17" s="83">
        <v>37.112900000000003</v>
      </c>
      <c r="T17" s="83">
        <v>51.130499999999998</v>
      </c>
      <c r="U17" s="83">
        <v>36.458350000000003</v>
      </c>
      <c r="V17" s="83">
        <v>44.457149999999999</v>
      </c>
      <c r="W17" s="83">
        <v>49.61</v>
      </c>
      <c r="X17" s="83">
        <v>80.099500000000006</v>
      </c>
      <c r="Y17" s="83">
        <v>41.580249999999999</v>
      </c>
      <c r="Z17" s="83">
        <v>57.775500000000001</v>
      </c>
      <c r="AA17" s="83">
        <v>57.661999999999999</v>
      </c>
      <c r="AB17" s="83">
        <v>49.806100000000001</v>
      </c>
      <c r="AC17" s="83">
        <v>36.35915</v>
      </c>
      <c r="AD17" s="83">
        <v>47.649900000000002</v>
      </c>
      <c r="AE17" s="83">
        <v>40.280099999999997</v>
      </c>
      <c r="AF17" s="83">
        <v>54.243499999999997</v>
      </c>
      <c r="AG17" s="83">
        <v>56.377000000000002</v>
      </c>
      <c r="AH17" s="83">
        <v>44.3127</v>
      </c>
      <c r="AI17" s="83">
        <v>56.514499999999998</v>
      </c>
      <c r="AJ17" s="83">
        <v>39.516150000000003</v>
      </c>
      <c r="AK17" s="83">
        <v>35.579799999999999</v>
      </c>
      <c r="AL17" s="83">
        <v>32.289549999999998</v>
      </c>
      <c r="AM17" s="83">
        <v>30.656949999999998</v>
      </c>
      <c r="AN17" s="83">
        <v>37.399299999999997</v>
      </c>
      <c r="AO17" s="83">
        <v>40.021799999999999</v>
      </c>
      <c r="AP17" s="83">
        <v>71.769499999999994</v>
      </c>
      <c r="AQ17" s="83">
        <v>33.793100000000003</v>
      </c>
      <c r="AR17" s="83">
        <v>32.8125</v>
      </c>
      <c r="AS17" s="83">
        <v>52.878999999999998</v>
      </c>
      <c r="AT17" s="83">
        <v>41.76135</v>
      </c>
      <c r="AU17" s="83">
        <v>41.005450000000003</v>
      </c>
      <c r="AV17" s="83">
        <v>43.956049999999998</v>
      </c>
      <c r="AW17" s="83">
        <v>46.688099999999999</v>
      </c>
      <c r="AX17" s="83">
        <v>41.061450000000001</v>
      </c>
      <c r="AY17" s="83">
        <v>43.620199999999997</v>
      </c>
      <c r="AZ17" s="83">
        <v>39.506149999999998</v>
      </c>
      <c r="BA17" s="83">
        <v>55.734000000000002</v>
      </c>
      <c r="BB17" s="83">
        <v>74.808999999999997</v>
      </c>
      <c r="BC17" s="83">
        <v>80.769000000000005</v>
      </c>
      <c r="BD17" s="83">
        <v>65.439499999999995</v>
      </c>
      <c r="BE17" s="92"/>
    </row>
    <row r="18" spans="1:57" x14ac:dyDescent="0.3">
      <c r="A18" s="92" t="s">
        <v>24</v>
      </c>
      <c r="B18" s="83">
        <v>54.292499999999997</v>
      </c>
      <c r="C18" s="83">
        <v>46.775550000000003</v>
      </c>
      <c r="D18" s="83">
        <v>52.201500000000003</v>
      </c>
      <c r="E18" s="83">
        <v>71.282499999999999</v>
      </c>
      <c r="F18" s="83">
        <v>45.362900000000003</v>
      </c>
      <c r="G18" s="83">
        <v>50.418999999999997</v>
      </c>
      <c r="H18" s="83">
        <v>47.851550000000003</v>
      </c>
      <c r="I18" s="83">
        <v>36.75</v>
      </c>
      <c r="J18" s="83">
        <v>65.044499999999999</v>
      </c>
      <c r="K18" s="83">
        <v>54.7485</v>
      </c>
      <c r="L18" s="83">
        <v>45.553150000000002</v>
      </c>
      <c r="M18" s="83">
        <v>49.830500000000001</v>
      </c>
      <c r="N18" s="83">
        <v>45.734250000000003</v>
      </c>
      <c r="O18" s="83">
        <v>43.796349999999997</v>
      </c>
      <c r="P18" s="83">
        <v>49.039949999999997</v>
      </c>
      <c r="Q18" s="83">
        <v>38.639000000000003</v>
      </c>
      <c r="R18" s="83">
        <v>39.095750000000002</v>
      </c>
      <c r="S18" s="83">
        <v>34.112000000000002</v>
      </c>
      <c r="T18" s="83">
        <v>55.262999999999998</v>
      </c>
      <c r="U18" s="83">
        <v>48.754399999999997</v>
      </c>
      <c r="V18" s="83">
        <v>41.75215</v>
      </c>
      <c r="W18" s="83">
        <v>52.226500000000001</v>
      </c>
      <c r="X18" s="83">
        <v>81.385499999999993</v>
      </c>
      <c r="Y18" s="83">
        <v>42.857149999999997</v>
      </c>
      <c r="Z18" s="83">
        <v>65.006</v>
      </c>
      <c r="AA18" s="83">
        <v>59.616</v>
      </c>
      <c r="AB18" s="83">
        <v>53.649500000000003</v>
      </c>
      <c r="AC18" s="83">
        <v>41.937449999999998</v>
      </c>
      <c r="AD18" s="83">
        <v>43.620199999999997</v>
      </c>
      <c r="AE18" s="83">
        <v>39.29195</v>
      </c>
      <c r="AF18" s="83">
        <v>59.713000000000001</v>
      </c>
      <c r="AG18" s="83">
        <v>62.642000000000003</v>
      </c>
      <c r="AH18" s="83">
        <v>42.015999999999998</v>
      </c>
      <c r="AI18" s="83">
        <v>68.055499999999995</v>
      </c>
      <c r="AJ18" s="83">
        <v>40.384599999999999</v>
      </c>
      <c r="AK18" s="83">
        <v>37.999749999999999</v>
      </c>
      <c r="AL18" s="83">
        <v>30.670449999999999</v>
      </c>
      <c r="AM18" s="83">
        <v>34.588250000000002</v>
      </c>
      <c r="AN18" s="83">
        <v>41.213650000000001</v>
      </c>
      <c r="AO18" s="83">
        <v>43.620199999999997</v>
      </c>
      <c r="AP18" s="83">
        <v>67.555000000000007</v>
      </c>
      <c r="AQ18" s="83">
        <v>41.292149999999999</v>
      </c>
      <c r="AR18" s="83">
        <v>39.753599999999999</v>
      </c>
      <c r="AS18" s="83">
        <v>50.79</v>
      </c>
      <c r="AT18" s="83">
        <v>48.039200000000001</v>
      </c>
      <c r="AU18" s="83">
        <v>47.572800000000001</v>
      </c>
      <c r="AV18" s="83">
        <v>46.783650000000002</v>
      </c>
      <c r="AW18" s="83">
        <v>52.524999999999999</v>
      </c>
      <c r="AX18" s="83">
        <v>42.485550000000003</v>
      </c>
      <c r="AY18" s="83">
        <v>41.279249999999998</v>
      </c>
      <c r="AZ18" s="83">
        <v>40.81635</v>
      </c>
      <c r="BA18" s="83">
        <v>65.040499999999994</v>
      </c>
      <c r="BB18" s="83">
        <v>67.513999999999996</v>
      </c>
      <c r="BC18" s="83">
        <v>70.334999999999994</v>
      </c>
      <c r="BD18" s="83">
        <v>67.510499999999993</v>
      </c>
      <c r="BE18" s="92"/>
    </row>
    <row r="19" spans="1:57" x14ac:dyDescent="0.3">
      <c r="A19" s="92" t="s">
        <v>25</v>
      </c>
      <c r="B19" s="83">
        <v>47.538849999999996</v>
      </c>
      <c r="C19" s="83">
        <v>56.106999999999999</v>
      </c>
      <c r="D19" s="83">
        <v>47.337899999999998</v>
      </c>
      <c r="E19" s="83">
        <v>62.642000000000003</v>
      </c>
      <c r="F19" s="83">
        <v>45.283000000000001</v>
      </c>
      <c r="G19" s="83">
        <v>46.558300000000003</v>
      </c>
      <c r="H19" s="83">
        <v>46.558300000000003</v>
      </c>
      <c r="I19" s="83">
        <v>31.108899999999998</v>
      </c>
      <c r="J19" s="83">
        <v>57.646999999999998</v>
      </c>
      <c r="K19" s="83">
        <v>48.978250000000003</v>
      </c>
      <c r="L19" s="83">
        <v>41.5124</v>
      </c>
      <c r="M19" s="83">
        <v>46.226399999999998</v>
      </c>
      <c r="N19" s="83">
        <v>45.9375</v>
      </c>
      <c r="O19" s="83">
        <v>39.287300000000002</v>
      </c>
      <c r="P19" s="83">
        <v>43.066400000000002</v>
      </c>
      <c r="Q19" s="83">
        <v>41.677149999999997</v>
      </c>
      <c r="R19" s="83">
        <v>34.543100000000003</v>
      </c>
      <c r="S19" s="83">
        <v>33.212000000000003</v>
      </c>
      <c r="T19" s="83">
        <v>49.328850000000003</v>
      </c>
      <c r="U19" s="83">
        <v>38.711399999999998</v>
      </c>
      <c r="V19" s="83">
        <v>30.945900000000002</v>
      </c>
      <c r="W19" s="83">
        <v>40.374749999999999</v>
      </c>
      <c r="X19" s="83">
        <v>72.027500000000003</v>
      </c>
      <c r="Y19" s="83">
        <v>37.121200000000002</v>
      </c>
      <c r="Z19" s="83">
        <v>47.19605</v>
      </c>
      <c r="AA19" s="83">
        <v>53.463000000000001</v>
      </c>
      <c r="AB19" s="83">
        <v>35.421700000000001</v>
      </c>
      <c r="AC19" s="83">
        <v>39.151299999999999</v>
      </c>
      <c r="AD19" s="83">
        <v>38.327849999999998</v>
      </c>
      <c r="AE19" s="83">
        <v>33.949199999999998</v>
      </c>
      <c r="AF19" s="83">
        <v>46.349499999999999</v>
      </c>
      <c r="AG19" s="83">
        <v>54.399500000000003</v>
      </c>
      <c r="AH19" s="83">
        <v>39.601300000000002</v>
      </c>
      <c r="AI19" s="83">
        <v>49.61</v>
      </c>
      <c r="AJ19" s="83">
        <v>37.309649999999998</v>
      </c>
      <c r="AK19" s="83">
        <v>29.36345</v>
      </c>
      <c r="AL19" s="83">
        <v>30.579699999999999</v>
      </c>
      <c r="AM19" s="83">
        <v>31.047599999999999</v>
      </c>
      <c r="AN19" s="83">
        <v>33.832850000000001</v>
      </c>
      <c r="AO19" s="83">
        <v>42.98245</v>
      </c>
      <c r="AP19" s="83">
        <v>61.159500000000001</v>
      </c>
      <c r="AQ19" s="83">
        <v>34.005049999999997</v>
      </c>
      <c r="AR19" s="83">
        <v>32.708649999999999</v>
      </c>
      <c r="AS19" s="83">
        <v>49.47775</v>
      </c>
      <c r="AT19" s="83">
        <v>48.039200000000001</v>
      </c>
      <c r="AU19" s="83">
        <v>47.716949999999997</v>
      </c>
      <c r="AV19" s="83">
        <v>51.281999999999996</v>
      </c>
      <c r="AW19" s="83">
        <v>39.532649999999997</v>
      </c>
      <c r="AX19" s="83">
        <v>36.75</v>
      </c>
      <c r="AY19" s="83">
        <v>39.225549999999998</v>
      </c>
      <c r="AZ19" s="83">
        <v>38.186149999999998</v>
      </c>
      <c r="BA19" s="83">
        <v>53.872</v>
      </c>
      <c r="BB19" s="83">
        <v>54.832500000000003</v>
      </c>
      <c r="BC19" s="83">
        <v>55.682000000000002</v>
      </c>
      <c r="BD19" s="83">
        <v>54.237499999999997</v>
      </c>
      <c r="BE19" s="92"/>
    </row>
    <row r="20" spans="1:57" x14ac:dyDescent="0.3">
      <c r="A20" s="92" t="s">
        <v>26</v>
      </c>
      <c r="B20" s="83">
        <v>50.156500000000001</v>
      </c>
      <c r="C20" s="83">
        <v>35.907200000000003</v>
      </c>
      <c r="D20" s="83">
        <v>49.328850000000003</v>
      </c>
      <c r="E20" s="83">
        <v>65.625</v>
      </c>
      <c r="F20" s="83">
        <v>46.529649999999997</v>
      </c>
      <c r="G20" s="83">
        <v>47.716949999999997</v>
      </c>
      <c r="H20" s="83">
        <v>55.015000000000001</v>
      </c>
      <c r="I20" s="83">
        <v>31.39235</v>
      </c>
      <c r="J20" s="83">
        <v>56.896000000000001</v>
      </c>
      <c r="K20" s="83">
        <v>55.272500000000001</v>
      </c>
      <c r="L20" s="83">
        <v>42.100250000000003</v>
      </c>
      <c r="M20" s="83">
        <v>49.830500000000001</v>
      </c>
      <c r="N20" s="83">
        <v>51.679499999999997</v>
      </c>
      <c r="O20" s="83">
        <v>29.66235</v>
      </c>
      <c r="P20" s="83">
        <v>40.914149999999999</v>
      </c>
      <c r="Q20" s="83">
        <v>36.139650000000003</v>
      </c>
      <c r="R20" s="83">
        <v>30.171050000000001</v>
      </c>
      <c r="S20" s="83">
        <v>32.771850000000001</v>
      </c>
      <c r="T20" s="83">
        <v>53.845999999999997</v>
      </c>
      <c r="U20" s="83">
        <v>36.202950000000001</v>
      </c>
      <c r="V20" s="83">
        <v>31.4237</v>
      </c>
      <c r="W20" s="83">
        <v>39.450150000000001</v>
      </c>
      <c r="X20" s="83">
        <v>72.916499999999999</v>
      </c>
      <c r="Y20" s="83">
        <v>34.958399999999997</v>
      </c>
      <c r="Z20" s="83">
        <v>34.510649999999998</v>
      </c>
      <c r="AA20" s="83">
        <v>54.214500000000001</v>
      </c>
      <c r="AB20" s="83">
        <v>40</v>
      </c>
      <c r="AC20" s="83">
        <v>32.656999999999996</v>
      </c>
      <c r="AD20" s="83">
        <v>35.457749999999997</v>
      </c>
      <c r="AE20" s="83">
        <v>31.0105</v>
      </c>
      <c r="AF20" s="83">
        <v>47.065100000000001</v>
      </c>
      <c r="AG20" s="83">
        <v>50.1175</v>
      </c>
      <c r="AH20" s="83">
        <v>34.453150000000001</v>
      </c>
      <c r="AI20" s="83">
        <v>48.862450000000003</v>
      </c>
      <c r="AJ20" s="83">
        <v>34.588250000000002</v>
      </c>
      <c r="AK20" s="83">
        <v>35.532049999999998</v>
      </c>
      <c r="AL20" s="83">
        <v>32.979349999999997</v>
      </c>
      <c r="AM20" s="83">
        <v>26.37875</v>
      </c>
      <c r="AN20" s="83">
        <v>26.56465</v>
      </c>
      <c r="AO20" s="83">
        <v>40.776699999999998</v>
      </c>
      <c r="AP20" s="83">
        <v>62.636000000000003</v>
      </c>
      <c r="AQ20" s="83">
        <v>31.388649999999998</v>
      </c>
      <c r="AR20" s="83">
        <v>33.888300000000001</v>
      </c>
      <c r="AS20" s="83">
        <v>45.261650000000003</v>
      </c>
      <c r="AT20" s="83">
        <v>35.336550000000003</v>
      </c>
      <c r="AU20" s="83">
        <v>38.840949999999999</v>
      </c>
      <c r="AV20" s="83">
        <v>37.079949999999997</v>
      </c>
      <c r="AW20" s="83">
        <v>41.826050000000002</v>
      </c>
      <c r="AX20" s="83">
        <v>36.386150000000001</v>
      </c>
      <c r="AY20" s="83">
        <v>41.342449999999999</v>
      </c>
      <c r="AZ20" s="83">
        <v>35.555549999999997</v>
      </c>
      <c r="BA20" s="83">
        <v>48.727649999999997</v>
      </c>
      <c r="BB20" s="83">
        <v>48.242400000000004</v>
      </c>
      <c r="BC20" s="83">
        <v>48.6755</v>
      </c>
      <c r="BD20" s="83">
        <v>44.236899999999999</v>
      </c>
      <c r="BE20" s="92"/>
    </row>
    <row r="21" spans="1:57" x14ac:dyDescent="0.3">
      <c r="A21" s="92" t="s">
        <v>27</v>
      </c>
      <c r="B21" s="83">
        <v>50.156500000000001</v>
      </c>
      <c r="C21" s="83">
        <v>35.907200000000003</v>
      </c>
      <c r="D21" s="83">
        <v>49.328850000000003</v>
      </c>
      <c r="E21" s="83">
        <v>65.625</v>
      </c>
      <c r="F21" s="83">
        <v>46.529649999999997</v>
      </c>
      <c r="G21" s="83">
        <v>47.716949999999997</v>
      </c>
      <c r="H21" s="83">
        <v>55.015000000000001</v>
      </c>
      <c r="I21" s="83">
        <v>31.39235</v>
      </c>
      <c r="J21" s="83">
        <v>56.896000000000001</v>
      </c>
      <c r="K21" s="83">
        <v>55.272500000000001</v>
      </c>
      <c r="L21" s="83">
        <v>42.100250000000003</v>
      </c>
      <c r="M21" s="83">
        <v>49.830500000000001</v>
      </c>
      <c r="N21" s="83">
        <v>51.679499999999997</v>
      </c>
      <c r="O21" s="83">
        <v>29.6617</v>
      </c>
      <c r="P21" s="83">
        <v>40.914149999999999</v>
      </c>
      <c r="Q21" s="83">
        <v>36.139650000000003</v>
      </c>
      <c r="R21" s="83">
        <v>30.171050000000001</v>
      </c>
      <c r="S21" s="83">
        <v>32.771050000000002</v>
      </c>
      <c r="T21" s="83">
        <v>53.845999999999997</v>
      </c>
      <c r="U21" s="83">
        <v>36.202950000000001</v>
      </c>
      <c r="V21" s="83">
        <v>31.4237</v>
      </c>
      <c r="W21" s="83">
        <v>39.450150000000001</v>
      </c>
      <c r="X21" s="83">
        <v>72.916499999999999</v>
      </c>
      <c r="Y21" s="83">
        <v>34.958399999999997</v>
      </c>
      <c r="Z21" s="83">
        <v>34.510649999999998</v>
      </c>
      <c r="AA21" s="83">
        <v>54.214500000000001</v>
      </c>
      <c r="AB21" s="83">
        <v>40</v>
      </c>
      <c r="AC21" s="83">
        <v>32.656999999999996</v>
      </c>
      <c r="AD21" s="83">
        <v>35.457749999999997</v>
      </c>
      <c r="AE21" s="83">
        <v>31.0105</v>
      </c>
      <c r="AF21" s="83">
        <v>47.063450000000003</v>
      </c>
      <c r="AG21" s="83">
        <v>50.1175</v>
      </c>
      <c r="AH21" s="83">
        <v>34.453150000000001</v>
      </c>
      <c r="AI21" s="83">
        <v>48.862450000000003</v>
      </c>
      <c r="AJ21" s="83">
        <v>34.588250000000002</v>
      </c>
      <c r="AK21" s="83">
        <v>35.531100000000002</v>
      </c>
      <c r="AL21" s="83">
        <v>32.978549999999998</v>
      </c>
      <c r="AM21" s="83">
        <v>26.37875</v>
      </c>
      <c r="AN21" s="83">
        <v>26.56465</v>
      </c>
      <c r="AO21" s="83">
        <v>40.776699999999998</v>
      </c>
      <c r="AP21" s="83">
        <v>62.636000000000003</v>
      </c>
      <c r="AQ21" s="83">
        <v>31.388649999999998</v>
      </c>
      <c r="AR21" s="83">
        <v>33.888300000000001</v>
      </c>
      <c r="AS21" s="83">
        <v>45.261650000000003</v>
      </c>
      <c r="AT21" s="83">
        <v>35.336550000000003</v>
      </c>
      <c r="AU21" s="83">
        <v>38.840949999999999</v>
      </c>
      <c r="AV21" s="83">
        <v>37.079949999999997</v>
      </c>
      <c r="AW21" s="83">
        <v>41.826050000000002</v>
      </c>
      <c r="AX21" s="83">
        <v>36.386150000000001</v>
      </c>
      <c r="AY21" s="83">
        <v>41.342449999999999</v>
      </c>
      <c r="AZ21" s="83">
        <v>35.555549999999997</v>
      </c>
      <c r="BA21" s="83">
        <v>48.727649999999997</v>
      </c>
      <c r="BB21" s="83">
        <v>48.242400000000004</v>
      </c>
      <c r="BC21" s="83">
        <v>48.6755</v>
      </c>
      <c r="BD21" s="83">
        <v>44.236899999999999</v>
      </c>
      <c r="BE21" s="92"/>
    </row>
    <row r="22" spans="1:57" x14ac:dyDescent="0.3">
      <c r="A22" s="92" t="s">
        <v>99</v>
      </c>
      <c r="B22" s="83">
        <v>51.671999999999997</v>
      </c>
      <c r="C22" s="83">
        <v>27.850850000000001</v>
      </c>
      <c r="D22" s="83">
        <v>40.281350000000003</v>
      </c>
      <c r="E22" s="83">
        <v>70.793999999999997</v>
      </c>
      <c r="F22" s="83">
        <v>36.764699999999998</v>
      </c>
      <c r="G22" s="83">
        <v>36.75</v>
      </c>
      <c r="H22" s="83">
        <v>40.384599999999999</v>
      </c>
      <c r="I22" s="83">
        <v>35.427399999999999</v>
      </c>
      <c r="J22" s="83">
        <v>52.201500000000003</v>
      </c>
      <c r="K22" s="83">
        <v>40.5505</v>
      </c>
      <c r="L22" s="83">
        <v>41.99335</v>
      </c>
      <c r="M22" s="83">
        <v>43.362850000000002</v>
      </c>
      <c r="N22" s="83">
        <v>38.566949999999999</v>
      </c>
      <c r="O22" s="83">
        <v>30.936499999999999</v>
      </c>
      <c r="P22" s="83">
        <v>40.256799999999998</v>
      </c>
      <c r="Q22" s="83">
        <v>35.077950000000001</v>
      </c>
      <c r="R22" s="83">
        <v>32.8125</v>
      </c>
      <c r="S22" s="83">
        <v>30.263500000000001</v>
      </c>
      <c r="T22" s="83">
        <v>44.277099999999997</v>
      </c>
      <c r="U22" s="83">
        <v>33.449649999999998</v>
      </c>
      <c r="V22" s="83">
        <v>34.186050000000002</v>
      </c>
      <c r="W22" s="83">
        <v>37.999749999999999</v>
      </c>
      <c r="X22" s="83">
        <v>72.756500000000003</v>
      </c>
      <c r="Y22" s="83">
        <v>36.567149999999998</v>
      </c>
      <c r="Z22" s="83">
        <v>33.7836</v>
      </c>
      <c r="AA22" s="83">
        <v>46.558300000000003</v>
      </c>
      <c r="AB22" s="83">
        <v>40.054499999999997</v>
      </c>
      <c r="AC22" s="83">
        <v>33.558250000000001</v>
      </c>
      <c r="AD22" s="83">
        <v>37.44905</v>
      </c>
      <c r="AE22" s="83">
        <v>36.782699999999998</v>
      </c>
      <c r="AF22" s="83">
        <v>47.791049999999998</v>
      </c>
      <c r="AG22" s="83">
        <v>38.347850000000001</v>
      </c>
      <c r="AH22" s="83">
        <v>38.28125</v>
      </c>
      <c r="AI22" s="83">
        <v>48.039200000000001</v>
      </c>
      <c r="AJ22" s="83">
        <v>29.6371</v>
      </c>
      <c r="AK22" s="83">
        <v>32.68685</v>
      </c>
      <c r="AL22" s="83">
        <v>31.785299999999999</v>
      </c>
      <c r="AM22" s="83">
        <v>27.735849999999999</v>
      </c>
      <c r="AN22" s="83">
        <v>31.8872</v>
      </c>
      <c r="AO22" s="83">
        <v>42.98245</v>
      </c>
      <c r="AP22" s="83">
        <v>60.103499999999997</v>
      </c>
      <c r="AQ22" s="83">
        <v>39.003549999999997</v>
      </c>
      <c r="AR22" s="83">
        <v>32.597450000000002</v>
      </c>
      <c r="AS22" s="83">
        <v>48.192749999999997</v>
      </c>
      <c r="AT22" s="83">
        <v>37.5</v>
      </c>
      <c r="AU22" s="83">
        <v>35.853650000000002</v>
      </c>
      <c r="AV22" s="83">
        <v>37.209299999999999</v>
      </c>
      <c r="AW22" s="83">
        <v>42.857149999999997</v>
      </c>
      <c r="AX22" s="83">
        <v>37.309649999999998</v>
      </c>
      <c r="AY22" s="83">
        <v>39.832599999999999</v>
      </c>
      <c r="AZ22" s="83">
        <v>35.509950000000003</v>
      </c>
      <c r="BA22" s="83">
        <v>45.417250000000003</v>
      </c>
      <c r="BB22" s="83">
        <v>58.067</v>
      </c>
      <c r="BC22" s="83">
        <v>62.552999999999997</v>
      </c>
      <c r="BD22" s="83">
        <v>51.605499999999999</v>
      </c>
      <c r="BE22" s="92"/>
    </row>
    <row r="23" spans="1:57" x14ac:dyDescent="0.3">
      <c r="A23" s="92" t="s">
        <v>100</v>
      </c>
      <c r="B23" s="83">
        <v>63.920499999999997</v>
      </c>
      <c r="C23" s="83">
        <v>32.606299999999997</v>
      </c>
      <c r="D23" s="83">
        <v>40.612699999999997</v>
      </c>
      <c r="E23" s="83">
        <v>79.202500000000001</v>
      </c>
      <c r="F23" s="83">
        <v>41.133450000000003</v>
      </c>
      <c r="G23" s="83">
        <v>50.445999999999998</v>
      </c>
      <c r="H23" s="83">
        <v>43.880600000000001</v>
      </c>
      <c r="I23" s="83">
        <v>39.040349999999997</v>
      </c>
      <c r="J23" s="83">
        <v>69.136499999999998</v>
      </c>
      <c r="K23" s="83">
        <v>67.915999999999997</v>
      </c>
      <c r="L23" s="83">
        <v>48.201999999999998</v>
      </c>
      <c r="M23" s="83">
        <v>45.370350000000002</v>
      </c>
      <c r="N23" s="83">
        <v>48.186199999999999</v>
      </c>
      <c r="O23" s="83">
        <v>33.307299999999998</v>
      </c>
      <c r="P23" s="83">
        <v>42.691200000000002</v>
      </c>
      <c r="Q23" s="83">
        <v>41.944049999999997</v>
      </c>
      <c r="R23" s="83">
        <v>41.176450000000003</v>
      </c>
      <c r="S23" s="83">
        <v>42.979649999999999</v>
      </c>
      <c r="T23" s="83">
        <v>53.261000000000003</v>
      </c>
      <c r="U23" s="83">
        <v>44.744300000000003</v>
      </c>
      <c r="V23" s="83">
        <v>35.838099999999997</v>
      </c>
      <c r="W23" s="83">
        <v>54.6875</v>
      </c>
      <c r="X23" s="83">
        <v>84.971000000000004</v>
      </c>
      <c r="Y23" s="83">
        <v>38.992049999999999</v>
      </c>
      <c r="Z23" s="83">
        <v>31.846499999999999</v>
      </c>
      <c r="AA23" s="83">
        <v>55.839500000000001</v>
      </c>
      <c r="AB23" s="83">
        <v>40.054499999999997</v>
      </c>
      <c r="AC23" s="83">
        <v>33.234549999999999</v>
      </c>
      <c r="AD23" s="83">
        <v>39.364449999999998</v>
      </c>
      <c r="AE23" s="83">
        <v>36.645150000000001</v>
      </c>
      <c r="AF23" s="83">
        <v>51.906999999999996</v>
      </c>
      <c r="AG23" s="83">
        <v>35.228349999999999</v>
      </c>
      <c r="AH23" s="83">
        <v>44.117649999999998</v>
      </c>
      <c r="AI23" s="83">
        <v>47.875799999999998</v>
      </c>
      <c r="AJ23" s="83">
        <v>36.372149999999998</v>
      </c>
      <c r="AK23" s="83">
        <v>36.394150000000003</v>
      </c>
      <c r="AL23" s="83">
        <v>33.667549999999999</v>
      </c>
      <c r="AM23" s="83">
        <v>30.48105</v>
      </c>
      <c r="AN23" s="83">
        <v>33.961399999999998</v>
      </c>
      <c r="AO23" s="83">
        <v>48.595050000000001</v>
      </c>
      <c r="AP23" s="83">
        <v>73.5655</v>
      </c>
      <c r="AQ23" s="83">
        <v>43.9345</v>
      </c>
      <c r="AR23" s="83">
        <v>32.506950000000003</v>
      </c>
      <c r="AS23" s="83">
        <v>64.128500000000003</v>
      </c>
      <c r="AT23" s="83">
        <v>34.186050000000002</v>
      </c>
      <c r="AU23" s="83">
        <v>32.8125</v>
      </c>
      <c r="AV23" s="83">
        <v>36.129150000000003</v>
      </c>
      <c r="AW23" s="83">
        <v>49.281100000000002</v>
      </c>
      <c r="AX23" s="83">
        <v>38.485050000000001</v>
      </c>
      <c r="AY23" s="83">
        <v>47.730699999999999</v>
      </c>
      <c r="AZ23" s="83">
        <v>42.416550000000001</v>
      </c>
      <c r="BA23" s="83">
        <v>42.670450000000002</v>
      </c>
      <c r="BB23" s="83">
        <v>65.210999999999999</v>
      </c>
      <c r="BC23" s="83">
        <v>70.843500000000006</v>
      </c>
      <c r="BD23" s="83">
        <v>55.692999999999998</v>
      </c>
      <c r="BE23" s="92"/>
    </row>
    <row r="24" spans="1:57" x14ac:dyDescent="0.3">
      <c r="A24" s="92" t="s">
        <v>28</v>
      </c>
      <c r="B24" s="83">
        <v>63.920499999999997</v>
      </c>
      <c r="C24" s="83">
        <v>32.605499999999999</v>
      </c>
      <c r="D24" s="83">
        <v>40.612699999999997</v>
      </c>
      <c r="E24" s="83">
        <v>79.202500000000001</v>
      </c>
      <c r="F24" s="83">
        <v>41.133450000000003</v>
      </c>
      <c r="G24" s="83">
        <v>50.445999999999998</v>
      </c>
      <c r="H24" s="83">
        <v>43.880600000000001</v>
      </c>
      <c r="I24" s="83">
        <v>39.040349999999997</v>
      </c>
      <c r="J24" s="83">
        <v>69.136499999999998</v>
      </c>
      <c r="K24" s="83">
        <v>67.915999999999997</v>
      </c>
      <c r="L24" s="83">
        <v>48.200249999999997</v>
      </c>
      <c r="M24" s="83">
        <v>45.370350000000002</v>
      </c>
      <c r="N24" s="83">
        <v>48.186199999999999</v>
      </c>
      <c r="O24" s="83">
        <v>33.307299999999998</v>
      </c>
      <c r="P24" s="83">
        <v>42.689799999999998</v>
      </c>
      <c r="Q24" s="83">
        <v>41.944049999999997</v>
      </c>
      <c r="R24" s="83">
        <v>41.176450000000003</v>
      </c>
      <c r="S24" s="83">
        <v>42.979649999999999</v>
      </c>
      <c r="T24" s="83">
        <v>53.261000000000003</v>
      </c>
      <c r="U24" s="83">
        <v>44.744300000000003</v>
      </c>
      <c r="V24" s="83">
        <v>35.838099999999997</v>
      </c>
      <c r="W24" s="83">
        <v>54.6875</v>
      </c>
      <c r="X24" s="83">
        <v>84.971000000000004</v>
      </c>
      <c r="Y24" s="83">
        <v>38.992049999999999</v>
      </c>
      <c r="Z24" s="83">
        <v>31.845749999999999</v>
      </c>
      <c r="AA24" s="83">
        <v>55.837000000000003</v>
      </c>
      <c r="AB24" s="83">
        <v>40.054499999999997</v>
      </c>
      <c r="AC24" s="83">
        <v>33.234549999999999</v>
      </c>
      <c r="AD24" s="83">
        <v>39.364449999999998</v>
      </c>
      <c r="AE24" s="83">
        <v>36.645150000000001</v>
      </c>
      <c r="AF24" s="83">
        <v>51.906999999999996</v>
      </c>
      <c r="AG24" s="83">
        <v>35.227400000000003</v>
      </c>
      <c r="AH24" s="83">
        <v>44.117649999999998</v>
      </c>
      <c r="AI24" s="83">
        <v>47.875799999999998</v>
      </c>
      <c r="AJ24" s="83">
        <v>36.372149999999998</v>
      </c>
      <c r="AK24" s="83">
        <v>36.394150000000003</v>
      </c>
      <c r="AL24" s="83">
        <v>33.667549999999999</v>
      </c>
      <c r="AM24" s="83">
        <v>30.48105</v>
      </c>
      <c r="AN24" s="83">
        <v>33.961399999999998</v>
      </c>
      <c r="AO24" s="83">
        <v>48.595050000000001</v>
      </c>
      <c r="AP24" s="83">
        <v>73.5655</v>
      </c>
      <c r="AQ24" s="83">
        <v>43.9345</v>
      </c>
      <c r="AR24" s="83">
        <v>32.506950000000003</v>
      </c>
      <c r="AS24" s="83">
        <v>64.128500000000003</v>
      </c>
      <c r="AT24" s="83">
        <v>34.186050000000002</v>
      </c>
      <c r="AU24" s="83">
        <v>32.8125</v>
      </c>
      <c r="AV24" s="83">
        <v>36.129150000000003</v>
      </c>
      <c r="AW24" s="83">
        <v>49.279249999999998</v>
      </c>
      <c r="AX24" s="83">
        <v>38.485050000000001</v>
      </c>
      <c r="AY24" s="83">
        <v>47.730699999999999</v>
      </c>
      <c r="AZ24" s="83">
        <v>42.416550000000001</v>
      </c>
      <c r="BA24" s="83">
        <v>42.670450000000002</v>
      </c>
      <c r="BB24" s="83">
        <v>65.210999999999999</v>
      </c>
      <c r="BC24" s="83">
        <v>70.843500000000006</v>
      </c>
      <c r="BD24" s="83">
        <v>55.692999999999998</v>
      </c>
      <c r="BE24" s="92"/>
    </row>
    <row r="25" spans="1:57" x14ac:dyDescent="0.3">
      <c r="A25" s="92" t="s">
        <v>29</v>
      </c>
      <c r="B25" s="83">
        <v>62.5</v>
      </c>
      <c r="C25" s="83">
        <v>61.892000000000003</v>
      </c>
      <c r="D25" s="83">
        <v>45.135100000000001</v>
      </c>
      <c r="E25" s="83">
        <v>72.279499999999999</v>
      </c>
      <c r="F25" s="83">
        <v>49.126649999999998</v>
      </c>
      <c r="G25" s="83">
        <v>45.988599999999998</v>
      </c>
      <c r="H25" s="83">
        <v>51.7605</v>
      </c>
      <c r="I25" s="83">
        <v>34.977800000000002</v>
      </c>
      <c r="J25" s="83">
        <v>65.417500000000004</v>
      </c>
      <c r="K25" s="83">
        <v>56.7545</v>
      </c>
      <c r="L25" s="83">
        <v>54.978499999999997</v>
      </c>
      <c r="M25" s="83">
        <v>67.123500000000007</v>
      </c>
      <c r="N25" s="83">
        <v>50.418999999999997</v>
      </c>
      <c r="O25" s="83">
        <v>39.336350000000003</v>
      </c>
      <c r="P25" s="83">
        <v>46.979849999999999</v>
      </c>
      <c r="Q25" s="83">
        <v>42.112299999999998</v>
      </c>
      <c r="R25" s="83">
        <v>40.16395</v>
      </c>
      <c r="S25" s="83">
        <v>38.729500000000002</v>
      </c>
      <c r="T25" s="83">
        <v>45.426450000000003</v>
      </c>
      <c r="U25" s="83">
        <v>45.943899999999999</v>
      </c>
      <c r="V25" s="83">
        <v>39.753599999999999</v>
      </c>
      <c r="W25" s="83">
        <v>43.848599999999998</v>
      </c>
      <c r="X25" s="83">
        <v>84.483000000000004</v>
      </c>
      <c r="Y25" s="83">
        <v>32.096049999999998</v>
      </c>
      <c r="Z25" s="83">
        <v>63.362000000000002</v>
      </c>
      <c r="AA25" s="83">
        <v>58.889000000000003</v>
      </c>
      <c r="AB25" s="83">
        <v>53.261000000000003</v>
      </c>
      <c r="AC25" s="83">
        <v>40.610250000000001</v>
      </c>
      <c r="AD25" s="83">
        <v>42.471899999999998</v>
      </c>
      <c r="AE25" s="83">
        <v>33.715600000000002</v>
      </c>
      <c r="AF25" s="83">
        <v>46.518999999999998</v>
      </c>
      <c r="AG25" s="83">
        <v>65.962000000000003</v>
      </c>
      <c r="AH25" s="83">
        <v>40.16395</v>
      </c>
      <c r="AI25" s="83">
        <v>53.554000000000002</v>
      </c>
      <c r="AJ25" s="83">
        <v>38.715899999999998</v>
      </c>
      <c r="AK25" s="83">
        <v>33.449649999999998</v>
      </c>
      <c r="AL25" s="83">
        <v>37.179650000000002</v>
      </c>
      <c r="AM25" s="83">
        <v>31.802900000000001</v>
      </c>
      <c r="AN25" s="83">
        <v>33.50385</v>
      </c>
      <c r="AO25" s="83">
        <v>44.613050000000001</v>
      </c>
      <c r="AP25" s="83">
        <v>64.198499999999996</v>
      </c>
      <c r="AQ25" s="83">
        <v>39.3048</v>
      </c>
      <c r="AR25" s="83">
        <v>32.299799999999998</v>
      </c>
      <c r="AS25" s="83">
        <v>48.780500000000004</v>
      </c>
      <c r="AT25" s="83">
        <v>51.041499999999999</v>
      </c>
      <c r="AU25" s="83">
        <v>47.115400000000001</v>
      </c>
      <c r="AV25" s="83">
        <v>47.071150000000003</v>
      </c>
      <c r="AW25" s="83">
        <v>49.783650000000002</v>
      </c>
      <c r="AX25" s="83">
        <v>45.221499999999999</v>
      </c>
      <c r="AY25" s="83">
        <v>48.039200000000001</v>
      </c>
      <c r="AZ25" s="83">
        <v>47.904200000000003</v>
      </c>
      <c r="BA25" s="83">
        <v>51.843499999999999</v>
      </c>
      <c r="BB25" s="83">
        <v>67.507000000000005</v>
      </c>
      <c r="BC25" s="83">
        <v>64.473500000000001</v>
      </c>
      <c r="BD25" s="83">
        <v>60.160499999999999</v>
      </c>
      <c r="BE25" s="92"/>
    </row>
    <row r="26" spans="1:57" x14ac:dyDescent="0.3">
      <c r="A26" s="92" t="s">
        <v>30</v>
      </c>
      <c r="B26" s="83">
        <v>52.677999999999997</v>
      </c>
      <c r="C26" s="83">
        <v>47.112050000000004</v>
      </c>
      <c r="D26" s="83">
        <v>40.374749999999999</v>
      </c>
      <c r="E26" s="83">
        <v>73.828000000000003</v>
      </c>
      <c r="F26" s="83">
        <v>43.436300000000003</v>
      </c>
      <c r="G26" s="83">
        <v>39.351599999999998</v>
      </c>
      <c r="H26" s="83">
        <v>44.817050000000002</v>
      </c>
      <c r="I26" s="83">
        <v>36.266449999999999</v>
      </c>
      <c r="J26" s="83">
        <v>61.219000000000001</v>
      </c>
      <c r="K26" s="83">
        <v>40.099400000000003</v>
      </c>
      <c r="L26" s="83">
        <v>50.168500000000002</v>
      </c>
      <c r="M26" s="83">
        <v>45.9375</v>
      </c>
      <c r="N26" s="83">
        <v>47.412550000000003</v>
      </c>
      <c r="O26" s="83">
        <v>33.832850000000001</v>
      </c>
      <c r="P26" s="83">
        <v>38.623249999999999</v>
      </c>
      <c r="Q26" s="83">
        <v>40.384599999999999</v>
      </c>
      <c r="R26" s="83">
        <v>34.669800000000002</v>
      </c>
      <c r="S26" s="83">
        <v>34.845149999999997</v>
      </c>
      <c r="T26" s="83">
        <v>46.755749999999999</v>
      </c>
      <c r="U26" s="83">
        <v>41.010550000000002</v>
      </c>
      <c r="V26" s="83">
        <v>28.71095</v>
      </c>
      <c r="W26" s="83">
        <v>41.968049999999998</v>
      </c>
      <c r="X26" s="83">
        <v>86.470500000000001</v>
      </c>
      <c r="Y26" s="83">
        <v>27.631599999999999</v>
      </c>
      <c r="Z26" s="83">
        <v>51.398499999999999</v>
      </c>
      <c r="AA26" s="83">
        <v>58.729500000000002</v>
      </c>
      <c r="AB26" s="83">
        <v>43.75</v>
      </c>
      <c r="AC26" s="83">
        <v>35.278100000000002</v>
      </c>
      <c r="AD26" s="83">
        <v>43.646099999999997</v>
      </c>
      <c r="AE26" s="83">
        <v>35.421700000000001</v>
      </c>
      <c r="AF26" s="83">
        <v>47.948700000000002</v>
      </c>
      <c r="AG26" s="83">
        <v>52.166499999999999</v>
      </c>
      <c r="AH26" s="83">
        <v>38.684199999999997</v>
      </c>
      <c r="AI26" s="83">
        <v>48.985500000000002</v>
      </c>
      <c r="AJ26" s="83">
        <v>29.869949999999999</v>
      </c>
      <c r="AK26" s="83">
        <v>37.313850000000002</v>
      </c>
      <c r="AL26" s="83">
        <v>27.784800000000001</v>
      </c>
      <c r="AM26" s="83">
        <v>25.9605</v>
      </c>
      <c r="AN26" s="83">
        <v>29.156400000000001</v>
      </c>
      <c r="AO26" s="83">
        <v>45.4405</v>
      </c>
      <c r="AP26" s="83">
        <v>57.421999999999997</v>
      </c>
      <c r="AQ26" s="83">
        <v>38.350050000000003</v>
      </c>
      <c r="AR26" s="83">
        <v>33.449649999999998</v>
      </c>
      <c r="AS26" s="83">
        <v>50</v>
      </c>
      <c r="AT26" s="83">
        <v>42</v>
      </c>
      <c r="AU26" s="83">
        <v>46.815300000000001</v>
      </c>
      <c r="AV26" s="83">
        <v>47.565550000000002</v>
      </c>
      <c r="AW26" s="83">
        <v>46.505899999999997</v>
      </c>
      <c r="AX26" s="83">
        <v>40.273949999999999</v>
      </c>
      <c r="AY26" s="83">
        <v>32.45035</v>
      </c>
      <c r="AZ26" s="83">
        <v>36.697249999999997</v>
      </c>
      <c r="BA26" s="83">
        <v>47.872349999999997</v>
      </c>
      <c r="BB26" s="83">
        <v>61.506500000000003</v>
      </c>
      <c r="BC26" s="83">
        <v>59.036000000000001</v>
      </c>
      <c r="BD26" s="83">
        <v>54.347999999999999</v>
      </c>
      <c r="BE26" s="92"/>
    </row>
    <row r="27" spans="1:57" x14ac:dyDescent="0.3">
      <c r="A27" s="92" t="s">
        <v>31</v>
      </c>
      <c r="B27" s="83">
        <v>57.040999999999997</v>
      </c>
      <c r="C27" s="83">
        <v>43.555549999999997</v>
      </c>
      <c r="D27" s="83">
        <v>46.875</v>
      </c>
      <c r="E27" s="83">
        <v>70.073999999999998</v>
      </c>
      <c r="F27" s="83">
        <v>55.070999999999998</v>
      </c>
      <c r="G27" s="83">
        <v>52.688000000000002</v>
      </c>
      <c r="H27" s="83">
        <v>53.547499999999999</v>
      </c>
      <c r="I27" s="83">
        <v>41.509799999999998</v>
      </c>
      <c r="J27" s="83">
        <v>64.367000000000004</v>
      </c>
      <c r="K27" s="83">
        <v>56.219000000000001</v>
      </c>
      <c r="L27" s="83">
        <v>55.116</v>
      </c>
      <c r="M27" s="83">
        <v>58.917999999999999</v>
      </c>
      <c r="N27" s="83">
        <v>54.381999999999998</v>
      </c>
      <c r="O27" s="83">
        <v>36.522750000000002</v>
      </c>
      <c r="P27" s="83">
        <v>42.794750000000001</v>
      </c>
      <c r="Q27" s="83">
        <v>44.851999999999997</v>
      </c>
      <c r="R27" s="83">
        <v>42.244100000000003</v>
      </c>
      <c r="S27" s="83">
        <v>38.856900000000003</v>
      </c>
      <c r="T27" s="83">
        <v>44.88</v>
      </c>
      <c r="U27" s="83">
        <v>43.564149999999998</v>
      </c>
      <c r="V27" s="83">
        <v>39.450150000000001</v>
      </c>
      <c r="W27" s="83">
        <v>45.1798</v>
      </c>
      <c r="X27" s="83">
        <v>83.051000000000002</v>
      </c>
      <c r="Y27" s="83">
        <v>33.1081</v>
      </c>
      <c r="Z27" s="83">
        <v>47.343000000000004</v>
      </c>
      <c r="AA27" s="83">
        <v>57.697499999999998</v>
      </c>
      <c r="AB27" s="83">
        <v>43.277700000000003</v>
      </c>
      <c r="AC27" s="83">
        <v>35.92765</v>
      </c>
      <c r="AD27" s="83">
        <v>42.363100000000003</v>
      </c>
      <c r="AE27" s="83">
        <v>34.251550000000002</v>
      </c>
      <c r="AF27" s="83">
        <v>55.116</v>
      </c>
      <c r="AG27" s="83">
        <v>51.5045</v>
      </c>
      <c r="AH27" s="83">
        <v>38.8889</v>
      </c>
      <c r="AI27" s="83">
        <v>42.774000000000001</v>
      </c>
      <c r="AJ27" s="83">
        <v>40.840899999999998</v>
      </c>
      <c r="AK27" s="83">
        <v>40.13955</v>
      </c>
      <c r="AL27" s="83">
        <v>31.901050000000001</v>
      </c>
      <c r="AM27" s="83">
        <v>25.106750000000002</v>
      </c>
      <c r="AN27" s="83">
        <v>34.984250000000003</v>
      </c>
      <c r="AO27" s="83">
        <v>45.824550000000002</v>
      </c>
      <c r="AP27" s="83">
        <v>68.083500000000001</v>
      </c>
      <c r="AQ27" s="83">
        <v>39.225549999999998</v>
      </c>
      <c r="AR27" s="83">
        <v>38.495100000000001</v>
      </c>
      <c r="AS27" s="83">
        <v>52.287500000000001</v>
      </c>
      <c r="AT27" s="83">
        <v>39.328200000000002</v>
      </c>
      <c r="AU27" s="83">
        <v>41.76135</v>
      </c>
      <c r="AV27" s="83">
        <v>43.746400000000001</v>
      </c>
      <c r="AW27" s="83">
        <v>50.884500000000003</v>
      </c>
      <c r="AX27" s="83">
        <v>45.401499999999999</v>
      </c>
      <c r="AY27" s="83">
        <v>49.915100000000002</v>
      </c>
      <c r="AZ27" s="83">
        <v>41.994750000000003</v>
      </c>
      <c r="BA27" s="83">
        <v>50.534999999999997</v>
      </c>
      <c r="BB27" s="83">
        <v>51.829500000000003</v>
      </c>
      <c r="BC27" s="83">
        <v>62.600499999999997</v>
      </c>
      <c r="BD27" s="83">
        <v>54.479500000000002</v>
      </c>
      <c r="BE27" s="92"/>
    </row>
    <row r="28" spans="1:57" x14ac:dyDescent="0.3">
      <c r="A28" s="92" t="s">
        <v>32</v>
      </c>
      <c r="B28" s="83">
        <v>57.040999999999997</v>
      </c>
      <c r="C28" s="83">
        <v>43.555549999999997</v>
      </c>
      <c r="D28" s="83">
        <v>46.875</v>
      </c>
      <c r="E28" s="83">
        <v>70.073999999999998</v>
      </c>
      <c r="F28" s="83">
        <v>55.070999999999998</v>
      </c>
      <c r="G28" s="83">
        <v>52.688000000000002</v>
      </c>
      <c r="H28" s="83">
        <v>53.545499999999997</v>
      </c>
      <c r="I28" s="83">
        <v>41.509799999999998</v>
      </c>
      <c r="J28" s="83">
        <v>64.364000000000004</v>
      </c>
      <c r="K28" s="83">
        <v>56.219000000000001</v>
      </c>
      <c r="L28" s="83">
        <v>55.113500000000002</v>
      </c>
      <c r="M28" s="83">
        <v>58.917999999999999</v>
      </c>
      <c r="N28" s="83">
        <v>54.381999999999998</v>
      </c>
      <c r="O28" s="83">
        <v>36.522750000000002</v>
      </c>
      <c r="P28" s="83">
        <v>42.794750000000001</v>
      </c>
      <c r="Q28" s="83">
        <v>44.850499999999997</v>
      </c>
      <c r="R28" s="83">
        <v>42.244100000000003</v>
      </c>
      <c r="S28" s="83">
        <v>38.856900000000003</v>
      </c>
      <c r="T28" s="83">
        <v>44.88</v>
      </c>
      <c r="U28" s="83">
        <v>43.564149999999998</v>
      </c>
      <c r="V28" s="83">
        <v>39.450150000000001</v>
      </c>
      <c r="W28" s="83">
        <v>45.1798</v>
      </c>
      <c r="X28" s="83">
        <v>83.051000000000002</v>
      </c>
      <c r="Y28" s="83">
        <v>33.1081</v>
      </c>
      <c r="Z28" s="83">
        <v>47.343000000000004</v>
      </c>
      <c r="AA28" s="83">
        <v>57.697499999999998</v>
      </c>
      <c r="AB28" s="83">
        <v>43.276299999999999</v>
      </c>
      <c r="AC28" s="83">
        <v>35.92765</v>
      </c>
      <c r="AD28" s="83">
        <v>42.363100000000003</v>
      </c>
      <c r="AE28" s="83">
        <v>35.731650000000002</v>
      </c>
      <c r="AF28" s="83">
        <v>55.116</v>
      </c>
      <c r="AG28" s="83">
        <v>51.502499999999998</v>
      </c>
      <c r="AH28" s="83">
        <v>38.8889</v>
      </c>
      <c r="AI28" s="83">
        <v>42.774000000000001</v>
      </c>
      <c r="AJ28" s="83">
        <v>40.840899999999998</v>
      </c>
      <c r="AK28" s="83">
        <v>40.13955</v>
      </c>
      <c r="AL28" s="83">
        <v>31.901050000000001</v>
      </c>
      <c r="AM28" s="83">
        <v>25.106750000000002</v>
      </c>
      <c r="AN28" s="83">
        <v>34.984250000000003</v>
      </c>
      <c r="AO28" s="83">
        <v>45.824550000000002</v>
      </c>
      <c r="AP28" s="83">
        <v>68.083500000000001</v>
      </c>
      <c r="AQ28" s="83">
        <v>39.225549999999998</v>
      </c>
      <c r="AR28" s="83">
        <v>38.495100000000001</v>
      </c>
      <c r="AS28" s="83">
        <v>52.287500000000001</v>
      </c>
      <c r="AT28" s="83">
        <v>39.328200000000002</v>
      </c>
      <c r="AU28" s="83">
        <v>41.76135</v>
      </c>
      <c r="AV28" s="83">
        <v>43.745049999999999</v>
      </c>
      <c r="AW28" s="83">
        <v>50.884500000000003</v>
      </c>
      <c r="AX28" s="83">
        <v>45.401499999999999</v>
      </c>
      <c r="AY28" s="83">
        <v>49.915100000000002</v>
      </c>
      <c r="AZ28" s="83">
        <v>41.994750000000003</v>
      </c>
      <c r="BA28" s="83">
        <v>50.534999999999997</v>
      </c>
      <c r="BB28" s="83">
        <v>51.829500000000003</v>
      </c>
      <c r="BC28" s="83">
        <v>62.600499999999997</v>
      </c>
      <c r="BD28" s="83">
        <v>54.479500000000002</v>
      </c>
      <c r="BE28" s="92"/>
    </row>
    <row r="29" spans="1:57" x14ac:dyDescent="0.3">
      <c r="A29" s="92" t="s">
        <v>33</v>
      </c>
      <c r="B29" s="83">
        <v>67.039000000000001</v>
      </c>
      <c r="C29" s="83">
        <v>46.2119</v>
      </c>
      <c r="D29" s="83">
        <v>44.488549999999996</v>
      </c>
      <c r="E29" s="83">
        <v>51.508499999999998</v>
      </c>
      <c r="F29" s="83">
        <v>54.669499999999999</v>
      </c>
      <c r="G29" s="83">
        <v>53.569499999999998</v>
      </c>
      <c r="H29" s="83">
        <v>66.322500000000005</v>
      </c>
      <c r="I29" s="83">
        <v>42.887700000000002</v>
      </c>
      <c r="J29" s="83">
        <v>70.714500000000001</v>
      </c>
      <c r="K29" s="83">
        <v>86.3185</v>
      </c>
      <c r="L29" s="83">
        <v>58.737499999999997</v>
      </c>
      <c r="M29" s="83">
        <v>52.067999999999998</v>
      </c>
      <c r="N29" s="83">
        <v>55.893500000000003</v>
      </c>
      <c r="O29" s="83">
        <v>38.955300000000001</v>
      </c>
      <c r="P29" s="83">
        <v>51.100999999999999</v>
      </c>
      <c r="Q29" s="83">
        <v>52.909500000000001</v>
      </c>
      <c r="R29" s="83">
        <v>36.325200000000002</v>
      </c>
      <c r="S29" s="83">
        <v>38.351149999999997</v>
      </c>
      <c r="T29" s="83">
        <v>71.022000000000006</v>
      </c>
      <c r="U29" s="83">
        <v>48.793999999999997</v>
      </c>
      <c r="V29" s="83">
        <v>62.264499999999998</v>
      </c>
      <c r="W29" s="83">
        <v>59.036000000000001</v>
      </c>
      <c r="X29" s="83">
        <v>103.92749999999999</v>
      </c>
      <c r="Y29" s="83">
        <v>34.66075</v>
      </c>
      <c r="Z29" s="83">
        <v>65.269000000000005</v>
      </c>
      <c r="AA29" s="83">
        <v>65.527500000000003</v>
      </c>
      <c r="AB29" s="83">
        <v>77.012500000000003</v>
      </c>
      <c r="AC29" s="83">
        <v>41.6038</v>
      </c>
      <c r="AD29" s="83">
        <v>48.700600000000001</v>
      </c>
      <c r="AE29" s="83">
        <v>39.5764</v>
      </c>
      <c r="AF29" s="83">
        <v>59.091500000000003</v>
      </c>
      <c r="AG29" s="83">
        <v>55.1755</v>
      </c>
      <c r="AH29" s="83">
        <v>39.458399999999997</v>
      </c>
      <c r="AI29" s="83">
        <v>54.579000000000001</v>
      </c>
      <c r="AJ29" s="83">
        <v>43.744199999999999</v>
      </c>
      <c r="AK29" s="83">
        <v>37.677300000000002</v>
      </c>
      <c r="AL29" s="83">
        <v>44.360250000000001</v>
      </c>
      <c r="AM29" s="83">
        <v>29.915900000000001</v>
      </c>
      <c r="AN29" s="83">
        <v>41.76135</v>
      </c>
      <c r="AO29" s="83">
        <v>57.210999999999999</v>
      </c>
      <c r="AP29" s="83">
        <v>73.256</v>
      </c>
      <c r="AQ29" s="83">
        <v>37.156649999999999</v>
      </c>
      <c r="AR29" s="83">
        <v>36.242600000000003</v>
      </c>
      <c r="AS29" s="83">
        <v>70.567499999999995</v>
      </c>
      <c r="AT29" s="83">
        <v>63.541499999999999</v>
      </c>
      <c r="AU29" s="83">
        <v>53.649500000000003</v>
      </c>
      <c r="AV29" s="83">
        <v>68.327500000000001</v>
      </c>
      <c r="AW29" s="83">
        <v>55.87</v>
      </c>
      <c r="AX29" s="83">
        <v>42.915550000000003</v>
      </c>
      <c r="AY29" s="83">
        <v>51.7</v>
      </c>
      <c r="AZ29" s="83">
        <v>49.23075</v>
      </c>
      <c r="BA29" s="83">
        <v>68.285499999999999</v>
      </c>
      <c r="BB29" s="83">
        <v>76.069500000000005</v>
      </c>
      <c r="BC29" s="83">
        <v>98.908500000000004</v>
      </c>
      <c r="BD29" s="83">
        <v>80.908000000000001</v>
      </c>
      <c r="BE29" s="92"/>
    </row>
    <row r="30" spans="1:57" x14ac:dyDescent="0.3">
      <c r="A30" s="92" t="s">
        <v>101</v>
      </c>
      <c r="B30" s="83">
        <v>67.039000000000001</v>
      </c>
      <c r="C30" s="83">
        <v>46.2119</v>
      </c>
      <c r="D30" s="83">
        <v>44.487050000000004</v>
      </c>
      <c r="E30" s="83">
        <v>51.508499999999998</v>
      </c>
      <c r="F30" s="83">
        <v>54.669499999999999</v>
      </c>
      <c r="G30" s="83">
        <v>53.569499999999998</v>
      </c>
      <c r="H30" s="83">
        <v>66.322500000000005</v>
      </c>
      <c r="I30" s="83">
        <v>42.887700000000002</v>
      </c>
      <c r="J30" s="83">
        <v>70.714500000000001</v>
      </c>
      <c r="K30" s="83">
        <v>86.3185</v>
      </c>
      <c r="L30" s="83">
        <v>58.737499999999997</v>
      </c>
      <c r="M30" s="83">
        <v>52.067999999999998</v>
      </c>
      <c r="N30" s="83">
        <v>55.893500000000003</v>
      </c>
      <c r="O30" s="83">
        <v>38.954149999999998</v>
      </c>
      <c r="P30" s="83">
        <v>51.100999999999999</v>
      </c>
      <c r="Q30" s="83">
        <v>52.909500000000001</v>
      </c>
      <c r="R30" s="83">
        <v>36.325200000000002</v>
      </c>
      <c r="S30" s="83">
        <v>38.351149999999997</v>
      </c>
      <c r="T30" s="83">
        <v>71.022000000000006</v>
      </c>
      <c r="U30" s="83">
        <v>48.793999999999997</v>
      </c>
      <c r="V30" s="83">
        <v>62.264499999999998</v>
      </c>
      <c r="W30" s="83">
        <v>59.036000000000001</v>
      </c>
      <c r="X30" s="83">
        <v>103.9195</v>
      </c>
      <c r="Y30" s="83">
        <v>34.659799999999997</v>
      </c>
      <c r="Z30" s="83">
        <v>65.269000000000005</v>
      </c>
      <c r="AA30" s="83">
        <v>65.524000000000001</v>
      </c>
      <c r="AB30" s="83">
        <v>77.007999999999996</v>
      </c>
      <c r="AC30" s="83">
        <v>41.6038</v>
      </c>
      <c r="AD30" s="83">
        <v>48.698799999999999</v>
      </c>
      <c r="AE30" s="83">
        <v>39.5764</v>
      </c>
      <c r="AF30" s="83">
        <v>59.091500000000003</v>
      </c>
      <c r="AG30" s="83">
        <v>55.173499999999997</v>
      </c>
      <c r="AH30" s="83">
        <v>39.458399999999997</v>
      </c>
      <c r="AI30" s="83">
        <v>54.579000000000001</v>
      </c>
      <c r="AJ30" s="83">
        <v>43.744199999999999</v>
      </c>
      <c r="AK30" s="83">
        <v>37.676200000000001</v>
      </c>
      <c r="AL30" s="83">
        <v>44.360250000000001</v>
      </c>
      <c r="AM30" s="83">
        <v>29.915900000000001</v>
      </c>
      <c r="AN30" s="83">
        <v>41.76135</v>
      </c>
      <c r="AO30" s="83">
        <v>57.210999999999999</v>
      </c>
      <c r="AP30" s="83">
        <v>73.256</v>
      </c>
      <c r="AQ30" s="83">
        <v>37.156649999999999</v>
      </c>
      <c r="AR30" s="83">
        <v>36.242600000000003</v>
      </c>
      <c r="AS30" s="83">
        <v>70.563999999999993</v>
      </c>
      <c r="AT30" s="83">
        <v>63.541499999999999</v>
      </c>
      <c r="AU30" s="83">
        <v>53.649500000000003</v>
      </c>
      <c r="AV30" s="83">
        <v>68.327500000000001</v>
      </c>
      <c r="AW30" s="83">
        <v>55.87</v>
      </c>
      <c r="AX30" s="83">
        <v>42.915550000000003</v>
      </c>
      <c r="AY30" s="83">
        <v>51.7</v>
      </c>
      <c r="AZ30" s="83">
        <v>49.23075</v>
      </c>
      <c r="BA30" s="83">
        <v>68.281999999999996</v>
      </c>
      <c r="BB30" s="83">
        <v>76.064999999999998</v>
      </c>
      <c r="BC30" s="83">
        <v>98.908500000000004</v>
      </c>
      <c r="BD30" s="83">
        <v>80.908000000000001</v>
      </c>
      <c r="BE30" s="92"/>
    </row>
    <row r="31" spans="1:57" x14ac:dyDescent="0.3">
      <c r="A31" s="92" t="s">
        <v>102</v>
      </c>
      <c r="B31" s="83">
        <v>67.039000000000001</v>
      </c>
      <c r="C31" s="83">
        <v>46.210250000000002</v>
      </c>
      <c r="D31" s="83">
        <v>44.487050000000004</v>
      </c>
      <c r="E31" s="83">
        <v>51.506500000000003</v>
      </c>
      <c r="F31" s="83">
        <v>54.669499999999999</v>
      </c>
      <c r="G31" s="83">
        <v>53.567</v>
      </c>
      <c r="H31" s="83">
        <v>66.319000000000003</v>
      </c>
      <c r="I31" s="83">
        <v>42.887700000000002</v>
      </c>
      <c r="J31" s="83">
        <v>70.710999999999999</v>
      </c>
      <c r="K31" s="83">
        <v>86.3185</v>
      </c>
      <c r="L31" s="83">
        <v>58.737499999999997</v>
      </c>
      <c r="M31" s="83">
        <v>52.066000000000003</v>
      </c>
      <c r="N31" s="83">
        <v>55.893500000000003</v>
      </c>
      <c r="O31" s="83">
        <v>38.954149999999998</v>
      </c>
      <c r="P31" s="83">
        <v>51.100999999999999</v>
      </c>
      <c r="Q31" s="83">
        <v>52.909500000000001</v>
      </c>
      <c r="R31" s="83">
        <v>36.324199999999998</v>
      </c>
      <c r="S31" s="83">
        <v>38.350050000000003</v>
      </c>
      <c r="T31" s="83">
        <v>71.022000000000006</v>
      </c>
      <c r="U31" s="83">
        <v>48.793999999999997</v>
      </c>
      <c r="V31" s="83">
        <v>62.264499999999998</v>
      </c>
      <c r="W31" s="83">
        <v>59.036000000000001</v>
      </c>
      <c r="X31" s="83">
        <v>103.9195</v>
      </c>
      <c r="Y31" s="83">
        <v>34.659799999999997</v>
      </c>
      <c r="Z31" s="83">
        <v>65.269000000000005</v>
      </c>
      <c r="AA31" s="83">
        <v>65.524000000000001</v>
      </c>
      <c r="AB31" s="83">
        <v>77.007999999999996</v>
      </c>
      <c r="AC31" s="83">
        <v>41.6038</v>
      </c>
      <c r="AD31" s="83">
        <v>48.698799999999999</v>
      </c>
      <c r="AE31" s="83">
        <v>39.575249999999997</v>
      </c>
      <c r="AF31" s="83">
        <v>59.091500000000003</v>
      </c>
      <c r="AG31" s="83">
        <v>55.173499999999997</v>
      </c>
      <c r="AH31" s="83">
        <v>39.4572</v>
      </c>
      <c r="AI31" s="83">
        <v>54.579000000000001</v>
      </c>
      <c r="AJ31" s="83">
        <v>43.744199999999999</v>
      </c>
      <c r="AK31" s="83">
        <v>37.676200000000001</v>
      </c>
      <c r="AL31" s="83">
        <v>44.360250000000001</v>
      </c>
      <c r="AM31" s="83">
        <v>29.915900000000001</v>
      </c>
      <c r="AN31" s="83">
        <v>41.76135</v>
      </c>
      <c r="AO31" s="83">
        <v>57.208500000000001</v>
      </c>
      <c r="AP31" s="83">
        <v>73.256</v>
      </c>
      <c r="AQ31" s="83">
        <v>37.1556</v>
      </c>
      <c r="AR31" s="83">
        <v>36.241599999999998</v>
      </c>
      <c r="AS31" s="83">
        <v>70.563999999999993</v>
      </c>
      <c r="AT31" s="83">
        <v>63.538499999999999</v>
      </c>
      <c r="AU31" s="83">
        <v>53.649500000000003</v>
      </c>
      <c r="AV31" s="83">
        <v>68.327500000000001</v>
      </c>
      <c r="AW31" s="83">
        <v>55.87</v>
      </c>
      <c r="AX31" s="83">
        <v>42.915550000000003</v>
      </c>
      <c r="AY31" s="83">
        <v>51.7</v>
      </c>
      <c r="AZ31" s="83">
        <v>49.23075</v>
      </c>
      <c r="BA31" s="83">
        <v>68.281999999999996</v>
      </c>
      <c r="BB31" s="83">
        <v>76.064999999999998</v>
      </c>
      <c r="BC31" s="83">
        <v>98.908500000000004</v>
      </c>
      <c r="BD31" s="83">
        <v>80.908000000000001</v>
      </c>
      <c r="BE31" s="92"/>
    </row>
    <row r="32" spans="1:57" x14ac:dyDescent="0.3">
      <c r="A32" s="92" t="s">
        <v>34</v>
      </c>
      <c r="B32" s="83">
        <v>64.257000000000005</v>
      </c>
      <c r="C32" s="83">
        <v>39.914299999999997</v>
      </c>
      <c r="D32" s="83">
        <v>36.139650000000003</v>
      </c>
      <c r="E32" s="83">
        <v>53.832999999999998</v>
      </c>
      <c r="F32" s="83">
        <v>39.603949999999998</v>
      </c>
      <c r="G32" s="83">
        <v>36.893450000000001</v>
      </c>
      <c r="H32" s="83">
        <v>43.235300000000002</v>
      </c>
      <c r="I32" s="83">
        <v>35.7027</v>
      </c>
      <c r="J32" s="83">
        <v>56.790999999999997</v>
      </c>
      <c r="K32" s="83">
        <v>46.949849999999998</v>
      </c>
      <c r="L32" s="83">
        <v>38.856900000000003</v>
      </c>
      <c r="M32" s="83">
        <v>40.061750000000004</v>
      </c>
      <c r="N32" s="83">
        <v>42.463749999999997</v>
      </c>
      <c r="O32" s="83">
        <v>32.205449999999999</v>
      </c>
      <c r="P32" s="83">
        <v>36.029400000000003</v>
      </c>
      <c r="Q32" s="83">
        <v>32.096049999999998</v>
      </c>
      <c r="R32" s="83">
        <v>33.715600000000002</v>
      </c>
      <c r="S32" s="83">
        <v>31.04175</v>
      </c>
      <c r="T32" s="83">
        <v>40.607750000000003</v>
      </c>
      <c r="U32" s="83">
        <v>34.22495</v>
      </c>
      <c r="V32" s="83">
        <v>27.0044</v>
      </c>
      <c r="W32" s="83">
        <v>43.657600000000002</v>
      </c>
      <c r="X32" s="83">
        <v>62.642000000000003</v>
      </c>
      <c r="Y32" s="83">
        <v>27.550999999999998</v>
      </c>
      <c r="Z32" s="83">
        <v>54.6875</v>
      </c>
      <c r="AA32" s="83">
        <v>52.247</v>
      </c>
      <c r="AB32" s="83">
        <v>34.106749999999998</v>
      </c>
      <c r="AC32" s="83">
        <v>32.8125</v>
      </c>
      <c r="AD32" s="83">
        <v>45.448300000000003</v>
      </c>
      <c r="AE32" s="83">
        <v>35.518700000000003</v>
      </c>
      <c r="AF32" s="83">
        <v>42.769849999999998</v>
      </c>
      <c r="AG32" s="83">
        <v>54.978499999999997</v>
      </c>
      <c r="AH32" s="83">
        <v>39.478400000000001</v>
      </c>
      <c r="AI32" s="83">
        <v>48.355249999999998</v>
      </c>
      <c r="AJ32" s="83">
        <v>26.4452</v>
      </c>
      <c r="AK32" s="83">
        <v>34.568350000000002</v>
      </c>
      <c r="AL32" s="83">
        <v>35.39705</v>
      </c>
      <c r="AM32" s="83">
        <v>22.263750000000002</v>
      </c>
      <c r="AN32" s="83">
        <v>34.106749999999998</v>
      </c>
      <c r="AO32" s="83">
        <v>38.856900000000003</v>
      </c>
      <c r="AP32" s="83">
        <v>57.587000000000003</v>
      </c>
      <c r="AQ32" s="83">
        <v>24.523150000000001</v>
      </c>
      <c r="AR32" s="83">
        <v>30.156600000000001</v>
      </c>
      <c r="AS32" s="83">
        <v>35.046750000000003</v>
      </c>
      <c r="AT32" s="83">
        <v>28.3565</v>
      </c>
      <c r="AU32" s="83">
        <v>29.4</v>
      </c>
      <c r="AV32" s="83">
        <v>32.589500000000001</v>
      </c>
      <c r="AW32" s="83">
        <v>44.744300000000003</v>
      </c>
      <c r="AX32" s="83">
        <v>38.28125</v>
      </c>
      <c r="AY32" s="83">
        <v>43.75</v>
      </c>
      <c r="AZ32" s="83">
        <v>37.914700000000003</v>
      </c>
      <c r="BA32" s="83">
        <v>35.473199999999999</v>
      </c>
      <c r="BB32" s="83">
        <v>49.328850000000003</v>
      </c>
      <c r="BC32" s="83">
        <v>47.117049999999999</v>
      </c>
      <c r="BD32" s="83">
        <v>38.554200000000002</v>
      </c>
      <c r="BE32" s="92"/>
    </row>
    <row r="33" spans="1:57" x14ac:dyDescent="0.3">
      <c r="A33" s="92" t="s">
        <v>35</v>
      </c>
      <c r="B33" s="83">
        <v>58.149000000000001</v>
      </c>
      <c r="C33" s="83">
        <v>57.030999999999999</v>
      </c>
      <c r="D33" s="83">
        <v>39.300150000000002</v>
      </c>
      <c r="E33" s="83">
        <v>75.721000000000004</v>
      </c>
      <c r="F33" s="83">
        <v>39.801000000000002</v>
      </c>
      <c r="G33" s="83">
        <v>44.170650000000002</v>
      </c>
      <c r="H33" s="83">
        <v>44.277099999999997</v>
      </c>
      <c r="I33" s="83">
        <v>35.518700000000003</v>
      </c>
      <c r="J33" s="83">
        <v>53.554000000000002</v>
      </c>
      <c r="K33" s="83">
        <v>56.548000000000002</v>
      </c>
      <c r="L33" s="83">
        <v>49.454250000000002</v>
      </c>
      <c r="M33" s="83">
        <v>43.246600000000001</v>
      </c>
      <c r="N33" s="83">
        <v>43.119750000000003</v>
      </c>
      <c r="O33" s="83">
        <v>38.684199999999997</v>
      </c>
      <c r="P33" s="83">
        <v>46.964849999999998</v>
      </c>
      <c r="Q33" s="83">
        <v>39.3048</v>
      </c>
      <c r="R33" s="83">
        <v>42</v>
      </c>
      <c r="S33" s="83">
        <v>35.270600000000002</v>
      </c>
      <c r="T33" s="83">
        <v>50.689500000000002</v>
      </c>
      <c r="U33" s="83">
        <v>51.422499999999999</v>
      </c>
      <c r="V33" s="83">
        <v>38.820399999999999</v>
      </c>
      <c r="W33" s="83">
        <v>48.418950000000002</v>
      </c>
      <c r="X33" s="83">
        <v>93.116500000000002</v>
      </c>
      <c r="Y33" s="83">
        <v>37.6066</v>
      </c>
      <c r="Z33" s="83">
        <v>68.906499999999994</v>
      </c>
      <c r="AA33" s="83">
        <v>60.087000000000003</v>
      </c>
      <c r="AB33" s="83">
        <v>49.328850000000003</v>
      </c>
      <c r="AC33" s="83">
        <v>38.684199999999997</v>
      </c>
      <c r="AD33" s="83">
        <v>51.9435</v>
      </c>
      <c r="AE33" s="83">
        <v>34.918700000000001</v>
      </c>
      <c r="AF33" s="83">
        <v>61.25</v>
      </c>
      <c r="AG33" s="83">
        <v>64.486500000000007</v>
      </c>
      <c r="AH33" s="83">
        <v>42.241399999999999</v>
      </c>
      <c r="AI33" s="83">
        <v>57.421999999999997</v>
      </c>
      <c r="AJ33" s="83">
        <v>39.62265</v>
      </c>
      <c r="AK33" s="83">
        <v>33.341749999999998</v>
      </c>
      <c r="AL33" s="83">
        <v>36.522750000000002</v>
      </c>
      <c r="AM33" s="83">
        <v>30.693200000000001</v>
      </c>
      <c r="AN33" s="83">
        <v>39.095750000000002</v>
      </c>
      <c r="AO33" s="83">
        <v>46.663400000000003</v>
      </c>
      <c r="AP33" s="83">
        <v>66.899500000000003</v>
      </c>
      <c r="AQ33" s="83">
        <v>31.705349999999999</v>
      </c>
      <c r="AR33" s="83">
        <v>36.934649999999998</v>
      </c>
      <c r="AS33" s="83">
        <v>61.813000000000002</v>
      </c>
      <c r="AT33" s="83">
        <v>41.76135</v>
      </c>
      <c r="AU33" s="83">
        <v>46.518999999999998</v>
      </c>
      <c r="AV33" s="83">
        <v>49.559449999999998</v>
      </c>
      <c r="AW33" s="83">
        <v>46.768949999999997</v>
      </c>
      <c r="AX33" s="83">
        <v>41.34375</v>
      </c>
      <c r="AY33" s="83">
        <v>44.277099999999997</v>
      </c>
      <c r="AZ33" s="83">
        <v>41.807000000000002</v>
      </c>
      <c r="BA33" s="83">
        <v>58.393999999999998</v>
      </c>
      <c r="BB33" s="83">
        <v>71.707499999999996</v>
      </c>
      <c r="BC33" s="83">
        <v>67.430999999999997</v>
      </c>
      <c r="BD33" s="83">
        <v>54.421999999999997</v>
      </c>
      <c r="BE33" s="92"/>
    </row>
    <row r="34" spans="1:57" x14ac:dyDescent="0.3">
      <c r="A34" s="92" t="s">
        <v>36</v>
      </c>
      <c r="B34" s="83">
        <v>69.444500000000005</v>
      </c>
      <c r="C34" s="83">
        <v>36.880099999999999</v>
      </c>
      <c r="D34" s="83">
        <v>32.910449999999997</v>
      </c>
      <c r="E34" s="83">
        <v>68.224000000000004</v>
      </c>
      <c r="F34" s="83">
        <v>33.195</v>
      </c>
      <c r="G34" s="83">
        <v>42.793399999999998</v>
      </c>
      <c r="H34" s="83">
        <v>36.75</v>
      </c>
      <c r="I34" s="83">
        <v>35.336550000000003</v>
      </c>
      <c r="J34" s="83">
        <v>65.625</v>
      </c>
      <c r="K34" s="83">
        <v>40.217649999999999</v>
      </c>
      <c r="L34" s="83">
        <v>45.734250000000003</v>
      </c>
      <c r="M34" s="83">
        <v>38.768099999999997</v>
      </c>
      <c r="N34" s="83">
        <v>38.608550000000001</v>
      </c>
      <c r="O34" s="83">
        <v>37.5</v>
      </c>
      <c r="P34" s="83">
        <v>39.698749999999997</v>
      </c>
      <c r="Q34" s="83">
        <v>39.837400000000002</v>
      </c>
      <c r="R34" s="83">
        <v>38.024900000000002</v>
      </c>
      <c r="S34" s="83">
        <v>30.51905</v>
      </c>
      <c r="T34" s="83">
        <v>42.314349999999997</v>
      </c>
      <c r="U34" s="83">
        <v>43.246600000000001</v>
      </c>
      <c r="V34" s="83">
        <v>34.853400000000001</v>
      </c>
      <c r="W34" s="83">
        <v>44.170650000000002</v>
      </c>
      <c r="X34" s="83">
        <v>89.488500000000002</v>
      </c>
      <c r="Y34" s="83">
        <v>30.579699999999999</v>
      </c>
      <c r="Z34" s="83">
        <v>36.782699999999998</v>
      </c>
      <c r="AA34" s="83">
        <v>58.573500000000003</v>
      </c>
      <c r="AB34" s="83">
        <v>32.307699999999997</v>
      </c>
      <c r="AC34" s="83">
        <v>33.436100000000003</v>
      </c>
      <c r="AD34" s="83">
        <v>44.954149999999998</v>
      </c>
      <c r="AE34" s="83">
        <v>33.022150000000003</v>
      </c>
      <c r="AF34" s="83">
        <v>49.662149999999997</v>
      </c>
      <c r="AG34" s="83">
        <v>53.649500000000003</v>
      </c>
      <c r="AH34" s="83">
        <v>40.16395</v>
      </c>
      <c r="AI34" s="83">
        <v>46.226399999999998</v>
      </c>
      <c r="AJ34" s="83">
        <v>34.078600000000002</v>
      </c>
      <c r="AK34" s="83">
        <v>29.53125</v>
      </c>
      <c r="AL34" s="83">
        <v>35.037100000000002</v>
      </c>
      <c r="AM34" s="83">
        <v>27.11345</v>
      </c>
      <c r="AN34" s="83">
        <v>33.409100000000002</v>
      </c>
      <c r="AO34" s="83">
        <v>43.982700000000001</v>
      </c>
      <c r="AP34" s="83">
        <v>58.8</v>
      </c>
      <c r="AQ34" s="83">
        <v>30.9923</v>
      </c>
      <c r="AR34" s="83">
        <v>35.167450000000002</v>
      </c>
      <c r="AS34" s="83">
        <v>54.611499999999999</v>
      </c>
      <c r="AT34" s="83">
        <v>36.386150000000001</v>
      </c>
      <c r="AU34" s="83">
        <v>43.75</v>
      </c>
      <c r="AV34" s="83">
        <v>44.642850000000003</v>
      </c>
      <c r="AW34" s="83">
        <v>47.822150000000001</v>
      </c>
      <c r="AX34" s="83">
        <v>37.4724</v>
      </c>
      <c r="AY34" s="83">
        <v>42.09355</v>
      </c>
      <c r="AZ34" s="83">
        <v>37.305700000000002</v>
      </c>
      <c r="BA34" s="83">
        <v>59.259500000000003</v>
      </c>
      <c r="BB34" s="83">
        <v>67.950500000000005</v>
      </c>
      <c r="BC34" s="83">
        <v>61.486499999999999</v>
      </c>
      <c r="BD34" s="83">
        <v>59.924999999999997</v>
      </c>
      <c r="BE34" s="92"/>
    </row>
    <row r="35" spans="1:57" x14ac:dyDescent="0.3">
      <c r="A35" s="92" t="s">
        <v>37</v>
      </c>
      <c r="B35" s="83">
        <v>75.539000000000001</v>
      </c>
      <c r="C35" s="83">
        <v>46.943199999999997</v>
      </c>
      <c r="D35" s="83">
        <v>53.299500000000002</v>
      </c>
      <c r="E35" s="83">
        <v>78.900499999999994</v>
      </c>
      <c r="F35" s="83">
        <v>58.7515</v>
      </c>
      <c r="G35" s="83">
        <v>58.256500000000003</v>
      </c>
      <c r="H35" s="83">
        <v>64.099000000000004</v>
      </c>
      <c r="I35" s="83">
        <v>38.352249999999998</v>
      </c>
      <c r="J35" s="83">
        <v>79.102999999999994</v>
      </c>
      <c r="K35" s="83">
        <v>62.642000000000003</v>
      </c>
      <c r="L35" s="83">
        <v>51.853999999999999</v>
      </c>
      <c r="M35" s="83">
        <v>59.415500000000002</v>
      </c>
      <c r="N35" s="83">
        <v>56.451500000000003</v>
      </c>
      <c r="O35" s="83">
        <v>41.478549999999998</v>
      </c>
      <c r="P35" s="83">
        <v>44.8095</v>
      </c>
      <c r="Q35" s="83">
        <v>49.10915</v>
      </c>
      <c r="R35" s="83">
        <v>41.460349999999998</v>
      </c>
      <c r="S35" s="83">
        <v>40.791800000000002</v>
      </c>
      <c r="T35" s="83">
        <v>50.941499999999998</v>
      </c>
      <c r="U35" s="83">
        <v>45.218400000000003</v>
      </c>
      <c r="V35" s="83">
        <v>70.721999999999994</v>
      </c>
      <c r="W35" s="83">
        <v>52.445999999999998</v>
      </c>
      <c r="X35" s="83">
        <v>128.13550000000001</v>
      </c>
      <c r="Y35" s="83">
        <v>48.298749999999998</v>
      </c>
      <c r="Z35" s="83">
        <v>63.410499999999999</v>
      </c>
      <c r="AA35" s="83">
        <v>62.963999999999999</v>
      </c>
      <c r="AB35" s="83">
        <v>70.484999999999999</v>
      </c>
      <c r="AC35" s="83">
        <v>36.674599999999998</v>
      </c>
      <c r="AD35" s="83">
        <v>45.959850000000003</v>
      </c>
      <c r="AE35" s="83">
        <v>53.19</v>
      </c>
      <c r="AF35" s="83">
        <v>58.902000000000001</v>
      </c>
      <c r="AG35" s="83">
        <v>68.442999999999998</v>
      </c>
      <c r="AH35" s="83">
        <v>42.135100000000001</v>
      </c>
      <c r="AI35" s="83">
        <v>52.941000000000003</v>
      </c>
      <c r="AJ35" s="83">
        <v>40.166350000000001</v>
      </c>
      <c r="AK35" s="83">
        <v>41.015650000000001</v>
      </c>
      <c r="AL35" s="83">
        <v>36.56615</v>
      </c>
      <c r="AM35" s="83">
        <v>32.606299999999997</v>
      </c>
      <c r="AN35" s="83">
        <v>40.42165</v>
      </c>
      <c r="AO35" s="83">
        <v>49.606299999999997</v>
      </c>
      <c r="AP35" s="83">
        <v>90.055000000000007</v>
      </c>
      <c r="AQ35" s="83">
        <v>36.055900000000001</v>
      </c>
      <c r="AR35" s="83">
        <v>35.359200000000001</v>
      </c>
      <c r="AS35" s="83">
        <v>56.377499999999998</v>
      </c>
      <c r="AT35" s="83">
        <v>56.25</v>
      </c>
      <c r="AU35" s="83">
        <v>52.433500000000002</v>
      </c>
      <c r="AV35" s="83">
        <v>57.692500000000003</v>
      </c>
      <c r="AW35" s="83">
        <v>46.359250000000003</v>
      </c>
      <c r="AX35" s="83">
        <v>44.413849999999996</v>
      </c>
      <c r="AY35" s="83">
        <v>48.958300000000001</v>
      </c>
      <c r="AZ35" s="83">
        <v>41.955599999999997</v>
      </c>
      <c r="BA35" s="83">
        <v>71.748999999999995</v>
      </c>
      <c r="BB35" s="83">
        <v>63.857500000000002</v>
      </c>
      <c r="BC35" s="83">
        <v>70.915499999999994</v>
      </c>
      <c r="BD35" s="83">
        <v>56.939500000000002</v>
      </c>
      <c r="BE35" s="92"/>
    </row>
    <row r="36" spans="1:57" x14ac:dyDescent="0.3">
      <c r="A36" s="92" t="s">
        <v>38</v>
      </c>
      <c r="B36" s="83">
        <v>75.539000000000001</v>
      </c>
      <c r="C36" s="83">
        <v>46.941549999999999</v>
      </c>
      <c r="D36" s="83">
        <v>53.297499999999999</v>
      </c>
      <c r="E36" s="83">
        <v>78.900499999999994</v>
      </c>
      <c r="F36" s="83">
        <v>58.749000000000002</v>
      </c>
      <c r="G36" s="83">
        <v>58.256500000000003</v>
      </c>
      <c r="H36" s="83">
        <v>64.099000000000004</v>
      </c>
      <c r="I36" s="83">
        <v>38.352249999999998</v>
      </c>
      <c r="J36" s="83">
        <v>79.102999999999994</v>
      </c>
      <c r="K36" s="83">
        <v>62.642000000000003</v>
      </c>
      <c r="L36" s="83">
        <v>51.851999999999997</v>
      </c>
      <c r="M36" s="83">
        <v>59.415500000000002</v>
      </c>
      <c r="N36" s="83">
        <v>56.451500000000003</v>
      </c>
      <c r="O36" s="83">
        <v>41.478549999999998</v>
      </c>
      <c r="P36" s="83">
        <v>44.8095</v>
      </c>
      <c r="Q36" s="83">
        <v>49.10915</v>
      </c>
      <c r="R36" s="83">
        <v>41.460349999999998</v>
      </c>
      <c r="S36" s="83">
        <v>40.791800000000002</v>
      </c>
      <c r="T36" s="83">
        <v>50.941499999999998</v>
      </c>
      <c r="U36" s="83">
        <v>45.216850000000001</v>
      </c>
      <c r="V36" s="83">
        <v>70.721999999999994</v>
      </c>
      <c r="W36" s="83">
        <v>52.444000000000003</v>
      </c>
      <c r="X36" s="83">
        <v>128.13550000000001</v>
      </c>
      <c r="Y36" s="83">
        <v>48.298749999999998</v>
      </c>
      <c r="Z36" s="83">
        <v>63.410499999999999</v>
      </c>
      <c r="AA36" s="83">
        <v>62.963999999999999</v>
      </c>
      <c r="AB36" s="83">
        <v>70.480999999999995</v>
      </c>
      <c r="AC36" s="83">
        <v>36.6736</v>
      </c>
      <c r="AD36" s="83">
        <v>45.959850000000003</v>
      </c>
      <c r="AE36" s="83">
        <v>53.19</v>
      </c>
      <c r="AF36" s="83">
        <v>58.902000000000001</v>
      </c>
      <c r="AG36" s="83">
        <v>68.439499999999995</v>
      </c>
      <c r="AH36" s="83">
        <v>42.133749999999999</v>
      </c>
      <c r="AI36" s="83">
        <v>52.941000000000003</v>
      </c>
      <c r="AJ36" s="83">
        <v>40.165149999999997</v>
      </c>
      <c r="AK36" s="83">
        <v>41.015650000000001</v>
      </c>
      <c r="AL36" s="83">
        <v>36.56615</v>
      </c>
      <c r="AM36" s="83">
        <v>32.606299999999997</v>
      </c>
      <c r="AN36" s="83">
        <v>40.42165</v>
      </c>
      <c r="AO36" s="83">
        <v>49.60445</v>
      </c>
      <c r="AP36" s="83">
        <v>90.055000000000007</v>
      </c>
      <c r="AQ36" s="83">
        <v>36.055900000000001</v>
      </c>
      <c r="AR36" s="83">
        <v>35.359200000000001</v>
      </c>
      <c r="AS36" s="83">
        <v>56.375500000000002</v>
      </c>
      <c r="AT36" s="83">
        <v>56.25</v>
      </c>
      <c r="AU36" s="83">
        <v>52.433500000000002</v>
      </c>
      <c r="AV36" s="83">
        <v>57.692500000000003</v>
      </c>
      <c r="AW36" s="83">
        <v>46.359250000000003</v>
      </c>
      <c r="AX36" s="83">
        <v>44.412350000000004</v>
      </c>
      <c r="AY36" s="83">
        <v>48.958300000000001</v>
      </c>
      <c r="AZ36" s="83">
        <v>41.9544</v>
      </c>
      <c r="BA36" s="83">
        <v>71.748999999999995</v>
      </c>
      <c r="BB36" s="83">
        <v>63.857500000000002</v>
      </c>
      <c r="BC36" s="83">
        <v>70.915499999999994</v>
      </c>
      <c r="BD36" s="83">
        <v>56.939500000000002</v>
      </c>
      <c r="BE36" s="92"/>
    </row>
    <row r="37" spans="1:57" x14ac:dyDescent="0.3">
      <c r="A37" s="92" t="s">
        <v>39</v>
      </c>
      <c r="B37" s="83">
        <v>75.534999999999997</v>
      </c>
      <c r="C37" s="83">
        <v>46.941549999999999</v>
      </c>
      <c r="D37" s="83">
        <v>53.297499999999999</v>
      </c>
      <c r="E37" s="83">
        <v>78.900499999999994</v>
      </c>
      <c r="F37" s="83">
        <v>58.749000000000002</v>
      </c>
      <c r="G37" s="83">
        <v>58.256500000000003</v>
      </c>
      <c r="H37" s="83">
        <v>64.099000000000004</v>
      </c>
      <c r="I37" s="83">
        <v>38.352249999999998</v>
      </c>
      <c r="J37" s="83">
        <v>79.098500000000001</v>
      </c>
      <c r="K37" s="83">
        <v>62.642000000000003</v>
      </c>
      <c r="L37" s="83">
        <v>51.851999999999997</v>
      </c>
      <c r="M37" s="83">
        <v>59.412500000000001</v>
      </c>
      <c r="N37" s="83">
        <v>56.448999999999998</v>
      </c>
      <c r="O37" s="83">
        <v>41.478549999999998</v>
      </c>
      <c r="P37" s="83">
        <v>44.807949999999998</v>
      </c>
      <c r="Q37" s="83">
        <v>49.10915</v>
      </c>
      <c r="R37" s="83">
        <v>41.459049999999998</v>
      </c>
      <c r="S37" s="83">
        <v>40.791800000000002</v>
      </c>
      <c r="T37" s="83">
        <v>50.939500000000002</v>
      </c>
      <c r="U37" s="83">
        <v>45.216850000000001</v>
      </c>
      <c r="V37" s="83">
        <v>70.721999999999994</v>
      </c>
      <c r="W37" s="83">
        <v>52.444000000000003</v>
      </c>
      <c r="X37" s="83">
        <v>128.12299999999999</v>
      </c>
      <c r="Y37" s="83">
        <v>48.298749999999998</v>
      </c>
      <c r="Z37" s="83">
        <v>63.410499999999999</v>
      </c>
      <c r="AA37" s="83">
        <v>62.960999999999999</v>
      </c>
      <c r="AB37" s="83">
        <v>70.480999999999995</v>
      </c>
      <c r="AC37" s="83">
        <v>36.6736</v>
      </c>
      <c r="AD37" s="83">
        <v>45.959850000000003</v>
      </c>
      <c r="AE37" s="83">
        <v>53.188000000000002</v>
      </c>
      <c r="AF37" s="83">
        <v>58.899500000000003</v>
      </c>
      <c r="AG37" s="83">
        <v>68.439499999999995</v>
      </c>
      <c r="AH37" s="83">
        <v>42.133749999999999</v>
      </c>
      <c r="AI37" s="83">
        <v>52.941000000000003</v>
      </c>
      <c r="AJ37" s="83">
        <v>40.165149999999997</v>
      </c>
      <c r="AK37" s="83">
        <v>41.015650000000001</v>
      </c>
      <c r="AL37" s="83">
        <v>36.565150000000003</v>
      </c>
      <c r="AM37" s="83">
        <v>32.606299999999997</v>
      </c>
      <c r="AN37" s="83">
        <v>40.42165</v>
      </c>
      <c r="AO37" s="83">
        <v>49.60445</v>
      </c>
      <c r="AP37" s="83">
        <v>90.049000000000007</v>
      </c>
      <c r="AQ37" s="83">
        <v>36.054949999999998</v>
      </c>
      <c r="AR37" s="83">
        <v>35.359200000000001</v>
      </c>
      <c r="AS37" s="83">
        <v>56.375500000000002</v>
      </c>
      <c r="AT37" s="83">
        <v>56.25</v>
      </c>
      <c r="AU37" s="83">
        <v>52.433500000000002</v>
      </c>
      <c r="AV37" s="83">
        <v>57.692500000000003</v>
      </c>
      <c r="AW37" s="83">
        <v>46.357599999999998</v>
      </c>
      <c r="AX37" s="83">
        <v>44.412350000000004</v>
      </c>
      <c r="AY37" s="83">
        <v>48.956499999999998</v>
      </c>
      <c r="AZ37" s="83">
        <v>41.9544</v>
      </c>
      <c r="BA37" s="83">
        <v>71.748999999999995</v>
      </c>
      <c r="BB37" s="83">
        <v>63.857500000000002</v>
      </c>
      <c r="BC37" s="83">
        <v>70.915499999999994</v>
      </c>
      <c r="BD37" s="83">
        <v>56.939500000000002</v>
      </c>
      <c r="BE37" s="92"/>
    </row>
    <row r="38" spans="1:57" x14ac:dyDescent="0.3">
      <c r="A38" s="92" t="s">
        <v>103</v>
      </c>
      <c r="B38" s="83">
        <v>44.568249999999999</v>
      </c>
      <c r="C38" s="83">
        <v>41.015650000000001</v>
      </c>
      <c r="D38" s="83">
        <v>43.491100000000003</v>
      </c>
      <c r="E38" s="83">
        <v>77.713999999999999</v>
      </c>
      <c r="F38" s="83">
        <v>45.546550000000003</v>
      </c>
      <c r="G38" s="83">
        <v>47.727249999999998</v>
      </c>
      <c r="H38" s="83">
        <v>50.689500000000002</v>
      </c>
      <c r="I38" s="83">
        <v>35.888649999999998</v>
      </c>
      <c r="J38" s="83">
        <v>54.399500000000003</v>
      </c>
      <c r="K38" s="83">
        <v>56.480499999999999</v>
      </c>
      <c r="L38" s="83">
        <v>48.298749999999998</v>
      </c>
      <c r="M38" s="83">
        <v>46.349499999999999</v>
      </c>
      <c r="N38" s="83">
        <v>48.298749999999998</v>
      </c>
      <c r="O38" s="83">
        <v>39.873399999999997</v>
      </c>
      <c r="P38" s="83">
        <v>41.677149999999997</v>
      </c>
      <c r="Q38" s="83">
        <v>37.886600000000001</v>
      </c>
      <c r="R38" s="83">
        <v>33.449649999999998</v>
      </c>
      <c r="S38" s="83">
        <v>35.200200000000002</v>
      </c>
      <c r="T38" s="83">
        <v>40.374749999999999</v>
      </c>
      <c r="U38" s="83">
        <v>41.30245</v>
      </c>
      <c r="V38" s="83">
        <v>46.372250000000001</v>
      </c>
      <c r="W38" s="83">
        <v>46.729300000000002</v>
      </c>
      <c r="X38" s="83">
        <v>85.421000000000006</v>
      </c>
      <c r="Y38" s="83">
        <v>35.904249999999998</v>
      </c>
      <c r="Z38" s="83">
        <v>50.915999999999997</v>
      </c>
      <c r="AA38" s="83">
        <v>54.399500000000003</v>
      </c>
      <c r="AB38" s="83">
        <v>47.412550000000003</v>
      </c>
      <c r="AC38" s="83">
        <v>37.179650000000002</v>
      </c>
      <c r="AD38" s="83">
        <v>43.066400000000002</v>
      </c>
      <c r="AE38" s="83">
        <v>37.5</v>
      </c>
      <c r="AF38" s="83">
        <v>52.85</v>
      </c>
      <c r="AG38" s="83">
        <v>59.231499999999997</v>
      </c>
      <c r="AH38" s="83">
        <v>45.269449999999999</v>
      </c>
      <c r="AI38" s="83">
        <v>58.366999999999997</v>
      </c>
      <c r="AJ38" s="83">
        <v>38.711399999999998</v>
      </c>
      <c r="AK38" s="83">
        <v>34.568350000000002</v>
      </c>
      <c r="AL38" s="83">
        <v>37.7224</v>
      </c>
      <c r="AM38" s="83">
        <v>29.667000000000002</v>
      </c>
      <c r="AN38" s="83">
        <v>37.027700000000003</v>
      </c>
      <c r="AO38" s="83">
        <v>44.817050000000002</v>
      </c>
      <c r="AP38" s="83">
        <v>69.368499999999997</v>
      </c>
      <c r="AQ38" s="83">
        <v>41.015650000000001</v>
      </c>
      <c r="AR38" s="83">
        <v>36.394150000000003</v>
      </c>
      <c r="AS38" s="83">
        <v>49.844250000000002</v>
      </c>
      <c r="AT38" s="83">
        <v>40.384599999999999</v>
      </c>
      <c r="AU38" s="83">
        <v>37.999749999999999</v>
      </c>
      <c r="AV38" s="83">
        <v>41.0959</v>
      </c>
      <c r="AW38" s="83">
        <v>49.454250000000002</v>
      </c>
      <c r="AX38" s="83">
        <v>44.938850000000002</v>
      </c>
      <c r="AY38" s="83">
        <v>42.363100000000003</v>
      </c>
      <c r="AZ38" s="83">
        <v>40.909100000000002</v>
      </c>
      <c r="BA38" s="83">
        <v>54.794499999999999</v>
      </c>
      <c r="BB38" s="83">
        <v>67.116500000000002</v>
      </c>
      <c r="BC38" s="83">
        <v>66.044499999999999</v>
      </c>
      <c r="BD38" s="83">
        <v>56.939500000000002</v>
      </c>
      <c r="BE38" s="92"/>
    </row>
    <row r="39" spans="1:57" x14ac:dyDescent="0.3">
      <c r="A39" s="92" t="s">
        <v>104</v>
      </c>
      <c r="B39" s="83">
        <v>32.586550000000003</v>
      </c>
      <c r="C39" s="83">
        <v>31.512</v>
      </c>
      <c r="D39" s="83">
        <v>31.818200000000001</v>
      </c>
      <c r="E39" s="83">
        <v>71.777500000000003</v>
      </c>
      <c r="F39" s="83">
        <v>39.752650000000003</v>
      </c>
      <c r="G39" s="83">
        <v>34.152500000000003</v>
      </c>
      <c r="H39" s="83">
        <v>38.8889</v>
      </c>
      <c r="I39" s="83">
        <v>27.673200000000001</v>
      </c>
      <c r="J39" s="83">
        <v>44.170650000000002</v>
      </c>
      <c r="K39" s="83">
        <v>48.985500000000002</v>
      </c>
      <c r="L39" s="83">
        <v>44.551450000000003</v>
      </c>
      <c r="M39" s="83">
        <v>43.414050000000003</v>
      </c>
      <c r="N39" s="83">
        <v>37.313850000000002</v>
      </c>
      <c r="O39" s="83">
        <v>30.627849999999999</v>
      </c>
      <c r="P39" s="83">
        <v>35.39705</v>
      </c>
      <c r="Q39" s="83">
        <v>30</v>
      </c>
      <c r="R39" s="83">
        <v>26.707850000000001</v>
      </c>
      <c r="S39" s="83">
        <v>30.133949999999999</v>
      </c>
      <c r="T39" s="83">
        <v>32.917000000000002</v>
      </c>
      <c r="U39" s="83">
        <v>31.4162</v>
      </c>
      <c r="V39" s="83">
        <v>25.264500000000002</v>
      </c>
      <c r="W39" s="83">
        <v>34.75085</v>
      </c>
      <c r="X39" s="83">
        <v>81.385499999999993</v>
      </c>
      <c r="Y39" s="83">
        <v>26.344100000000001</v>
      </c>
      <c r="Z39" s="83">
        <v>33.15455</v>
      </c>
      <c r="AA39" s="83">
        <v>49.21875</v>
      </c>
      <c r="AB39" s="83">
        <v>37.860599999999998</v>
      </c>
      <c r="AC39" s="83">
        <v>32.099200000000003</v>
      </c>
      <c r="AD39" s="83">
        <v>37.179650000000002</v>
      </c>
      <c r="AE39" s="83">
        <v>29.051400000000001</v>
      </c>
      <c r="AF39" s="83">
        <v>44.661250000000003</v>
      </c>
      <c r="AG39" s="83">
        <v>44.8414</v>
      </c>
      <c r="AH39" s="83">
        <v>32.840200000000003</v>
      </c>
      <c r="AI39" s="83">
        <v>42.590850000000003</v>
      </c>
      <c r="AJ39" s="83">
        <v>27.934950000000001</v>
      </c>
      <c r="AK39" s="83">
        <v>30.310649999999999</v>
      </c>
      <c r="AL39" s="83">
        <v>30.310649999999999</v>
      </c>
      <c r="AM39" s="83">
        <v>22.188700000000001</v>
      </c>
      <c r="AN39" s="83">
        <v>21.941749999999999</v>
      </c>
      <c r="AO39" s="83">
        <v>35.182450000000003</v>
      </c>
      <c r="AP39" s="83">
        <v>45.53275</v>
      </c>
      <c r="AQ39" s="83">
        <v>39.525550000000003</v>
      </c>
      <c r="AR39" s="83">
        <v>27.4892</v>
      </c>
      <c r="AS39" s="83">
        <v>42.222549999999998</v>
      </c>
      <c r="AT39" s="83">
        <v>32.522150000000003</v>
      </c>
      <c r="AU39" s="83">
        <v>35.641150000000003</v>
      </c>
      <c r="AV39" s="83">
        <v>37.082799999999999</v>
      </c>
      <c r="AW39" s="83">
        <v>39.300150000000002</v>
      </c>
      <c r="AX39" s="83">
        <v>36.266449999999999</v>
      </c>
      <c r="AY39" s="83">
        <v>35.549199999999999</v>
      </c>
      <c r="AZ39" s="83">
        <v>33.088250000000002</v>
      </c>
      <c r="BA39" s="83">
        <v>34.482750000000003</v>
      </c>
      <c r="BB39" s="83">
        <v>31.226400000000002</v>
      </c>
      <c r="BC39" s="83">
        <v>31.6144</v>
      </c>
      <c r="BD39" s="83">
        <v>25.236599999999999</v>
      </c>
      <c r="BE39" s="92"/>
    </row>
    <row r="40" spans="1:57" x14ac:dyDescent="0.3">
      <c r="A40" s="92" t="s">
        <v>40</v>
      </c>
      <c r="B40" s="83">
        <v>36.739400000000003</v>
      </c>
      <c r="C40" s="83">
        <v>27.784800000000001</v>
      </c>
      <c r="D40" s="83">
        <v>39.095750000000002</v>
      </c>
      <c r="E40" s="83">
        <v>56.173499999999997</v>
      </c>
      <c r="F40" s="83">
        <v>44.117649999999998</v>
      </c>
      <c r="G40" s="83">
        <v>43.982700000000001</v>
      </c>
      <c r="H40" s="83">
        <v>46.081499999999998</v>
      </c>
      <c r="I40" s="83">
        <v>27.02205</v>
      </c>
      <c r="J40" s="83">
        <v>44.744300000000003</v>
      </c>
      <c r="K40" s="83">
        <v>38.164200000000001</v>
      </c>
      <c r="L40" s="83">
        <v>39.300150000000002</v>
      </c>
      <c r="M40" s="83">
        <v>42</v>
      </c>
      <c r="N40" s="83">
        <v>39.970999999999997</v>
      </c>
      <c r="O40" s="83">
        <v>27.374849999999999</v>
      </c>
      <c r="P40" s="83">
        <v>31.9998</v>
      </c>
      <c r="Q40" s="83">
        <v>32.026150000000001</v>
      </c>
      <c r="R40" s="83">
        <v>33.267949999999999</v>
      </c>
      <c r="S40" s="83">
        <v>29.19755</v>
      </c>
      <c r="T40" s="83">
        <v>40.061750000000004</v>
      </c>
      <c r="U40" s="83">
        <v>34.22495</v>
      </c>
      <c r="V40" s="83">
        <v>23.925799999999999</v>
      </c>
      <c r="W40" s="83">
        <v>37.097250000000003</v>
      </c>
      <c r="X40" s="83">
        <v>75.999499999999998</v>
      </c>
      <c r="Y40" s="83">
        <v>26.63045</v>
      </c>
      <c r="Z40" s="83">
        <v>34.751750000000001</v>
      </c>
      <c r="AA40" s="83">
        <v>42.077500000000001</v>
      </c>
      <c r="AB40" s="83">
        <v>35.451099999999997</v>
      </c>
      <c r="AC40" s="83">
        <v>28.473649999999999</v>
      </c>
      <c r="AD40" s="83">
        <v>31.973500000000001</v>
      </c>
      <c r="AE40" s="83">
        <v>30.94735</v>
      </c>
      <c r="AF40" s="83">
        <v>34.186050000000002</v>
      </c>
      <c r="AG40" s="83">
        <v>41.76135</v>
      </c>
      <c r="AH40" s="83">
        <v>38.578200000000002</v>
      </c>
      <c r="AI40" s="83">
        <v>43.105699999999999</v>
      </c>
      <c r="AJ40" s="83">
        <v>33.022150000000003</v>
      </c>
      <c r="AK40" s="83">
        <v>27.636199999999999</v>
      </c>
      <c r="AL40" s="83">
        <v>22.816649999999999</v>
      </c>
      <c r="AM40" s="83">
        <v>23.52</v>
      </c>
      <c r="AN40" s="83">
        <v>27.934950000000001</v>
      </c>
      <c r="AO40" s="83">
        <v>38.069749999999999</v>
      </c>
      <c r="AP40" s="83">
        <v>43.551250000000003</v>
      </c>
      <c r="AQ40" s="83">
        <v>35.096550000000001</v>
      </c>
      <c r="AR40" s="83">
        <v>29.033550000000002</v>
      </c>
      <c r="AS40" s="83">
        <v>36.19455</v>
      </c>
      <c r="AT40" s="83">
        <v>30.3719</v>
      </c>
      <c r="AU40" s="83">
        <v>31.901050000000001</v>
      </c>
      <c r="AV40" s="83">
        <v>32.2928</v>
      </c>
      <c r="AW40" s="83">
        <v>41.677149999999997</v>
      </c>
      <c r="AX40" s="83">
        <v>33.9998</v>
      </c>
      <c r="AY40" s="83">
        <v>36.0137</v>
      </c>
      <c r="AZ40" s="83">
        <v>36.057699999999997</v>
      </c>
      <c r="BA40" s="83">
        <v>49.689450000000001</v>
      </c>
      <c r="BB40" s="83">
        <v>47.412550000000003</v>
      </c>
      <c r="BC40" s="83">
        <v>48.6755</v>
      </c>
      <c r="BD40" s="83">
        <v>43.835599999999999</v>
      </c>
      <c r="BE40" s="92"/>
    </row>
    <row r="41" spans="1:57" x14ac:dyDescent="0.3">
      <c r="A41" s="92" t="s">
        <v>41</v>
      </c>
      <c r="B41" s="83">
        <v>49.193750000000001</v>
      </c>
      <c r="C41" s="83">
        <v>34.281700000000001</v>
      </c>
      <c r="D41" s="83">
        <v>36.634</v>
      </c>
      <c r="E41" s="83">
        <v>52.07</v>
      </c>
      <c r="F41" s="83">
        <v>44.642850000000003</v>
      </c>
      <c r="G41" s="83">
        <v>45.33305</v>
      </c>
      <c r="H41" s="83">
        <v>41.565849999999998</v>
      </c>
      <c r="I41" s="83">
        <v>23.3977</v>
      </c>
      <c r="J41" s="83">
        <v>51.317</v>
      </c>
      <c r="K41" s="83">
        <v>51.273000000000003</v>
      </c>
      <c r="L41" s="83">
        <v>43.032800000000002</v>
      </c>
      <c r="M41" s="83">
        <v>41.316650000000003</v>
      </c>
      <c r="N41" s="83">
        <v>42.318399999999997</v>
      </c>
      <c r="O41" s="83">
        <v>30.203399999999998</v>
      </c>
      <c r="P41" s="83">
        <v>39.077249999999999</v>
      </c>
      <c r="Q41" s="83">
        <v>34.042650000000002</v>
      </c>
      <c r="R41" s="83">
        <v>33.333350000000003</v>
      </c>
      <c r="S41" s="83">
        <v>26.534300000000002</v>
      </c>
      <c r="T41" s="83">
        <v>39.447800000000001</v>
      </c>
      <c r="U41" s="83">
        <v>41.015650000000001</v>
      </c>
      <c r="V41" s="83">
        <v>29.786549999999998</v>
      </c>
      <c r="W41" s="83">
        <v>39.867400000000004</v>
      </c>
      <c r="X41" s="83">
        <v>82.358000000000004</v>
      </c>
      <c r="Y41" s="83">
        <v>30.1738</v>
      </c>
      <c r="Z41" s="83">
        <v>46.367350000000002</v>
      </c>
      <c r="AA41" s="83">
        <v>47.0869</v>
      </c>
      <c r="AB41" s="83">
        <v>34.981499999999997</v>
      </c>
      <c r="AC41" s="83">
        <v>28.759599999999999</v>
      </c>
      <c r="AD41" s="83">
        <v>34.027799999999999</v>
      </c>
      <c r="AE41" s="83">
        <v>35.853650000000002</v>
      </c>
      <c r="AF41" s="83">
        <v>50.994500000000002</v>
      </c>
      <c r="AG41" s="83">
        <v>42.816899999999997</v>
      </c>
      <c r="AH41" s="83">
        <v>33.678699999999999</v>
      </c>
      <c r="AI41" s="83">
        <v>47.088549999999998</v>
      </c>
      <c r="AJ41" s="83">
        <v>34.892899999999997</v>
      </c>
      <c r="AK41" s="83">
        <v>32.55415</v>
      </c>
      <c r="AL41" s="83">
        <v>30.310649999999999</v>
      </c>
      <c r="AM41" s="83">
        <v>23.184100000000001</v>
      </c>
      <c r="AN41" s="83">
        <v>28.952200000000001</v>
      </c>
      <c r="AO41" s="83">
        <v>35.764499999999998</v>
      </c>
      <c r="AP41" s="83">
        <v>48.837200000000003</v>
      </c>
      <c r="AQ41" s="83">
        <v>39.040349999999997</v>
      </c>
      <c r="AR41" s="83">
        <v>35.514850000000003</v>
      </c>
      <c r="AS41" s="83">
        <v>52.287500000000001</v>
      </c>
      <c r="AT41" s="83">
        <v>36.658349999999999</v>
      </c>
      <c r="AU41" s="83">
        <v>40.493400000000001</v>
      </c>
      <c r="AV41" s="83">
        <v>43.714500000000001</v>
      </c>
      <c r="AW41" s="83">
        <v>40.453749999999999</v>
      </c>
      <c r="AX41" s="83">
        <v>36.652250000000002</v>
      </c>
      <c r="AY41" s="83">
        <v>41.290849999999999</v>
      </c>
      <c r="AZ41" s="83">
        <v>35.101399999999998</v>
      </c>
      <c r="BA41" s="83">
        <v>53.155999999999999</v>
      </c>
      <c r="BB41" s="83">
        <v>55.87</v>
      </c>
      <c r="BC41" s="83">
        <v>56.213999999999999</v>
      </c>
      <c r="BD41" s="83">
        <v>43.010750000000002</v>
      </c>
      <c r="BE41" s="92"/>
    </row>
    <row r="42" spans="1:57" x14ac:dyDescent="0.3">
      <c r="A42" s="92" t="s">
        <v>42</v>
      </c>
      <c r="B42" s="83">
        <v>49.192100000000003</v>
      </c>
      <c r="C42" s="83">
        <v>34.281700000000001</v>
      </c>
      <c r="D42" s="83">
        <v>36.634</v>
      </c>
      <c r="E42" s="83">
        <v>52.07</v>
      </c>
      <c r="F42" s="83">
        <v>44.642850000000003</v>
      </c>
      <c r="G42" s="83">
        <v>45.33305</v>
      </c>
      <c r="H42" s="83">
        <v>41.565849999999998</v>
      </c>
      <c r="I42" s="83">
        <v>23.3977</v>
      </c>
      <c r="J42" s="83">
        <v>51.317</v>
      </c>
      <c r="K42" s="83">
        <v>51.273000000000003</v>
      </c>
      <c r="L42" s="83">
        <v>43.031399999999998</v>
      </c>
      <c r="M42" s="83">
        <v>41.316650000000003</v>
      </c>
      <c r="N42" s="83">
        <v>42.318399999999997</v>
      </c>
      <c r="O42" s="83">
        <v>30.2027</v>
      </c>
      <c r="P42" s="83">
        <v>39.077249999999999</v>
      </c>
      <c r="Q42" s="83">
        <v>34.042650000000002</v>
      </c>
      <c r="R42" s="83">
        <v>33.333350000000003</v>
      </c>
      <c r="S42" s="83">
        <v>26.534300000000002</v>
      </c>
      <c r="T42" s="83">
        <v>39.447800000000001</v>
      </c>
      <c r="U42" s="83">
        <v>41.015650000000001</v>
      </c>
      <c r="V42" s="83">
        <v>29.786549999999998</v>
      </c>
      <c r="W42" s="83">
        <v>39.867400000000004</v>
      </c>
      <c r="X42" s="83">
        <v>82.358000000000004</v>
      </c>
      <c r="Y42" s="83">
        <v>30.173100000000002</v>
      </c>
      <c r="Z42" s="83">
        <v>46.367350000000002</v>
      </c>
      <c r="AA42" s="83">
        <v>47.0869</v>
      </c>
      <c r="AB42" s="83">
        <v>34.980550000000001</v>
      </c>
      <c r="AC42" s="83">
        <v>28.759599999999999</v>
      </c>
      <c r="AD42" s="83">
        <v>34.027799999999999</v>
      </c>
      <c r="AE42" s="83">
        <v>35.853650000000002</v>
      </c>
      <c r="AF42" s="83">
        <v>50.994500000000002</v>
      </c>
      <c r="AG42" s="83">
        <v>42.816899999999997</v>
      </c>
      <c r="AH42" s="83">
        <v>33.678699999999999</v>
      </c>
      <c r="AI42" s="83">
        <v>47.088549999999998</v>
      </c>
      <c r="AJ42" s="83">
        <v>34.892899999999997</v>
      </c>
      <c r="AK42" s="83">
        <v>32.55415</v>
      </c>
      <c r="AL42" s="83">
        <v>30.310649999999999</v>
      </c>
      <c r="AM42" s="83">
        <v>23.184100000000001</v>
      </c>
      <c r="AN42" s="83">
        <v>28.952200000000001</v>
      </c>
      <c r="AO42" s="83">
        <v>35.764499999999998</v>
      </c>
      <c r="AP42" s="83">
        <v>48.837200000000003</v>
      </c>
      <c r="AQ42" s="83">
        <v>39.040349999999997</v>
      </c>
      <c r="AR42" s="83">
        <v>35.514850000000003</v>
      </c>
      <c r="AS42" s="83">
        <v>52.287500000000001</v>
      </c>
      <c r="AT42" s="83">
        <v>36.658349999999999</v>
      </c>
      <c r="AU42" s="83">
        <v>40.493400000000001</v>
      </c>
      <c r="AV42" s="83">
        <v>43.713200000000001</v>
      </c>
      <c r="AW42" s="83">
        <v>40.453749999999999</v>
      </c>
      <c r="AX42" s="83">
        <v>36.652250000000002</v>
      </c>
      <c r="AY42" s="83">
        <v>41.290849999999999</v>
      </c>
      <c r="AZ42" s="83">
        <v>35.101399999999998</v>
      </c>
      <c r="BA42" s="83">
        <v>53.155999999999999</v>
      </c>
      <c r="BB42" s="83">
        <v>55.87</v>
      </c>
      <c r="BC42" s="83">
        <v>56.213999999999999</v>
      </c>
      <c r="BD42" s="83">
        <v>43.010750000000002</v>
      </c>
      <c r="BE42" s="92"/>
    </row>
    <row r="43" spans="1:57" x14ac:dyDescent="0.3">
      <c r="A43" s="92" t="s">
        <v>105</v>
      </c>
      <c r="B43" s="83">
        <v>44.692749999999997</v>
      </c>
      <c r="C43" s="83">
        <v>38.14</v>
      </c>
      <c r="D43" s="83">
        <v>25.333200000000001</v>
      </c>
      <c r="E43" s="83">
        <v>43.066400000000002</v>
      </c>
      <c r="F43" s="83">
        <v>25.452500000000001</v>
      </c>
      <c r="G43" s="83">
        <v>35.266849999999998</v>
      </c>
      <c r="H43" s="83">
        <v>32.099200000000003</v>
      </c>
      <c r="I43" s="83">
        <v>18.2775</v>
      </c>
      <c r="J43" s="83">
        <v>28.629549999999998</v>
      </c>
      <c r="K43" s="83">
        <v>30.523250000000001</v>
      </c>
      <c r="L43" s="83">
        <v>30.168299999999999</v>
      </c>
      <c r="M43" s="83">
        <v>30.579699999999999</v>
      </c>
      <c r="N43" s="83">
        <v>27.164650000000002</v>
      </c>
      <c r="O43" s="83">
        <v>18.870100000000001</v>
      </c>
      <c r="P43" s="83">
        <v>25.9697</v>
      </c>
      <c r="Q43" s="83">
        <v>22.84815</v>
      </c>
      <c r="R43" s="83">
        <v>26.534300000000002</v>
      </c>
      <c r="S43" s="83">
        <v>15</v>
      </c>
      <c r="T43" s="83">
        <v>26.572649999999999</v>
      </c>
      <c r="U43" s="83">
        <v>31.321000000000002</v>
      </c>
      <c r="V43" s="83">
        <v>26.3672</v>
      </c>
      <c r="W43" s="83">
        <v>27.91375</v>
      </c>
      <c r="X43" s="83">
        <v>69.118499999999997</v>
      </c>
      <c r="Y43" s="83">
        <v>22.638999999999999</v>
      </c>
      <c r="Z43" s="83">
        <v>26.159700000000001</v>
      </c>
      <c r="AA43" s="83">
        <v>24.581949999999999</v>
      </c>
      <c r="AB43" s="83">
        <v>25.41395</v>
      </c>
      <c r="AC43" s="83">
        <v>15.318899999999999</v>
      </c>
      <c r="AD43" s="83">
        <v>23.007899999999999</v>
      </c>
      <c r="AE43" s="83">
        <v>24.664449999999999</v>
      </c>
      <c r="AF43" s="83">
        <v>32.864649999999997</v>
      </c>
      <c r="AG43" s="83">
        <v>35.167450000000002</v>
      </c>
      <c r="AH43" s="83">
        <v>26.203199999999999</v>
      </c>
      <c r="AI43" s="83">
        <v>25.395399999999999</v>
      </c>
      <c r="AJ43" s="83">
        <v>24.13795</v>
      </c>
      <c r="AK43" s="83">
        <v>20.10885</v>
      </c>
      <c r="AL43" s="83">
        <v>16.803000000000001</v>
      </c>
      <c r="AM43" s="83">
        <v>14.142950000000001</v>
      </c>
      <c r="AN43" s="83">
        <v>20.965399999999999</v>
      </c>
      <c r="AO43" s="83">
        <v>27.379950000000001</v>
      </c>
      <c r="AP43" s="83">
        <v>31.012650000000001</v>
      </c>
      <c r="AQ43" s="83">
        <v>28.952200000000001</v>
      </c>
      <c r="AR43" s="83">
        <v>23.113199999999999</v>
      </c>
      <c r="AS43" s="83">
        <v>40.404049999999998</v>
      </c>
      <c r="AT43" s="83">
        <v>27.631599999999999</v>
      </c>
      <c r="AU43" s="83">
        <v>30.899650000000001</v>
      </c>
      <c r="AV43" s="83">
        <v>31.22495</v>
      </c>
      <c r="AW43" s="83">
        <v>31.4162</v>
      </c>
      <c r="AX43" s="83">
        <v>29.36345</v>
      </c>
      <c r="AY43" s="83">
        <v>32.938299999999998</v>
      </c>
      <c r="AZ43" s="83">
        <v>29.533000000000001</v>
      </c>
      <c r="BA43" s="83">
        <v>29.465949999999999</v>
      </c>
      <c r="BB43" s="83">
        <v>29.576149999999998</v>
      </c>
      <c r="BC43" s="83">
        <v>30.179300000000001</v>
      </c>
      <c r="BD43" s="83">
        <v>24.464849999999998</v>
      </c>
      <c r="BE43" s="92"/>
    </row>
    <row r="44" spans="1:57" x14ac:dyDescent="0.3">
      <c r="A44" s="92" t="s">
        <v>106</v>
      </c>
      <c r="B44" s="83">
        <v>47.823050000000002</v>
      </c>
      <c r="C44" s="83">
        <v>38.126800000000003</v>
      </c>
      <c r="D44" s="83">
        <v>34.271050000000002</v>
      </c>
      <c r="E44" s="83">
        <v>48.457999999999998</v>
      </c>
      <c r="F44" s="83">
        <v>32.142850000000003</v>
      </c>
      <c r="G44" s="83">
        <v>40.406799999999997</v>
      </c>
      <c r="H44" s="83">
        <v>36.247549999999997</v>
      </c>
      <c r="I44" s="83">
        <v>27.807549999999999</v>
      </c>
      <c r="J44" s="83">
        <v>51.097000000000001</v>
      </c>
      <c r="K44" s="83">
        <v>57.526499999999999</v>
      </c>
      <c r="L44" s="83">
        <v>43.731200000000001</v>
      </c>
      <c r="M44" s="83">
        <v>38.916350000000001</v>
      </c>
      <c r="N44" s="83">
        <v>38.930100000000003</v>
      </c>
      <c r="O44" s="83">
        <v>32.359850000000002</v>
      </c>
      <c r="P44" s="83">
        <v>36.497549999999997</v>
      </c>
      <c r="Q44" s="83">
        <v>40.672649999999997</v>
      </c>
      <c r="R44" s="83">
        <v>26.092600000000001</v>
      </c>
      <c r="S44" s="83">
        <v>33.825049999999997</v>
      </c>
      <c r="T44" s="83">
        <v>45.0184</v>
      </c>
      <c r="U44" s="83">
        <v>41.3386</v>
      </c>
      <c r="V44" s="83">
        <v>41.1023</v>
      </c>
      <c r="W44" s="83">
        <v>42.041350000000001</v>
      </c>
      <c r="X44" s="83">
        <v>79.646000000000001</v>
      </c>
      <c r="Y44" s="83">
        <v>29.349799999999998</v>
      </c>
      <c r="Z44" s="83">
        <v>44.671799999999998</v>
      </c>
      <c r="AA44" s="83">
        <v>42.868250000000003</v>
      </c>
      <c r="AB44" s="83">
        <v>37.396099999999997</v>
      </c>
      <c r="AC44" s="83">
        <v>32.777549999999998</v>
      </c>
      <c r="AD44" s="83">
        <v>35.228349999999999</v>
      </c>
      <c r="AE44" s="83">
        <v>28.984549999999999</v>
      </c>
      <c r="AF44" s="83">
        <v>43.139449999999997</v>
      </c>
      <c r="AG44" s="83">
        <v>44.311199999999999</v>
      </c>
      <c r="AH44" s="83">
        <v>29.878050000000002</v>
      </c>
      <c r="AI44" s="83">
        <v>38.253599999999999</v>
      </c>
      <c r="AJ44" s="83">
        <v>30.939399999999999</v>
      </c>
      <c r="AK44" s="83">
        <v>30.725300000000001</v>
      </c>
      <c r="AL44" s="83">
        <v>28.334599999999998</v>
      </c>
      <c r="AM44" s="83">
        <v>22.459900000000001</v>
      </c>
      <c r="AN44" s="83">
        <v>27.458950000000002</v>
      </c>
      <c r="AO44" s="83">
        <v>35.556849999999997</v>
      </c>
      <c r="AP44" s="83">
        <v>69.874499999999998</v>
      </c>
      <c r="AQ44" s="83">
        <v>25.6023</v>
      </c>
      <c r="AR44" s="83">
        <v>26.766200000000001</v>
      </c>
      <c r="AS44" s="83">
        <v>42.105249999999998</v>
      </c>
      <c r="AT44" s="83">
        <v>33.029600000000002</v>
      </c>
      <c r="AU44" s="83">
        <v>34.77825</v>
      </c>
      <c r="AV44" s="83">
        <v>37.610700000000001</v>
      </c>
      <c r="AW44" s="83">
        <v>41.229100000000003</v>
      </c>
      <c r="AX44" s="83">
        <v>45.215299999999999</v>
      </c>
      <c r="AY44" s="83">
        <v>44.491500000000002</v>
      </c>
      <c r="AZ44" s="83">
        <v>38.341700000000003</v>
      </c>
      <c r="BA44" s="83">
        <v>39.408850000000001</v>
      </c>
      <c r="BB44" s="83">
        <v>43.685000000000002</v>
      </c>
      <c r="BC44" s="83">
        <v>50.346499999999999</v>
      </c>
      <c r="BD44" s="83">
        <v>47.761200000000002</v>
      </c>
      <c r="BE44" s="92"/>
    </row>
    <row r="45" spans="1:57" x14ac:dyDescent="0.3">
      <c r="A45" s="92" t="s">
        <v>107</v>
      </c>
      <c r="B45" s="83">
        <v>47.821449999999999</v>
      </c>
      <c r="C45" s="83">
        <v>38.125700000000002</v>
      </c>
      <c r="D45" s="83">
        <v>34.270150000000001</v>
      </c>
      <c r="E45" s="83">
        <v>48.457999999999998</v>
      </c>
      <c r="F45" s="83">
        <v>32.142850000000003</v>
      </c>
      <c r="G45" s="83">
        <v>40.406799999999997</v>
      </c>
      <c r="H45" s="83">
        <v>36.247549999999997</v>
      </c>
      <c r="I45" s="83">
        <v>27.806950000000001</v>
      </c>
      <c r="J45" s="83">
        <v>51.094999999999999</v>
      </c>
      <c r="K45" s="83">
        <v>57.526499999999999</v>
      </c>
      <c r="L45" s="83">
        <v>43.731200000000001</v>
      </c>
      <c r="M45" s="83">
        <v>38.915199999999999</v>
      </c>
      <c r="N45" s="83">
        <v>38.930100000000003</v>
      </c>
      <c r="O45" s="83">
        <v>32.329000000000001</v>
      </c>
      <c r="P45" s="83">
        <v>36.496549999999999</v>
      </c>
      <c r="Q45" s="83">
        <v>40.672649999999997</v>
      </c>
      <c r="R45" s="83">
        <v>26.092600000000001</v>
      </c>
      <c r="S45" s="83">
        <v>33.824199999999998</v>
      </c>
      <c r="T45" s="83">
        <v>45.016849999999998</v>
      </c>
      <c r="U45" s="83">
        <v>41.3386</v>
      </c>
      <c r="V45" s="83">
        <v>41.1023</v>
      </c>
      <c r="W45" s="83">
        <v>42.041350000000001</v>
      </c>
      <c r="X45" s="83">
        <v>79.641000000000005</v>
      </c>
      <c r="Y45" s="83">
        <v>29.349150000000002</v>
      </c>
      <c r="Z45" s="83">
        <v>44.671799999999998</v>
      </c>
      <c r="AA45" s="83">
        <v>42.868250000000003</v>
      </c>
      <c r="AB45" s="83">
        <v>37.396099999999997</v>
      </c>
      <c r="AC45" s="83">
        <v>32.777549999999998</v>
      </c>
      <c r="AD45" s="83">
        <v>35.228349999999999</v>
      </c>
      <c r="AE45" s="83">
        <v>28.984549999999999</v>
      </c>
      <c r="AF45" s="83">
        <v>43.137999999999998</v>
      </c>
      <c r="AG45" s="83">
        <v>44.311199999999999</v>
      </c>
      <c r="AH45" s="83">
        <v>29.878050000000002</v>
      </c>
      <c r="AI45" s="83">
        <v>38.252450000000003</v>
      </c>
      <c r="AJ45" s="83">
        <v>30.939399999999999</v>
      </c>
      <c r="AK45" s="83">
        <v>30.725300000000001</v>
      </c>
      <c r="AL45" s="83">
        <v>28.334599999999998</v>
      </c>
      <c r="AM45" s="83">
        <v>22.459900000000001</v>
      </c>
      <c r="AN45" s="83">
        <v>27.458950000000002</v>
      </c>
      <c r="AO45" s="83">
        <v>35.556849999999997</v>
      </c>
      <c r="AP45" s="83">
        <v>69.874499999999998</v>
      </c>
      <c r="AQ45" s="83">
        <v>25.6023</v>
      </c>
      <c r="AR45" s="83">
        <v>26.766200000000001</v>
      </c>
      <c r="AS45" s="83">
        <v>42.105249999999998</v>
      </c>
      <c r="AT45" s="83">
        <v>33.029600000000002</v>
      </c>
      <c r="AU45" s="83">
        <v>34.777349999999998</v>
      </c>
      <c r="AV45" s="83">
        <v>37.609699999999997</v>
      </c>
      <c r="AW45" s="83">
        <v>41.227800000000002</v>
      </c>
      <c r="AX45" s="83">
        <v>45.213749999999997</v>
      </c>
      <c r="AY45" s="83">
        <v>44.491500000000002</v>
      </c>
      <c r="AZ45" s="83">
        <v>38.341700000000003</v>
      </c>
      <c r="BA45" s="83">
        <v>39.408850000000001</v>
      </c>
      <c r="BB45" s="83">
        <v>43.683549999999997</v>
      </c>
      <c r="BC45" s="83">
        <v>50.346499999999999</v>
      </c>
      <c r="BD45" s="83">
        <v>47.761200000000002</v>
      </c>
      <c r="BE45" s="92"/>
    </row>
    <row r="46" spans="1:57" x14ac:dyDescent="0.3">
      <c r="A46" s="92" t="s">
        <v>108</v>
      </c>
      <c r="B46" s="83">
        <v>47.823050000000002</v>
      </c>
      <c r="C46" s="83">
        <v>38.125700000000002</v>
      </c>
      <c r="D46" s="83">
        <v>34.270150000000001</v>
      </c>
      <c r="E46" s="83">
        <v>48.456200000000003</v>
      </c>
      <c r="F46" s="83">
        <v>32.142850000000003</v>
      </c>
      <c r="G46" s="83">
        <v>40.406799999999997</v>
      </c>
      <c r="H46" s="83">
        <v>36.247549999999997</v>
      </c>
      <c r="I46" s="83">
        <v>27.807549999999999</v>
      </c>
      <c r="J46" s="83">
        <v>51.097000000000001</v>
      </c>
      <c r="K46" s="83">
        <v>57.524000000000001</v>
      </c>
      <c r="L46" s="83">
        <v>43.729750000000003</v>
      </c>
      <c r="M46" s="83">
        <v>38.915199999999999</v>
      </c>
      <c r="N46" s="83">
        <v>38.930100000000003</v>
      </c>
      <c r="O46" s="83">
        <v>32.329000000000001</v>
      </c>
      <c r="P46" s="83">
        <v>36.497549999999997</v>
      </c>
      <c r="Q46" s="83">
        <v>40.672649999999997</v>
      </c>
      <c r="R46" s="83">
        <v>26.092600000000001</v>
      </c>
      <c r="S46" s="83">
        <v>33.825049999999997</v>
      </c>
      <c r="T46" s="83">
        <v>45.016849999999998</v>
      </c>
      <c r="U46" s="83">
        <v>41.3386</v>
      </c>
      <c r="V46" s="83">
        <v>41.1023</v>
      </c>
      <c r="W46" s="83">
        <v>42.041350000000001</v>
      </c>
      <c r="X46" s="83">
        <v>79.641000000000005</v>
      </c>
      <c r="Y46" s="83">
        <v>29.349799999999998</v>
      </c>
      <c r="Z46" s="83">
        <v>44.670299999999997</v>
      </c>
      <c r="AA46" s="83">
        <v>42.868250000000003</v>
      </c>
      <c r="AB46" s="83">
        <v>37.395049999999998</v>
      </c>
      <c r="AC46" s="83">
        <v>32.777549999999998</v>
      </c>
      <c r="AD46" s="83">
        <v>35.228349999999999</v>
      </c>
      <c r="AE46" s="83">
        <v>28.984549999999999</v>
      </c>
      <c r="AF46" s="83">
        <v>43.137999999999998</v>
      </c>
      <c r="AG46" s="83">
        <v>44.311199999999999</v>
      </c>
      <c r="AH46" s="83">
        <v>29.878050000000002</v>
      </c>
      <c r="AI46" s="83">
        <v>38.253599999999999</v>
      </c>
      <c r="AJ46" s="83">
        <v>30.939399999999999</v>
      </c>
      <c r="AK46" s="83">
        <v>30.725300000000001</v>
      </c>
      <c r="AL46" s="83">
        <v>28.334599999999998</v>
      </c>
      <c r="AM46" s="83">
        <v>22.459900000000001</v>
      </c>
      <c r="AN46" s="83">
        <v>27.458400000000001</v>
      </c>
      <c r="AO46" s="83">
        <v>35.556849999999997</v>
      </c>
      <c r="AP46" s="83">
        <v>69.874499999999998</v>
      </c>
      <c r="AQ46" s="83">
        <v>25.6023</v>
      </c>
      <c r="AR46" s="83">
        <v>26.766200000000001</v>
      </c>
      <c r="AS46" s="83">
        <v>42.105249999999998</v>
      </c>
      <c r="AT46" s="83">
        <v>33.029600000000002</v>
      </c>
      <c r="AU46" s="83">
        <v>34.77825</v>
      </c>
      <c r="AV46" s="83">
        <v>37.610700000000001</v>
      </c>
      <c r="AW46" s="83">
        <v>41.229100000000003</v>
      </c>
      <c r="AX46" s="83">
        <v>45.213749999999997</v>
      </c>
      <c r="AY46" s="83">
        <v>44.491500000000002</v>
      </c>
      <c r="AZ46" s="83">
        <v>38.341700000000003</v>
      </c>
      <c r="BA46" s="83">
        <v>39.408850000000001</v>
      </c>
      <c r="BB46" s="83">
        <v>43.685000000000002</v>
      </c>
      <c r="BC46" s="83">
        <v>50.344499999999996</v>
      </c>
      <c r="BD46" s="83">
        <v>47.761200000000002</v>
      </c>
      <c r="BE46" s="92"/>
    </row>
    <row r="47" spans="1:57" x14ac:dyDescent="0.3">
      <c r="A47" s="92" t="s">
        <v>109</v>
      </c>
      <c r="B47" s="83">
        <v>47.821449999999999</v>
      </c>
      <c r="C47" s="83">
        <v>38.125700000000002</v>
      </c>
      <c r="D47" s="83">
        <v>34.270150000000001</v>
      </c>
      <c r="E47" s="83">
        <v>48.457999999999998</v>
      </c>
      <c r="F47" s="83">
        <v>32.142850000000003</v>
      </c>
      <c r="G47" s="83">
        <v>40.406799999999997</v>
      </c>
      <c r="H47" s="83">
        <v>36.247549999999997</v>
      </c>
      <c r="I47" s="83">
        <v>27.806950000000001</v>
      </c>
      <c r="J47" s="83">
        <v>51.094999999999999</v>
      </c>
      <c r="K47" s="83">
        <v>57.526499999999999</v>
      </c>
      <c r="L47" s="83">
        <v>43.731200000000001</v>
      </c>
      <c r="M47" s="83">
        <v>38.915199999999999</v>
      </c>
      <c r="N47" s="83">
        <v>38.930100000000003</v>
      </c>
      <c r="O47" s="83">
        <v>32.329000000000001</v>
      </c>
      <c r="P47" s="83">
        <v>36.496549999999999</v>
      </c>
      <c r="Q47" s="83">
        <v>40.672649999999997</v>
      </c>
      <c r="R47" s="83">
        <v>26.092600000000001</v>
      </c>
      <c r="S47" s="83">
        <v>33.824199999999998</v>
      </c>
      <c r="T47" s="83">
        <v>45.016849999999998</v>
      </c>
      <c r="U47" s="83">
        <v>41.3386</v>
      </c>
      <c r="V47" s="83">
        <v>41.1023</v>
      </c>
      <c r="W47" s="83">
        <v>42.041350000000001</v>
      </c>
      <c r="X47" s="83">
        <v>79.641000000000005</v>
      </c>
      <c r="Y47" s="83">
        <v>29.349150000000002</v>
      </c>
      <c r="Z47" s="83">
        <v>44.671799999999998</v>
      </c>
      <c r="AA47" s="83">
        <v>42.868250000000003</v>
      </c>
      <c r="AB47" s="83">
        <v>37.396099999999997</v>
      </c>
      <c r="AC47" s="83">
        <v>32.777549999999998</v>
      </c>
      <c r="AD47" s="83">
        <v>35.228349999999999</v>
      </c>
      <c r="AE47" s="83">
        <v>28.984549999999999</v>
      </c>
      <c r="AF47" s="83">
        <v>43.137999999999998</v>
      </c>
      <c r="AG47" s="83">
        <v>44.311199999999999</v>
      </c>
      <c r="AH47" s="83">
        <v>29.878050000000002</v>
      </c>
      <c r="AI47" s="83">
        <v>38.252450000000003</v>
      </c>
      <c r="AJ47" s="83">
        <v>30.939399999999999</v>
      </c>
      <c r="AK47" s="83">
        <v>30.725300000000001</v>
      </c>
      <c r="AL47" s="83">
        <v>28.334599999999998</v>
      </c>
      <c r="AM47" s="83">
        <v>22.459900000000001</v>
      </c>
      <c r="AN47" s="83">
        <v>27.458950000000002</v>
      </c>
      <c r="AO47" s="83">
        <v>35.556849999999997</v>
      </c>
      <c r="AP47" s="83">
        <v>69.874499999999998</v>
      </c>
      <c r="AQ47" s="83">
        <v>25.6023</v>
      </c>
      <c r="AR47" s="83">
        <v>26.766200000000001</v>
      </c>
      <c r="AS47" s="83">
        <v>42.105249999999998</v>
      </c>
      <c r="AT47" s="83">
        <v>33.029600000000002</v>
      </c>
      <c r="AU47" s="83">
        <v>34.777349999999998</v>
      </c>
      <c r="AV47" s="83">
        <v>37.609699999999997</v>
      </c>
      <c r="AW47" s="83">
        <v>41.227800000000002</v>
      </c>
      <c r="AX47" s="83">
        <v>45.213749999999997</v>
      </c>
      <c r="AY47" s="83">
        <v>44.491500000000002</v>
      </c>
      <c r="AZ47" s="83">
        <v>38.341700000000003</v>
      </c>
      <c r="BA47" s="83">
        <v>39.408850000000001</v>
      </c>
      <c r="BB47" s="83">
        <v>43.683549999999997</v>
      </c>
      <c r="BC47" s="83">
        <v>50.346499999999999</v>
      </c>
      <c r="BD47" s="83">
        <v>47.761200000000002</v>
      </c>
      <c r="BE47" s="92"/>
    </row>
    <row r="48" spans="1:57" x14ac:dyDescent="0.3">
      <c r="A48" s="92" t="s">
        <v>43</v>
      </c>
      <c r="B48" s="83">
        <v>47.821449999999999</v>
      </c>
      <c r="C48" s="83">
        <v>38.125700000000002</v>
      </c>
      <c r="D48" s="83">
        <v>34.270150000000001</v>
      </c>
      <c r="E48" s="83">
        <v>48.456200000000003</v>
      </c>
      <c r="F48" s="83">
        <v>32.142850000000003</v>
      </c>
      <c r="G48" s="83">
        <v>40.406799999999997</v>
      </c>
      <c r="H48" s="83">
        <v>36.246549999999999</v>
      </c>
      <c r="I48" s="83">
        <v>27.806950000000001</v>
      </c>
      <c r="J48" s="83">
        <v>51.094999999999999</v>
      </c>
      <c r="K48" s="83">
        <v>57.524000000000001</v>
      </c>
      <c r="L48" s="83">
        <v>43.729750000000003</v>
      </c>
      <c r="M48" s="83">
        <v>38.915199999999999</v>
      </c>
      <c r="N48" s="83">
        <v>38.930100000000003</v>
      </c>
      <c r="O48" s="83">
        <v>32.328200000000002</v>
      </c>
      <c r="P48" s="83">
        <v>36.496549999999999</v>
      </c>
      <c r="Q48" s="83">
        <v>40.672649999999997</v>
      </c>
      <c r="R48" s="83">
        <v>26.092600000000001</v>
      </c>
      <c r="S48" s="83">
        <v>33.824199999999998</v>
      </c>
      <c r="T48" s="83">
        <v>45.016849999999998</v>
      </c>
      <c r="U48" s="83">
        <v>41.337299999999999</v>
      </c>
      <c r="V48" s="83">
        <v>41.1023</v>
      </c>
      <c r="W48" s="83">
        <v>42.040050000000001</v>
      </c>
      <c r="X48" s="83">
        <v>79.641000000000005</v>
      </c>
      <c r="Y48" s="83">
        <v>29.349150000000002</v>
      </c>
      <c r="Z48" s="83">
        <v>44.670299999999997</v>
      </c>
      <c r="AA48" s="83">
        <v>42.868250000000003</v>
      </c>
      <c r="AB48" s="83">
        <v>37.395049999999998</v>
      </c>
      <c r="AC48" s="83">
        <v>32.77675</v>
      </c>
      <c r="AD48" s="83">
        <v>35.227400000000003</v>
      </c>
      <c r="AE48" s="83">
        <v>28.983899999999998</v>
      </c>
      <c r="AF48" s="83">
        <v>43.137999999999998</v>
      </c>
      <c r="AG48" s="83">
        <v>44.309750000000001</v>
      </c>
      <c r="AH48" s="83">
        <v>29.878050000000002</v>
      </c>
      <c r="AI48" s="83">
        <v>38.252450000000003</v>
      </c>
      <c r="AJ48" s="83">
        <v>30.938700000000001</v>
      </c>
      <c r="AK48" s="83">
        <v>30.724550000000001</v>
      </c>
      <c r="AL48" s="83">
        <v>28.334599999999998</v>
      </c>
      <c r="AM48" s="83">
        <v>22.459900000000001</v>
      </c>
      <c r="AN48" s="83">
        <v>27.458400000000001</v>
      </c>
      <c r="AO48" s="83">
        <v>35.556849999999997</v>
      </c>
      <c r="AP48" s="83">
        <v>69.874499999999998</v>
      </c>
      <c r="AQ48" s="83">
        <v>25.601849999999999</v>
      </c>
      <c r="AR48" s="83">
        <v>26.766200000000001</v>
      </c>
      <c r="AS48" s="83">
        <v>42.105249999999998</v>
      </c>
      <c r="AT48" s="83">
        <v>33.028750000000002</v>
      </c>
      <c r="AU48" s="83">
        <v>34.777349999999998</v>
      </c>
      <c r="AV48" s="83">
        <v>37.609699999999997</v>
      </c>
      <c r="AW48" s="83">
        <v>41.227800000000002</v>
      </c>
      <c r="AX48" s="83">
        <v>45.213749999999997</v>
      </c>
      <c r="AY48" s="83">
        <v>44.491500000000002</v>
      </c>
      <c r="AZ48" s="83">
        <v>38.341700000000003</v>
      </c>
      <c r="BA48" s="83">
        <v>39.408850000000001</v>
      </c>
      <c r="BB48" s="83">
        <v>43.683549999999997</v>
      </c>
      <c r="BC48" s="83">
        <v>50.344499999999996</v>
      </c>
      <c r="BD48" s="83">
        <v>47.761200000000002</v>
      </c>
      <c r="BE48" s="92"/>
    </row>
    <row r="49" spans="1:57" x14ac:dyDescent="0.3">
      <c r="A49" s="92" t="s">
        <v>44</v>
      </c>
      <c r="B49" s="83">
        <v>58.799500000000002</v>
      </c>
      <c r="C49" s="83">
        <v>48.249450000000003</v>
      </c>
      <c r="D49" s="83">
        <v>46.349499999999999</v>
      </c>
      <c r="E49" s="83">
        <v>107.108</v>
      </c>
      <c r="F49" s="83">
        <v>59.420499999999997</v>
      </c>
      <c r="G49" s="83">
        <v>65.236500000000007</v>
      </c>
      <c r="H49" s="83">
        <v>59.316499999999998</v>
      </c>
      <c r="I49" s="83">
        <v>42.101599999999998</v>
      </c>
      <c r="J49" s="83">
        <v>72.066500000000005</v>
      </c>
      <c r="K49" s="83">
        <v>88.501000000000005</v>
      </c>
      <c r="L49" s="83">
        <v>58.480499999999999</v>
      </c>
      <c r="M49" s="83">
        <v>69.061000000000007</v>
      </c>
      <c r="N49" s="83">
        <v>63.362000000000002</v>
      </c>
      <c r="O49" s="83">
        <v>38.615349999999999</v>
      </c>
      <c r="P49" s="83">
        <v>44.8095</v>
      </c>
      <c r="Q49" s="83">
        <v>50.990499999999997</v>
      </c>
      <c r="R49" s="83">
        <v>51.8155</v>
      </c>
      <c r="S49" s="83">
        <v>39.410200000000003</v>
      </c>
      <c r="T49" s="83">
        <v>65.974999999999994</v>
      </c>
      <c r="U49" s="83">
        <v>43.358550000000001</v>
      </c>
      <c r="V49" s="83">
        <v>73.377499999999998</v>
      </c>
      <c r="W49" s="83">
        <v>51.900500000000001</v>
      </c>
      <c r="X49" s="83">
        <v>87.5</v>
      </c>
      <c r="Y49" s="83">
        <v>45.09205</v>
      </c>
      <c r="Z49" s="83">
        <v>56.856999999999999</v>
      </c>
      <c r="AA49" s="83">
        <v>67.801000000000002</v>
      </c>
      <c r="AB49" s="83">
        <v>51.16</v>
      </c>
      <c r="AC49" s="83">
        <v>43.405500000000004</v>
      </c>
      <c r="AD49" s="83">
        <v>51.853999999999999</v>
      </c>
      <c r="AE49" s="83">
        <v>52.5565</v>
      </c>
      <c r="AF49" s="83">
        <v>56.012</v>
      </c>
      <c r="AG49" s="83">
        <v>62.203000000000003</v>
      </c>
      <c r="AH49" s="83">
        <v>42.604599999999998</v>
      </c>
      <c r="AI49" s="83">
        <v>57.052999999999997</v>
      </c>
      <c r="AJ49" s="83">
        <v>41.34375</v>
      </c>
      <c r="AK49" s="83">
        <v>41.125250000000001</v>
      </c>
      <c r="AL49" s="83">
        <v>39.165199999999999</v>
      </c>
      <c r="AM49" s="83">
        <v>33.245399999999997</v>
      </c>
      <c r="AN49" s="83">
        <v>39.150100000000002</v>
      </c>
      <c r="AO49" s="83">
        <v>52.375500000000002</v>
      </c>
      <c r="AP49" s="83">
        <v>78.039500000000004</v>
      </c>
      <c r="AQ49" s="83">
        <v>37.692300000000003</v>
      </c>
      <c r="AR49" s="83">
        <v>36.183149999999998</v>
      </c>
      <c r="AS49" s="83">
        <v>62.826999999999998</v>
      </c>
      <c r="AT49" s="83">
        <v>51.118499999999997</v>
      </c>
      <c r="AU49" s="83">
        <v>57.421999999999997</v>
      </c>
      <c r="AV49" s="83">
        <v>63.491999999999997</v>
      </c>
      <c r="AW49" s="83">
        <v>52.047499999999999</v>
      </c>
      <c r="AX49" s="83">
        <v>43.933050000000001</v>
      </c>
      <c r="AY49" s="83">
        <v>47.125450000000001</v>
      </c>
      <c r="AZ49" s="83">
        <v>41.025649999999999</v>
      </c>
      <c r="BA49" s="83">
        <v>58.843000000000004</v>
      </c>
      <c r="BB49" s="83">
        <v>55.231000000000002</v>
      </c>
      <c r="BC49" s="83">
        <v>60.411000000000001</v>
      </c>
      <c r="BD49" s="83">
        <v>51.830500000000001</v>
      </c>
      <c r="BE49" s="92"/>
    </row>
    <row r="50" spans="1:57" x14ac:dyDescent="0.3">
      <c r="A50" s="92" t="s">
        <v>45</v>
      </c>
      <c r="B50" s="83">
        <v>58.796999999999997</v>
      </c>
      <c r="C50" s="83">
        <v>48.249450000000003</v>
      </c>
      <c r="D50" s="83">
        <v>46.349499999999999</v>
      </c>
      <c r="E50" s="83">
        <v>107.108</v>
      </c>
      <c r="F50" s="83">
        <v>59.417999999999999</v>
      </c>
      <c r="G50" s="83">
        <v>65.236500000000007</v>
      </c>
      <c r="H50" s="83">
        <v>59.316499999999998</v>
      </c>
      <c r="I50" s="83">
        <v>42.101599999999998</v>
      </c>
      <c r="J50" s="83">
        <v>72.066500000000005</v>
      </c>
      <c r="K50" s="83">
        <v>88.501000000000005</v>
      </c>
      <c r="L50" s="83">
        <v>58.480499999999999</v>
      </c>
      <c r="M50" s="83">
        <v>69.061000000000007</v>
      </c>
      <c r="N50" s="83">
        <v>63.362000000000002</v>
      </c>
      <c r="O50" s="83">
        <v>38.615349999999999</v>
      </c>
      <c r="P50" s="83">
        <v>44.8095</v>
      </c>
      <c r="Q50" s="83">
        <v>50.988500000000002</v>
      </c>
      <c r="R50" s="83">
        <v>51.8155</v>
      </c>
      <c r="S50" s="83">
        <v>39.408999999999999</v>
      </c>
      <c r="T50" s="83">
        <v>65.974999999999994</v>
      </c>
      <c r="U50" s="83">
        <v>43.357149999999997</v>
      </c>
      <c r="V50" s="83">
        <v>73.377499999999998</v>
      </c>
      <c r="W50" s="83">
        <v>51.900500000000001</v>
      </c>
      <c r="X50" s="83">
        <v>87.5</v>
      </c>
      <c r="Y50" s="83">
        <v>45.09205</v>
      </c>
      <c r="Z50" s="83">
        <v>56.856999999999999</v>
      </c>
      <c r="AA50" s="83">
        <v>67.797499999999999</v>
      </c>
      <c r="AB50" s="83">
        <v>51.16</v>
      </c>
      <c r="AC50" s="83">
        <v>43.405500000000004</v>
      </c>
      <c r="AD50" s="83">
        <v>51.851999999999997</v>
      </c>
      <c r="AE50" s="83">
        <v>52.5565</v>
      </c>
      <c r="AF50" s="83">
        <v>56.009500000000003</v>
      </c>
      <c r="AG50" s="83">
        <v>62.203000000000003</v>
      </c>
      <c r="AH50" s="83">
        <v>42.604599999999998</v>
      </c>
      <c r="AI50" s="83">
        <v>57.052999999999997</v>
      </c>
      <c r="AJ50" s="83">
        <v>41.34375</v>
      </c>
      <c r="AK50" s="83">
        <v>41.124000000000002</v>
      </c>
      <c r="AL50" s="83">
        <v>39.165199999999999</v>
      </c>
      <c r="AM50" s="83">
        <v>33.245399999999997</v>
      </c>
      <c r="AN50" s="83">
        <v>39.148949999999999</v>
      </c>
      <c r="AO50" s="83">
        <v>52.375500000000002</v>
      </c>
      <c r="AP50" s="83">
        <v>78.039500000000004</v>
      </c>
      <c r="AQ50" s="83">
        <v>37.692300000000003</v>
      </c>
      <c r="AR50" s="83">
        <v>36.183149999999998</v>
      </c>
      <c r="AS50" s="83">
        <v>62.826999999999998</v>
      </c>
      <c r="AT50" s="83">
        <v>51.118499999999997</v>
      </c>
      <c r="AU50" s="83">
        <v>57.421999999999997</v>
      </c>
      <c r="AV50" s="83">
        <v>63.491999999999997</v>
      </c>
      <c r="AW50" s="83">
        <v>52.047499999999999</v>
      </c>
      <c r="AX50" s="83">
        <v>43.931600000000003</v>
      </c>
      <c r="AY50" s="83">
        <v>47.123800000000003</v>
      </c>
      <c r="AZ50" s="83">
        <v>41.025649999999999</v>
      </c>
      <c r="BA50" s="83">
        <v>58.840499999999999</v>
      </c>
      <c r="BB50" s="83">
        <v>55.231000000000002</v>
      </c>
      <c r="BC50" s="83">
        <v>60.411000000000001</v>
      </c>
      <c r="BD50" s="83">
        <v>51.830500000000001</v>
      </c>
      <c r="BE50" s="92"/>
    </row>
    <row r="51" spans="1:57" x14ac:dyDescent="0.3">
      <c r="A51" s="92" t="s">
        <v>46</v>
      </c>
      <c r="B51" s="83">
        <v>58.796999999999997</v>
      </c>
      <c r="C51" s="83">
        <v>48.249450000000003</v>
      </c>
      <c r="D51" s="83">
        <v>46.349499999999999</v>
      </c>
      <c r="E51" s="83">
        <v>107.108</v>
      </c>
      <c r="F51" s="83">
        <v>59.417999999999999</v>
      </c>
      <c r="G51" s="83">
        <v>65.236500000000007</v>
      </c>
      <c r="H51" s="83">
        <v>59.316499999999998</v>
      </c>
      <c r="I51" s="83">
        <v>42.101599999999998</v>
      </c>
      <c r="J51" s="83">
        <v>72.066500000000005</v>
      </c>
      <c r="K51" s="83">
        <v>88.495000000000005</v>
      </c>
      <c r="L51" s="83">
        <v>58.477499999999999</v>
      </c>
      <c r="M51" s="83">
        <v>69.057500000000005</v>
      </c>
      <c r="N51" s="83">
        <v>63.362000000000002</v>
      </c>
      <c r="O51" s="83">
        <v>38.614199999999997</v>
      </c>
      <c r="P51" s="83">
        <v>44.807949999999998</v>
      </c>
      <c r="Q51" s="83">
        <v>50.988500000000002</v>
      </c>
      <c r="R51" s="83">
        <v>51.813499999999998</v>
      </c>
      <c r="S51" s="83">
        <v>39.408999999999999</v>
      </c>
      <c r="T51" s="83">
        <v>65.971999999999994</v>
      </c>
      <c r="U51" s="83">
        <v>43.357149999999997</v>
      </c>
      <c r="V51" s="83">
        <v>73.377499999999998</v>
      </c>
      <c r="W51" s="83">
        <v>51.898499999999999</v>
      </c>
      <c r="X51" s="83">
        <v>87.5</v>
      </c>
      <c r="Y51" s="83">
        <v>45.09205</v>
      </c>
      <c r="Z51" s="83">
        <v>56.854500000000002</v>
      </c>
      <c r="AA51" s="83">
        <v>67.797499999999999</v>
      </c>
      <c r="AB51" s="83">
        <v>51.16</v>
      </c>
      <c r="AC51" s="83">
        <v>43.405500000000004</v>
      </c>
      <c r="AD51" s="83">
        <v>51.851999999999997</v>
      </c>
      <c r="AE51" s="83">
        <v>52.554000000000002</v>
      </c>
      <c r="AF51" s="83">
        <v>56.009500000000003</v>
      </c>
      <c r="AG51" s="83">
        <v>62.200499999999998</v>
      </c>
      <c r="AH51" s="83">
        <v>42.603200000000001</v>
      </c>
      <c r="AI51" s="83">
        <v>57.0505</v>
      </c>
      <c r="AJ51" s="83">
        <v>41.34375</v>
      </c>
      <c r="AK51" s="83">
        <v>41.124000000000002</v>
      </c>
      <c r="AL51" s="83">
        <v>39.165199999999999</v>
      </c>
      <c r="AM51" s="83">
        <v>33.244549999999997</v>
      </c>
      <c r="AN51" s="83">
        <v>39.148949999999999</v>
      </c>
      <c r="AO51" s="83">
        <v>52.375500000000002</v>
      </c>
      <c r="AP51" s="83">
        <v>78.034499999999994</v>
      </c>
      <c r="AQ51" s="83">
        <v>37.692300000000003</v>
      </c>
      <c r="AR51" s="83">
        <v>36.183149999999998</v>
      </c>
      <c r="AS51" s="83">
        <v>62.826999999999998</v>
      </c>
      <c r="AT51" s="83">
        <v>51.116500000000002</v>
      </c>
      <c r="AU51" s="83">
        <v>57.421999999999997</v>
      </c>
      <c r="AV51" s="83">
        <v>63.491999999999997</v>
      </c>
      <c r="AW51" s="83">
        <v>52.047499999999999</v>
      </c>
      <c r="AX51" s="83">
        <v>43.931600000000003</v>
      </c>
      <c r="AY51" s="83">
        <v>47.123800000000003</v>
      </c>
      <c r="AZ51" s="83">
        <v>41.025649999999999</v>
      </c>
      <c r="BA51" s="83">
        <v>58.840499999999999</v>
      </c>
      <c r="BB51" s="83">
        <v>55.231000000000002</v>
      </c>
      <c r="BC51" s="83">
        <v>60.411000000000001</v>
      </c>
      <c r="BD51" s="83">
        <v>51.828499999999998</v>
      </c>
      <c r="BE51" s="92"/>
    </row>
    <row r="52" spans="1:57" x14ac:dyDescent="0.3">
      <c r="A52" s="92" t="s">
        <v>110</v>
      </c>
      <c r="B52" s="83">
        <v>60.887999999999998</v>
      </c>
      <c r="C52" s="83">
        <v>52.5</v>
      </c>
      <c r="D52" s="83">
        <v>42.360399999999998</v>
      </c>
      <c r="E52" s="83">
        <v>71.777500000000003</v>
      </c>
      <c r="F52" s="83">
        <v>55.692999999999998</v>
      </c>
      <c r="G52" s="83">
        <v>50</v>
      </c>
      <c r="H52" s="83">
        <v>52.466500000000003</v>
      </c>
      <c r="I52" s="83">
        <v>36.84825</v>
      </c>
      <c r="J52" s="83">
        <v>62.025500000000001</v>
      </c>
      <c r="K52" s="83">
        <v>59.756</v>
      </c>
      <c r="L52" s="83">
        <v>48.985500000000002</v>
      </c>
      <c r="M52" s="83">
        <v>53.277999999999999</v>
      </c>
      <c r="N52" s="83">
        <v>50.342500000000001</v>
      </c>
      <c r="O52" s="83">
        <v>42.710500000000003</v>
      </c>
      <c r="P52" s="83">
        <v>40.69265</v>
      </c>
      <c r="Q52" s="83">
        <v>44.954149999999998</v>
      </c>
      <c r="R52" s="83">
        <v>40.384599999999999</v>
      </c>
      <c r="S52" s="83">
        <v>36.029400000000003</v>
      </c>
      <c r="T52" s="83">
        <v>49.932049999999997</v>
      </c>
      <c r="U52" s="83">
        <v>47.879249999999999</v>
      </c>
      <c r="V52" s="83">
        <v>51.398499999999999</v>
      </c>
      <c r="W52" s="83">
        <v>47.337899999999998</v>
      </c>
      <c r="X52" s="83">
        <v>83.522499999999994</v>
      </c>
      <c r="Y52" s="83">
        <v>42.969900000000003</v>
      </c>
      <c r="Z52" s="83">
        <v>62.287999999999997</v>
      </c>
      <c r="AA52" s="83">
        <v>56.759</v>
      </c>
      <c r="AB52" s="83">
        <v>47.419350000000001</v>
      </c>
      <c r="AC52" s="83">
        <v>35.103999999999999</v>
      </c>
      <c r="AD52" s="83">
        <v>49.454250000000002</v>
      </c>
      <c r="AE52" s="83">
        <v>36.025500000000001</v>
      </c>
      <c r="AF52" s="83">
        <v>55.262999999999998</v>
      </c>
      <c r="AG52" s="83">
        <v>60.799500000000002</v>
      </c>
      <c r="AH52" s="83">
        <v>41.8459</v>
      </c>
      <c r="AI52" s="83">
        <v>56.790999999999997</v>
      </c>
      <c r="AJ52" s="83">
        <v>40.061750000000004</v>
      </c>
      <c r="AK52" s="83">
        <v>35.888649999999998</v>
      </c>
      <c r="AL52" s="83">
        <v>35.507249999999999</v>
      </c>
      <c r="AM52" s="83">
        <v>31.179300000000001</v>
      </c>
      <c r="AN52" s="83">
        <v>39.837400000000002</v>
      </c>
      <c r="AO52" s="83">
        <v>46.518999999999998</v>
      </c>
      <c r="AP52" s="83">
        <v>66.760999999999996</v>
      </c>
      <c r="AQ52" s="83">
        <v>38.786299999999997</v>
      </c>
      <c r="AR52" s="83">
        <v>37.999749999999999</v>
      </c>
      <c r="AS52" s="83">
        <v>51.281999999999996</v>
      </c>
      <c r="AT52" s="83">
        <v>42</v>
      </c>
      <c r="AU52" s="83">
        <v>42.534700000000001</v>
      </c>
      <c r="AV52" s="83">
        <v>46.511650000000003</v>
      </c>
      <c r="AW52" s="83">
        <v>50.567500000000003</v>
      </c>
      <c r="AX52" s="83">
        <v>44.671799999999998</v>
      </c>
      <c r="AY52" s="83">
        <v>45.33305</v>
      </c>
      <c r="AZ52" s="83">
        <v>43.54665</v>
      </c>
      <c r="BA52" s="83">
        <v>59.524000000000001</v>
      </c>
      <c r="BB52" s="83">
        <v>68.691500000000005</v>
      </c>
      <c r="BC52" s="83">
        <v>64.191999999999993</v>
      </c>
      <c r="BD52" s="83">
        <v>62.5</v>
      </c>
      <c r="BE52" s="92"/>
    </row>
    <row r="53" spans="1:57" x14ac:dyDescent="0.3">
      <c r="A53" s="92" t="s">
        <v>111</v>
      </c>
      <c r="B53" s="83">
        <v>54.237499999999997</v>
      </c>
      <c r="C53" s="83">
        <v>46.815300000000001</v>
      </c>
      <c r="D53" s="83">
        <v>41.34375</v>
      </c>
      <c r="E53" s="83">
        <v>66.899500000000003</v>
      </c>
      <c r="F53" s="83">
        <v>47.268900000000002</v>
      </c>
      <c r="G53" s="83">
        <v>48.039200000000001</v>
      </c>
      <c r="H53" s="83">
        <v>48.298749999999998</v>
      </c>
      <c r="I53" s="83">
        <v>37.653700000000001</v>
      </c>
      <c r="J53" s="83">
        <v>63.912999999999997</v>
      </c>
      <c r="K53" s="83">
        <v>54.212499999999999</v>
      </c>
      <c r="L53" s="83">
        <v>50.418999999999997</v>
      </c>
      <c r="M53" s="83">
        <v>49.08</v>
      </c>
      <c r="N53" s="83">
        <v>46.815300000000001</v>
      </c>
      <c r="O53" s="83">
        <v>39.003549999999997</v>
      </c>
      <c r="P53" s="83">
        <v>40.69265</v>
      </c>
      <c r="Q53" s="83">
        <v>42.024000000000001</v>
      </c>
      <c r="R53" s="83">
        <v>41.292149999999999</v>
      </c>
      <c r="S53" s="83">
        <v>38.28125</v>
      </c>
      <c r="T53" s="83">
        <v>50.9985</v>
      </c>
      <c r="U53" s="83">
        <v>46.081499999999998</v>
      </c>
      <c r="V53" s="83">
        <v>50.865000000000002</v>
      </c>
      <c r="W53" s="83">
        <v>46.630499999999998</v>
      </c>
      <c r="X53" s="83">
        <v>84.483000000000004</v>
      </c>
      <c r="Y53" s="83">
        <v>40.618949999999998</v>
      </c>
      <c r="Z53" s="83">
        <v>60.246000000000002</v>
      </c>
      <c r="AA53" s="83">
        <v>55.262999999999998</v>
      </c>
      <c r="AB53" s="83">
        <v>51.398499999999999</v>
      </c>
      <c r="AC53" s="83">
        <v>39.040349999999997</v>
      </c>
      <c r="AD53" s="83">
        <v>48.985500000000002</v>
      </c>
      <c r="AE53" s="83">
        <v>37.886600000000001</v>
      </c>
      <c r="AF53" s="83">
        <v>54.243499999999997</v>
      </c>
      <c r="AG53" s="83">
        <v>58.893999999999998</v>
      </c>
      <c r="AH53" s="83">
        <v>42.534700000000001</v>
      </c>
      <c r="AI53" s="83">
        <v>56.480499999999999</v>
      </c>
      <c r="AJ53" s="83">
        <v>38.495100000000001</v>
      </c>
      <c r="AK53" s="83">
        <v>36.370150000000002</v>
      </c>
      <c r="AL53" s="83">
        <v>35.853650000000002</v>
      </c>
      <c r="AM53" s="83">
        <v>31.085550000000001</v>
      </c>
      <c r="AN53" s="83">
        <v>37.5</v>
      </c>
      <c r="AO53" s="83">
        <v>48.355249999999998</v>
      </c>
      <c r="AP53" s="83">
        <v>64.811499999999995</v>
      </c>
      <c r="AQ53" s="83">
        <v>38.481650000000002</v>
      </c>
      <c r="AR53" s="83">
        <v>36.394150000000003</v>
      </c>
      <c r="AS53" s="83">
        <v>48.192749999999997</v>
      </c>
      <c r="AT53" s="83">
        <v>42.98245</v>
      </c>
      <c r="AU53" s="83">
        <v>46.142600000000002</v>
      </c>
      <c r="AV53" s="83">
        <v>50.472999999999999</v>
      </c>
      <c r="AW53" s="83">
        <v>46.226399999999998</v>
      </c>
      <c r="AX53" s="83">
        <v>40.947049999999997</v>
      </c>
      <c r="AY53" s="83">
        <v>48.298749999999998</v>
      </c>
      <c r="AZ53" s="83">
        <v>42.775649999999999</v>
      </c>
      <c r="BA53" s="83">
        <v>58.594000000000001</v>
      </c>
      <c r="BB53" s="83">
        <v>67.430999999999997</v>
      </c>
      <c r="BC53" s="83">
        <v>66.516000000000005</v>
      </c>
      <c r="BD53" s="83">
        <v>64.285499999999999</v>
      </c>
      <c r="BE53" s="92"/>
    </row>
    <row r="54" spans="1:57" x14ac:dyDescent="0.3">
      <c r="A54" s="92" t="s">
        <v>112</v>
      </c>
      <c r="B54" s="83">
        <v>60.150500000000001</v>
      </c>
      <c r="C54" s="83">
        <v>42.431049999999999</v>
      </c>
      <c r="D54" s="83">
        <v>35.336550000000003</v>
      </c>
      <c r="E54" s="83">
        <v>67.225499999999997</v>
      </c>
      <c r="F54" s="83">
        <v>50.905000000000001</v>
      </c>
      <c r="G54" s="83">
        <v>51.7605</v>
      </c>
      <c r="H54" s="83">
        <v>51.551000000000002</v>
      </c>
      <c r="I54" s="83">
        <v>37.860599999999998</v>
      </c>
      <c r="J54" s="83">
        <v>64.379499999999993</v>
      </c>
      <c r="K54" s="83">
        <v>65.210999999999999</v>
      </c>
      <c r="L54" s="83">
        <v>50.83</v>
      </c>
      <c r="M54" s="83">
        <v>55.682000000000002</v>
      </c>
      <c r="N54" s="83">
        <v>49.830500000000001</v>
      </c>
      <c r="O54" s="83">
        <v>34.80115</v>
      </c>
      <c r="P54" s="83">
        <v>39.9071</v>
      </c>
      <c r="Q54" s="83">
        <v>42.782299999999999</v>
      </c>
      <c r="R54" s="83">
        <v>41.734999999999999</v>
      </c>
      <c r="S54" s="83">
        <v>35.853650000000002</v>
      </c>
      <c r="T54" s="83">
        <v>49.772399999999998</v>
      </c>
      <c r="U54" s="83">
        <v>41.973350000000003</v>
      </c>
      <c r="V54" s="83">
        <v>52.783000000000001</v>
      </c>
      <c r="W54" s="83">
        <v>46.245800000000003</v>
      </c>
      <c r="X54" s="83">
        <v>89.090999999999994</v>
      </c>
      <c r="Y54" s="83">
        <v>41.76135</v>
      </c>
      <c r="Z54" s="83">
        <v>52.317500000000003</v>
      </c>
      <c r="AA54" s="83">
        <v>59.274000000000001</v>
      </c>
      <c r="AB54" s="83">
        <v>42.001350000000002</v>
      </c>
      <c r="AC54" s="83">
        <v>32.640900000000002</v>
      </c>
      <c r="AD54" s="83">
        <v>48.869700000000002</v>
      </c>
      <c r="AE54" s="83">
        <v>35.421700000000001</v>
      </c>
      <c r="AF54" s="83">
        <v>58.103000000000002</v>
      </c>
      <c r="AG54" s="83">
        <v>59.231499999999997</v>
      </c>
      <c r="AH54" s="83">
        <v>38.684199999999997</v>
      </c>
      <c r="AI54" s="83">
        <v>55.644500000000001</v>
      </c>
      <c r="AJ54" s="83">
        <v>37.551099999999998</v>
      </c>
      <c r="AK54" s="83">
        <v>37.027700000000003</v>
      </c>
      <c r="AL54" s="83">
        <v>38.3812</v>
      </c>
      <c r="AM54" s="83">
        <v>28.848050000000001</v>
      </c>
      <c r="AN54" s="83">
        <v>33.460650000000001</v>
      </c>
      <c r="AO54" s="83">
        <v>42.136450000000004</v>
      </c>
      <c r="AP54" s="83">
        <v>69.013999999999996</v>
      </c>
      <c r="AQ54" s="83">
        <v>35.167450000000002</v>
      </c>
      <c r="AR54" s="83">
        <v>36.05395</v>
      </c>
      <c r="AS54" s="83">
        <v>46.783650000000002</v>
      </c>
      <c r="AT54" s="83">
        <v>39.837400000000002</v>
      </c>
      <c r="AU54" s="83">
        <v>42.360399999999998</v>
      </c>
      <c r="AV54" s="83">
        <v>43.55715</v>
      </c>
      <c r="AW54" s="83">
        <v>48.046199999999999</v>
      </c>
      <c r="AX54" s="83">
        <v>45.59395</v>
      </c>
      <c r="AY54" s="83">
        <v>44.551450000000003</v>
      </c>
      <c r="AZ54" s="83">
        <v>41.208799999999997</v>
      </c>
      <c r="BA54" s="83">
        <v>54.347999999999999</v>
      </c>
      <c r="BB54" s="83">
        <v>64.132999999999996</v>
      </c>
      <c r="BC54" s="83">
        <v>65.262500000000003</v>
      </c>
      <c r="BD54" s="83">
        <v>59.924999999999997</v>
      </c>
      <c r="BE54" s="92"/>
    </row>
    <row r="55" spans="1:57" x14ac:dyDescent="0.3">
      <c r="A55" s="92" t="s">
        <v>113</v>
      </c>
      <c r="B55" s="83">
        <v>60.150500000000001</v>
      </c>
      <c r="C55" s="83">
        <v>42.431049999999999</v>
      </c>
      <c r="D55" s="83">
        <v>35.336550000000003</v>
      </c>
      <c r="E55" s="83">
        <v>67.225499999999997</v>
      </c>
      <c r="F55" s="83">
        <v>50.905000000000001</v>
      </c>
      <c r="G55" s="83">
        <v>51.7605</v>
      </c>
      <c r="H55" s="83">
        <v>51.551000000000002</v>
      </c>
      <c r="I55" s="83">
        <v>37.860599999999998</v>
      </c>
      <c r="J55" s="83">
        <v>64.379499999999993</v>
      </c>
      <c r="K55" s="83">
        <v>65.210999999999999</v>
      </c>
      <c r="L55" s="83">
        <v>50.83</v>
      </c>
      <c r="M55" s="83">
        <v>55.682000000000002</v>
      </c>
      <c r="N55" s="83">
        <v>49.830500000000001</v>
      </c>
      <c r="O55" s="83">
        <v>34.80115</v>
      </c>
      <c r="P55" s="83">
        <v>39.9071</v>
      </c>
      <c r="Q55" s="83">
        <v>42.782299999999999</v>
      </c>
      <c r="R55" s="83">
        <v>41.734999999999999</v>
      </c>
      <c r="S55" s="83">
        <v>35.853650000000002</v>
      </c>
      <c r="T55" s="83">
        <v>49.772399999999998</v>
      </c>
      <c r="U55" s="83">
        <v>41.973350000000003</v>
      </c>
      <c r="V55" s="83">
        <v>52.783000000000001</v>
      </c>
      <c r="W55" s="83">
        <v>46.245800000000003</v>
      </c>
      <c r="X55" s="83">
        <v>89.090999999999994</v>
      </c>
      <c r="Y55" s="83">
        <v>41.76135</v>
      </c>
      <c r="Z55" s="83">
        <v>52.317500000000003</v>
      </c>
      <c r="AA55" s="83">
        <v>59.274000000000001</v>
      </c>
      <c r="AB55" s="83">
        <v>42.001350000000002</v>
      </c>
      <c r="AC55" s="83">
        <v>32.640900000000002</v>
      </c>
      <c r="AD55" s="83">
        <v>48.869700000000002</v>
      </c>
      <c r="AE55" s="83">
        <v>35.421700000000001</v>
      </c>
      <c r="AF55" s="83">
        <v>58.103000000000002</v>
      </c>
      <c r="AG55" s="83">
        <v>59.231499999999997</v>
      </c>
      <c r="AH55" s="83">
        <v>38.684199999999997</v>
      </c>
      <c r="AI55" s="83">
        <v>55.644500000000001</v>
      </c>
      <c r="AJ55" s="83">
        <v>37.551099999999998</v>
      </c>
      <c r="AK55" s="83">
        <v>37.027700000000003</v>
      </c>
      <c r="AL55" s="83">
        <v>38.3812</v>
      </c>
      <c r="AM55" s="83">
        <v>28.848050000000001</v>
      </c>
      <c r="AN55" s="83">
        <v>33.460650000000001</v>
      </c>
      <c r="AO55" s="83">
        <v>42.136450000000004</v>
      </c>
      <c r="AP55" s="83">
        <v>69.013999999999996</v>
      </c>
      <c r="AQ55" s="83">
        <v>35.167450000000002</v>
      </c>
      <c r="AR55" s="83">
        <v>36.05395</v>
      </c>
      <c r="AS55" s="83">
        <v>46.783650000000002</v>
      </c>
      <c r="AT55" s="83">
        <v>39.837400000000002</v>
      </c>
      <c r="AU55" s="83">
        <v>42.360399999999998</v>
      </c>
      <c r="AV55" s="83">
        <v>43.55715</v>
      </c>
      <c r="AW55" s="83">
        <v>48.046199999999999</v>
      </c>
      <c r="AX55" s="83">
        <v>45.59395</v>
      </c>
      <c r="AY55" s="83">
        <v>44.551450000000003</v>
      </c>
      <c r="AZ55" s="83">
        <v>41.208799999999997</v>
      </c>
      <c r="BA55" s="83">
        <v>54.347999999999999</v>
      </c>
      <c r="BB55" s="83">
        <v>64.132999999999996</v>
      </c>
      <c r="BC55" s="83">
        <v>65.259</v>
      </c>
      <c r="BD55" s="83">
        <v>59.924999999999997</v>
      </c>
      <c r="BE55" s="92"/>
    </row>
    <row r="56" spans="1:57" x14ac:dyDescent="0.3">
      <c r="A56" s="92" t="s">
        <v>47</v>
      </c>
      <c r="B56" s="83">
        <v>61.538499999999999</v>
      </c>
      <c r="C56" s="83">
        <v>40.420400000000001</v>
      </c>
      <c r="D56" s="83">
        <v>46.373849999999997</v>
      </c>
      <c r="E56" s="83">
        <v>69.955500000000001</v>
      </c>
      <c r="F56" s="83">
        <v>48.913049999999998</v>
      </c>
      <c r="G56" s="83">
        <v>53.051499999999997</v>
      </c>
      <c r="H56" s="83">
        <v>53.005000000000003</v>
      </c>
      <c r="I56" s="83">
        <v>37.964849999999998</v>
      </c>
      <c r="J56" s="83">
        <v>63.508000000000003</v>
      </c>
      <c r="K56" s="83">
        <v>59.0625</v>
      </c>
      <c r="L56" s="83">
        <v>51.7605</v>
      </c>
      <c r="M56" s="83">
        <v>53.552</v>
      </c>
      <c r="N56" s="83">
        <v>51.041499999999999</v>
      </c>
      <c r="O56" s="83">
        <v>32.894100000000002</v>
      </c>
      <c r="P56" s="83">
        <v>39.525550000000003</v>
      </c>
      <c r="Q56" s="83">
        <v>43.491100000000003</v>
      </c>
      <c r="R56" s="83">
        <v>42.534700000000001</v>
      </c>
      <c r="S56" s="83">
        <v>36.567149999999998</v>
      </c>
      <c r="T56" s="83">
        <v>47.304049999999997</v>
      </c>
      <c r="U56" s="83">
        <v>43.246600000000001</v>
      </c>
      <c r="V56" s="83">
        <v>49.242550000000001</v>
      </c>
      <c r="W56" s="83">
        <v>46.623899999999999</v>
      </c>
      <c r="X56" s="83">
        <v>79.891499999999994</v>
      </c>
      <c r="Y56" s="83">
        <v>41.851199999999999</v>
      </c>
      <c r="Z56" s="83">
        <v>51.939500000000002</v>
      </c>
      <c r="AA56" s="83">
        <v>53.973500000000001</v>
      </c>
      <c r="AB56" s="83">
        <v>45.582949999999997</v>
      </c>
      <c r="AC56" s="83">
        <v>32.8125</v>
      </c>
      <c r="AD56" s="83">
        <v>48.074150000000003</v>
      </c>
      <c r="AE56" s="83">
        <v>40.495849999999997</v>
      </c>
      <c r="AF56" s="83">
        <v>53.0685</v>
      </c>
      <c r="AG56" s="83">
        <v>58.154000000000003</v>
      </c>
      <c r="AH56" s="83">
        <v>39.516150000000003</v>
      </c>
      <c r="AI56" s="83">
        <v>53.005000000000003</v>
      </c>
      <c r="AJ56" s="83">
        <v>40.948349999999998</v>
      </c>
      <c r="AK56" s="83">
        <v>38.28125</v>
      </c>
      <c r="AL56" s="83">
        <v>38.261299999999999</v>
      </c>
      <c r="AM56" s="83">
        <v>30.04635</v>
      </c>
      <c r="AN56" s="83">
        <v>35.081650000000003</v>
      </c>
      <c r="AO56" s="83">
        <v>43.246600000000001</v>
      </c>
      <c r="AP56" s="83">
        <v>66.970500000000001</v>
      </c>
      <c r="AQ56" s="83">
        <v>30.914850000000001</v>
      </c>
      <c r="AR56" s="83">
        <v>35.297899999999998</v>
      </c>
      <c r="AS56" s="83">
        <v>48.192749999999997</v>
      </c>
      <c r="AT56" s="83">
        <v>41.696849999999998</v>
      </c>
      <c r="AU56" s="83">
        <v>43.528350000000003</v>
      </c>
      <c r="AV56" s="83">
        <v>46.829250000000002</v>
      </c>
      <c r="AW56" s="83">
        <v>50.847499999999997</v>
      </c>
      <c r="AX56" s="83">
        <v>42.798900000000003</v>
      </c>
      <c r="AY56" s="83">
        <v>40.853499999999997</v>
      </c>
      <c r="AZ56" s="83">
        <v>40.394950000000001</v>
      </c>
      <c r="BA56" s="83">
        <v>54.151499999999999</v>
      </c>
      <c r="BB56" s="83">
        <v>68.224000000000004</v>
      </c>
      <c r="BC56" s="83">
        <v>65.56</v>
      </c>
      <c r="BD56" s="83">
        <v>61.776000000000003</v>
      </c>
      <c r="BE56" s="92"/>
    </row>
    <row r="57" spans="1:57" x14ac:dyDescent="0.3">
      <c r="A57" s="92" t="s">
        <v>48</v>
      </c>
      <c r="B57" s="83">
        <v>61.538499999999999</v>
      </c>
      <c r="C57" s="83">
        <v>40.419150000000002</v>
      </c>
      <c r="D57" s="83">
        <v>46.373849999999997</v>
      </c>
      <c r="E57" s="83">
        <v>69.955500000000001</v>
      </c>
      <c r="F57" s="83">
        <v>48.913049999999998</v>
      </c>
      <c r="G57" s="83">
        <v>53.049500000000002</v>
      </c>
      <c r="H57" s="83">
        <v>53.005000000000003</v>
      </c>
      <c r="I57" s="83">
        <v>37.964849999999998</v>
      </c>
      <c r="J57" s="83">
        <v>63.508000000000003</v>
      </c>
      <c r="K57" s="83">
        <v>59.0625</v>
      </c>
      <c r="L57" s="83">
        <v>51.7605</v>
      </c>
      <c r="M57" s="83">
        <v>53.552</v>
      </c>
      <c r="N57" s="83">
        <v>51.041499999999999</v>
      </c>
      <c r="O57" s="83">
        <v>32.894100000000002</v>
      </c>
      <c r="P57" s="83">
        <v>39.525550000000003</v>
      </c>
      <c r="Q57" s="83">
        <v>43.491100000000003</v>
      </c>
      <c r="R57" s="83">
        <v>42.534700000000001</v>
      </c>
      <c r="S57" s="83">
        <v>36.567149999999998</v>
      </c>
      <c r="T57" s="83">
        <v>47.304049999999997</v>
      </c>
      <c r="U57" s="83">
        <v>43.246600000000001</v>
      </c>
      <c r="V57" s="83">
        <v>49.242550000000001</v>
      </c>
      <c r="W57" s="83">
        <v>46.623899999999999</v>
      </c>
      <c r="X57" s="83">
        <v>79.891499999999994</v>
      </c>
      <c r="Y57" s="83">
        <v>41.849850000000004</v>
      </c>
      <c r="Z57" s="83">
        <v>51.939500000000002</v>
      </c>
      <c r="AA57" s="83">
        <v>53.971499999999999</v>
      </c>
      <c r="AB57" s="83">
        <v>45.582949999999997</v>
      </c>
      <c r="AC57" s="83">
        <v>32.8125</v>
      </c>
      <c r="AD57" s="83">
        <v>48.074150000000003</v>
      </c>
      <c r="AE57" s="83">
        <v>40.495849999999997</v>
      </c>
      <c r="AF57" s="83">
        <v>53.0685</v>
      </c>
      <c r="AG57" s="83">
        <v>58.154000000000003</v>
      </c>
      <c r="AH57" s="83">
        <v>39.516150000000003</v>
      </c>
      <c r="AI57" s="83">
        <v>53.005000000000003</v>
      </c>
      <c r="AJ57" s="83">
        <v>40.948349999999998</v>
      </c>
      <c r="AK57" s="83">
        <v>38.28125</v>
      </c>
      <c r="AL57" s="83">
        <v>38.261299999999999</v>
      </c>
      <c r="AM57" s="83">
        <v>30.045649999999998</v>
      </c>
      <c r="AN57" s="83">
        <v>35.081650000000003</v>
      </c>
      <c r="AO57" s="83">
        <v>43.246600000000001</v>
      </c>
      <c r="AP57" s="83">
        <v>66.970500000000001</v>
      </c>
      <c r="AQ57" s="83">
        <v>30.914850000000001</v>
      </c>
      <c r="AR57" s="83">
        <v>35.297899999999998</v>
      </c>
      <c r="AS57" s="83">
        <v>48.192749999999997</v>
      </c>
      <c r="AT57" s="83">
        <v>41.695549999999997</v>
      </c>
      <c r="AU57" s="83">
        <v>43.528350000000003</v>
      </c>
      <c r="AV57" s="83">
        <v>46.829250000000002</v>
      </c>
      <c r="AW57" s="83">
        <v>50.845500000000001</v>
      </c>
      <c r="AX57" s="83">
        <v>42.798900000000003</v>
      </c>
      <c r="AY57" s="83">
        <v>40.853499999999997</v>
      </c>
      <c r="AZ57" s="83">
        <v>40.394950000000001</v>
      </c>
      <c r="BA57" s="83">
        <v>54.151499999999999</v>
      </c>
      <c r="BB57" s="83">
        <v>68.224000000000004</v>
      </c>
      <c r="BC57" s="83">
        <v>65.56</v>
      </c>
      <c r="BD57" s="83">
        <v>61.776000000000003</v>
      </c>
      <c r="BE57" s="92"/>
    </row>
    <row r="58" spans="1:57" x14ac:dyDescent="0.3">
      <c r="A58" s="92" t="s">
        <v>49</v>
      </c>
      <c r="B58" s="83">
        <v>58.734999999999999</v>
      </c>
      <c r="C58" s="83">
        <v>47.271949999999997</v>
      </c>
      <c r="D58" s="83">
        <v>47.2517</v>
      </c>
      <c r="E58" s="83">
        <v>79.813999999999993</v>
      </c>
      <c r="F58" s="83">
        <v>52.083500000000001</v>
      </c>
      <c r="G58" s="83">
        <v>55.978499999999997</v>
      </c>
      <c r="H58" s="83">
        <v>54.496000000000002</v>
      </c>
      <c r="I58" s="83">
        <v>39.753599999999999</v>
      </c>
      <c r="J58" s="83">
        <v>79.392499999999998</v>
      </c>
      <c r="K58" s="83">
        <v>64.266999999999996</v>
      </c>
      <c r="L58" s="83">
        <v>54.406500000000001</v>
      </c>
      <c r="M58" s="83">
        <v>63.544499999999999</v>
      </c>
      <c r="N58" s="83">
        <v>53.005000000000003</v>
      </c>
      <c r="O58" s="83">
        <v>35.2941</v>
      </c>
      <c r="P58" s="83">
        <v>45.9375</v>
      </c>
      <c r="Q58" s="83">
        <v>49.025399999999998</v>
      </c>
      <c r="R58" s="83">
        <v>43.551250000000003</v>
      </c>
      <c r="S58" s="83">
        <v>36.872900000000001</v>
      </c>
      <c r="T58" s="83">
        <v>53.467500000000001</v>
      </c>
      <c r="U58" s="83">
        <v>41.771900000000002</v>
      </c>
      <c r="V58" s="83">
        <v>53.708500000000001</v>
      </c>
      <c r="W58" s="83">
        <v>47.934800000000003</v>
      </c>
      <c r="X58" s="83">
        <v>88.518500000000003</v>
      </c>
      <c r="Y58" s="83">
        <v>43.578499999999998</v>
      </c>
      <c r="Z58" s="83">
        <v>55.1755</v>
      </c>
      <c r="AA58" s="83">
        <v>64.637500000000003</v>
      </c>
      <c r="AB58" s="83">
        <v>53.232999999999997</v>
      </c>
      <c r="AC58" s="83">
        <v>37.246600000000001</v>
      </c>
      <c r="AD58" s="83">
        <v>47.125450000000001</v>
      </c>
      <c r="AE58" s="83">
        <v>42.774000000000001</v>
      </c>
      <c r="AF58" s="83">
        <v>58.560499999999998</v>
      </c>
      <c r="AG58" s="83">
        <v>61.164999999999999</v>
      </c>
      <c r="AH58" s="83">
        <v>43.737000000000002</v>
      </c>
      <c r="AI58" s="83">
        <v>50.56</v>
      </c>
      <c r="AJ58" s="83">
        <v>39.045000000000002</v>
      </c>
      <c r="AK58" s="83">
        <v>37.188000000000002</v>
      </c>
      <c r="AL58" s="83">
        <v>38.328949999999999</v>
      </c>
      <c r="AM58" s="83">
        <v>33.754300000000001</v>
      </c>
      <c r="AN58" s="83">
        <v>37.111849999999997</v>
      </c>
      <c r="AO58" s="83">
        <v>44.744300000000003</v>
      </c>
      <c r="AP58" s="83">
        <v>67.950500000000005</v>
      </c>
      <c r="AQ58" s="83">
        <v>35.508200000000002</v>
      </c>
      <c r="AR58" s="83">
        <v>35.037100000000002</v>
      </c>
      <c r="AS58" s="83">
        <v>55.299500000000002</v>
      </c>
      <c r="AT58" s="83">
        <v>48.741849999999999</v>
      </c>
      <c r="AU58" s="83">
        <v>51.500500000000002</v>
      </c>
      <c r="AV58" s="83">
        <v>50.484000000000002</v>
      </c>
      <c r="AW58" s="83">
        <v>53.237499999999997</v>
      </c>
      <c r="AX58" s="83">
        <v>53.5045</v>
      </c>
      <c r="AY58" s="83">
        <v>49.063600000000001</v>
      </c>
      <c r="AZ58" s="83">
        <v>49.2712</v>
      </c>
      <c r="BA58" s="83">
        <v>57.496499999999997</v>
      </c>
      <c r="BB58" s="83">
        <v>59.866999999999997</v>
      </c>
      <c r="BC58" s="83">
        <v>66.814999999999998</v>
      </c>
      <c r="BD58" s="83">
        <v>57.143000000000001</v>
      </c>
      <c r="BE58" s="92"/>
    </row>
    <row r="59" spans="1:57" x14ac:dyDescent="0.3">
      <c r="A59" s="92" t="s">
        <v>50</v>
      </c>
      <c r="B59" s="83">
        <v>58.734999999999999</v>
      </c>
      <c r="C59" s="83">
        <v>47.271949999999997</v>
      </c>
      <c r="D59" s="83">
        <v>47.2517</v>
      </c>
      <c r="E59" s="83">
        <v>79.813999999999993</v>
      </c>
      <c r="F59" s="83">
        <v>52.083500000000001</v>
      </c>
      <c r="G59" s="83">
        <v>55.978499999999997</v>
      </c>
      <c r="H59" s="83">
        <v>54.496000000000002</v>
      </c>
      <c r="I59" s="83">
        <v>39.753599999999999</v>
      </c>
      <c r="J59" s="83">
        <v>79.392499999999998</v>
      </c>
      <c r="K59" s="83">
        <v>64.263999999999996</v>
      </c>
      <c r="L59" s="83">
        <v>54.406500000000001</v>
      </c>
      <c r="M59" s="83">
        <v>63.544499999999999</v>
      </c>
      <c r="N59" s="83">
        <v>53.005000000000003</v>
      </c>
      <c r="O59" s="83">
        <v>35.2941</v>
      </c>
      <c r="P59" s="83">
        <v>45.9375</v>
      </c>
      <c r="Q59" s="83">
        <v>49.023600000000002</v>
      </c>
      <c r="R59" s="83">
        <v>43.549799999999998</v>
      </c>
      <c r="S59" s="83">
        <v>36.872900000000001</v>
      </c>
      <c r="T59" s="83">
        <v>53.467500000000001</v>
      </c>
      <c r="U59" s="83">
        <v>41.771900000000002</v>
      </c>
      <c r="V59" s="83">
        <v>53.708500000000001</v>
      </c>
      <c r="W59" s="83">
        <v>47.934800000000003</v>
      </c>
      <c r="X59" s="83">
        <v>88.512500000000003</v>
      </c>
      <c r="Y59" s="83">
        <v>43.577100000000002</v>
      </c>
      <c r="Z59" s="83">
        <v>55.173499999999997</v>
      </c>
      <c r="AA59" s="83">
        <v>64.637500000000003</v>
      </c>
      <c r="AB59" s="83">
        <v>53.232999999999997</v>
      </c>
      <c r="AC59" s="83">
        <v>37.246600000000001</v>
      </c>
      <c r="AD59" s="83">
        <v>47.123800000000003</v>
      </c>
      <c r="AE59" s="83">
        <v>42.774000000000001</v>
      </c>
      <c r="AF59" s="83">
        <v>58.560499999999998</v>
      </c>
      <c r="AG59" s="83">
        <v>61.164999999999999</v>
      </c>
      <c r="AH59" s="83">
        <v>43.735550000000003</v>
      </c>
      <c r="AI59" s="83">
        <v>50.56</v>
      </c>
      <c r="AJ59" s="83">
        <v>39.043799999999997</v>
      </c>
      <c r="AK59" s="83">
        <v>37.188000000000002</v>
      </c>
      <c r="AL59" s="83">
        <v>38.328949999999999</v>
      </c>
      <c r="AM59" s="83">
        <v>33.754300000000001</v>
      </c>
      <c r="AN59" s="83">
        <v>37.111849999999997</v>
      </c>
      <c r="AO59" s="83">
        <v>44.744300000000003</v>
      </c>
      <c r="AP59" s="83">
        <v>67.950500000000005</v>
      </c>
      <c r="AQ59" s="83">
        <v>35.508200000000002</v>
      </c>
      <c r="AR59" s="83">
        <v>35.037100000000002</v>
      </c>
      <c r="AS59" s="83">
        <v>55.299500000000002</v>
      </c>
      <c r="AT59" s="83">
        <v>48.741849999999999</v>
      </c>
      <c r="AU59" s="83">
        <v>51.500500000000002</v>
      </c>
      <c r="AV59" s="83">
        <v>50.484000000000002</v>
      </c>
      <c r="AW59" s="83">
        <v>53.237499999999997</v>
      </c>
      <c r="AX59" s="83">
        <v>53.5045</v>
      </c>
      <c r="AY59" s="83">
        <v>49.063600000000001</v>
      </c>
      <c r="AZ59" s="83">
        <v>49.269500000000001</v>
      </c>
      <c r="BA59" s="83">
        <v>57.496499999999997</v>
      </c>
      <c r="BB59" s="83">
        <v>59.866999999999997</v>
      </c>
      <c r="BC59" s="83">
        <v>66.811499999999995</v>
      </c>
      <c r="BD59" s="83">
        <v>57.143000000000001</v>
      </c>
      <c r="BE59" s="92"/>
    </row>
    <row r="60" spans="1:57" x14ac:dyDescent="0.3">
      <c r="A60" s="92" t="s">
        <v>114</v>
      </c>
      <c r="B60" s="83">
        <v>58.732500000000002</v>
      </c>
      <c r="C60" s="83">
        <v>47.270249999999997</v>
      </c>
      <c r="D60" s="83">
        <v>47.25</v>
      </c>
      <c r="E60" s="83">
        <v>79.813999999999993</v>
      </c>
      <c r="F60" s="83">
        <v>52.083500000000001</v>
      </c>
      <c r="G60" s="83">
        <v>55.976500000000001</v>
      </c>
      <c r="H60" s="83">
        <v>54.494</v>
      </c>
      <c r="I60" s="83">
        <v>39.753599999999999</v>
      </c>
      <c r="J60" s="83">
        <v>79.388000000000005</v>
      </c>
      <c r="K60" s="83">
        <v>64.263999999999996</v>
      </c>
      <c r="L60" s="83">
        <v>54.404000000000003</v>
      </c>
      <c r="M60" s="83">
        <v>63.544499999999999</v>
      </c>
      <c r="N60" s="83">
        <v>53.005000000000003</v>
      </c>
      <c r="O60" s="83">
        <v>35.293149999999997</v>
      </c>
      <c r="P60" s="83">
        <v>45.9375</v>
      </c>
      <c r="Q60" s="83">
        <v>49.023600000000002</v>
      </c>
      <c r="R60" s="83">
        <v>43.549799999999998</v>
      </c>
      <c r="S60" s="83">
        <v>36.872900000000001</v>
      </c>
      <c r="T60" s="83">
        <v>53.467500000000001</v>
      </c>
      <c r="U60" s="83">
        <v>41.771900000000002</v>
      </c>
      <c r="V60" s="83">
        <v>53.706499999999998</v>
      </c>
      <c r="W60" s="83">
        <v>47.934800000000003</v>
      </c>
      <c r="X60" s="83">
        <v>88.512500000000003</v>
      </c>
      <c r="Y60" s="83">
        <v>43.577100000000002</v>
      </c>
      <c r="Z60" s="83">
        <v>55.173499999999997</v>
      </c>
      <c r="AA60" s="83">
        <v>64.634500000000003</v>
      </c>
      <c r="AB60" s="83">
        <v>53.231000000000002</v>
      </c>
      <c r="AC60" s="83">
        <v>37.246600000000001</v>
      </c>
      <c r="AD60" s="83">
        <v>47.123800000000003</v>
      </c>
      <c r="AE60" s="83">
        <v>42.774000000000001</v>
      </c>
      <c r="AF60" s="83">
        <v>58.560499999999998</v>
      </c>
      <c r="AG60" s="83">
        <v>61.164999999999999</v>
      </c>
      <c r="AH60" s="83">
        <v>43.735550000000003</v>
      </c>
      <c r="AI60" s="83">
        <v>50.558</v>
      </c>
      <c r="AJ60" s="83">
        <v>39.043799999999997</v>
      </c>
      <c r="AK60" s="83">
        <v>37.186950000000003</v>
      </c>
      <c r="AL60" s="83">
        <v>38.327849999999998</v>
      </c>
      <c r="AM60" s="83">
        <v>33.754300000000001</v>
      </c>
      <c r="AN60" s="83">
        <v>37.110799999999998</v>
      </c>
      <c r="AO60" s="83">
        <v>44.744300000000003</v>
      </c>
      <c r="AP60" s="83">
        <v>67.950500000000005</v>
      </c>
      <c r="AQ60" s="83">
        <v>35.508200000000002</v>
      </c>
      <c r="AR60" s="83">
        <v>35.037100000000002</v>
      </c>
      <c r="AS60" s="83">
        <v>55.299500000000002</v>
      </c>
      <c r="AT60" s="83">
        <v>48.741849999999999</v>
      </c>
      <c r="AU60" s="83">
        <v>51.4985</v>
      </c>
      <c r="AV60" s="83">
        <v>50.484000000000002</v>
      </c>
      <c r="AW60" s="83">
        <v>53.237499999999997</v>
      </c>
      <c r="AX60" s="83">
        <v>53.502000000000002</v>
      </c>
      <c r="AY60" s="83">
        <v>49.061799999999998</v>
      </c>
      <c r="AZ60" s="83">
        <v>49.269500000000001</v>
      </c>
      <c r="BA60" s="83">
        <v>57.494</v>
      </c>
      <c r="BB60" s="83">
        <v>59.8645</v>
      </c>
      <c r="BC60" s="83">
        <v>66.811499999999995</v>
      </c>
      <c r="BD60" s="83">
        <v>57.143000000000001</v>
      </c>
      <c r="BE60" s="92"/>
    </row>
    <row r="61" spans="1:57" x14ac:dyDescent="0.3">
      <c r="A61" s="92" t="s">
        <v>115</v>
      </c>
      <c r="B61" s="83">
        <v>52.325499999999998</v>
      </c>
      <c r="C61" s="83">
        <v>45.253950000000003</v>
      </c>
      <c r="D61" s="83">
        <v>42.261600000000001</v>
      </c>
      <c r="E61" s="83">
        <v>74.897999999999996</v>
      </c>
      <c r="F61" s="83">
        <v>46.875</v>
      </c>
      <c r="G61" s="83">
        <v>47.419350000000001</v>
      </c>
      <c r="H61" s="83">
        <v>48.186199999999999</v>
      </c>
      <c r="I61" s="83">
        <v>35.336550000000003</v>
      </c>
      <c r="J61" s="83">
        <v>68.290999999999997</v>
      </c>
      <c r="K61" s="83">
        <v>60.246000000000002</v>
      </c>
      <c r="L61" s="83">
        <v>46.310549999999999</v>
      </c>
      <c r="M61" s="83">
        <v>49.651000000000003</v>
      </c>
      <c r="N61" s="83">
        <v>47.419350000000001</v>
      </c>
      <c r="O61" s="83">
        <v>34.918700000000001</v>
      </c>
      <c r="P61" s="83">
        <v>41.015650000000001</v>
      </c>
      <c r="Q61" s="83">
        <v>44.170650000000002</v>
      </c>
      <c r="R61" s="83">
        <v>35.764499999999998</v>
      </c>
      <c r="S61" s="83">
        <v>34.186050000000002</v>
      </c>
      <c r="T61" s="83">
        <v>49.328850000000003</v>
      </c>
      <c r="U61" s="83">
        <v>42.645800000000001</v>
      </c>
      <c r="V61" s="83">
        <v>51.939500000000002</v>
      </c>
      <c r="W61" s="83">
        <v>44.277099999999997</v>
      </c>
      <c r="X61" s="83">
        <v>87.222999999999999</v>
      </c>
      <c r="Y61" s="83">
        <v>35.39705</v>
      </c>
      <c r="Z61" s="83">
        <v>54.978499999999997</v>
      </c>
      <c r="AA61" s="83">
        <v>50</v>
      </c>
      <c r="AB61" s="83">
        <v>48.074150000000003</v>
      </c>
      <c r="AC61" s="83">
        <v>33.409100000000002</v>
      </c>
      <c r="AD61" s="83">
        <v>47.19605</v>
      </c>
      <c r="AE61" s="83">
        <v>35.300699999999999</v>
      </c>
      <c r="AF61" s="83">
        <v>57.7425</v>
      </c>
      <c r="AG61" s="83">
        <v>59.204999999999998</v>
      </c>
      <c r="AH61" s="83">
        <v>38.413499999999999</v>
      </c>
      <c r="AI61" s="83">
        <v>50.170499999999997</v>
      </c>
      <c r="AJ61" s="83">
        <v>35.888649999999998</v>
      </c>
      <c r="AK61" s="83">
        <v>35.669049999999999</v>
      </c>
      <c r="AL61" s="83">
        <v>33.777549999999998</v>
      </c>
      <c r="AM61" s="83">
        <v>29.166650000000001</v>
      </c>
      <c r="AN61" s="83">
        <v>38.28125</v>
      </c>
      <c r="AO61" s="83">
        <v>43.191549999999999</v>
      </c>
      <c r="AP61" s="83">
        <v>61.506500000000003</v>
      </c>
      <c r="AQ61" s="83">
        <v>37.353900000000003</v>
      </c>
      <c r="AR61" s="83">
        <v>35.764499999999998</v>
      </c>
      <c r="AS61" s="83">
        <v>49.3827</v>
      </c>
      <c r="AT61" s="83">
        <v>39.450150000000001</v>
      </c>
      <c r="AU61" s="83">
        <v>42.360399999999998</v>
      </c>
      <c r="AV61" s="83">
        <v>46.4876</v>
      </c>
      <c r="AW61" s="83">
        <v>46.142600000000002</v>
      </c>
      <c r="AX61" s="83">
        <v>39.3048</v>
      </c>
      <c r="AY61" s="83">
        <v>39.9071</v>
      </c>
      <c r="AZ61" s="83">
        <v>42.775649999999999</v>
      </c>
      <c r="BA61" s="83">
        <v>55.97</v>
      </c>
      <c r="BB61" s="83">
        <v>64.757499999999993</v>
      </c>
      <c r="BC61" s="83">
        <v>66.215999999999994</v>
      </c>
      <c r="BD61" s="83">
        <v>60.377499999999998</v>
      </c>
      <c r="BE61" s="92"/>
    </row>
    <row r="62" spans="1:57" x14ac:dyDescent="0.3">
      <c r="A62" s="92" t="s">
        <v>116</v>
      </c>
      <c r="B62" s="83">
        <v>51.253</v>
      </c>
      <c r="C62" s="83">
        <v>45.370350000000002</v>
      </c>
      <c r="D62" s="83">
        <v>39.536200000000001</v>
      </c>
      <c r="E62" s="83">
        <v>66.899500000000003</v>
      </c>
      <c r="F62" s="83">
        <v>42.938949999999998</v>
      </c>
      <c r="G62" s="83">
        <v>42.832149999999999</v>
      </c>
      <c r="H62" s="83">
        <v>45.551600000000001</v>
      </c>
      <c r="I62" s="83">
        <v>37.046349999999997</v>
      </c>
      <c r="J62" s="83">
        <v>61.851500000000001</v>
      </c>
      <c r="K62" s="83">
        <v>51.955500000000001</v>
      </c>
      <c r="L62" s="83">
        <v>42.608699999999999</v>
      </c>
      <c r="M62" s="83">
        <v>47.304049999999997</v>
      </c>
      <c r="N62" s="83">
        <v>44.817050000000002</v>
      </c>
      <c r="O62" s="83">
        <v>35.764499999999998</v>
      </c>
      <c r="P62" s="83">
        <v>35.741300000000003</v>
      </c>
      <c r="Q62" s="83">
        <v>41.685049999999997</v>
      </c>
      <c r="R62" s="83">
        <v>35.764499999999998</v>
      </c>
      <c r="S62" s="83">
        <v>32.37885</v>
      </c>
      <c r="T62" s="83">
        <v>46.518999999999998</v>
      </c>
      <c r="U62" s="83">
        <v>38.755600000000001</v>
      </c>
      <c r="V62" s="83">
        <v>48.754399999999997</v>
      </c>
      <c r="W62" s="83">
        <v>43.938899999999997</v>
      </c>
      <c r="X62" s="83">
        <v>80.435500000000005</v>
      </c>
      <c r="Y62" s="83">
        <v>35.574100000000001</v>
      </c>
      <c r="Z62" s="83">
        <v>59.402000000000001</v>
      </c>
      <c r="AA62" s="83">
        <v>55.083500000000001</v>
      </c>
      <c r="AB62" s="83">
        <v>43.796349999999997</v>
      </c>
      <c r="AC62" s="83">
        <v>36.386150000000001</v>
      </c>
      <c r="AD62" s="83">
        <v>48.074150000000003</v>
      </c>
      <c r="AE62" s="83">
        <v>37.54045</v>
      </c>
      <c r="AF62" s="83">
        <v>49.932049999999997</v>
      </c>
      <c r="AG62" s="83">
        <v>59.146999999999998</v>
      </c>
      <c r="AH62" s="83">
        <v>39.3048</v>
      </c>
      <c r="AI62" s="83">
        <v>47.419350000000001</v>
      </c>
      <c r="AJ62" s="83">
        <v>35.764499999999998</v>
      </c>
      <c r="AK62" s="83">
        <v>34.985199999999999</v>
      </c>
      <c r="AL62" s="83">
        <v>29.959250000000001</v>
      </c>
      <c r="AM62" s="83">
        <v>28.71095</v>
      </c>
      <c r="AN62" s="83">
        <v>33.1081</v>
      </c>
      <c r="AO62" s="83">
        <v>44.748849999999997</v>
      </c>
      <c r="AP62" s="83">
        <v>60.996000000000002</v>
      </c>
      <c r="AQ62" s="83">
        <v>35.209600000000002</v>
      </c>
      <c r="AR62" s="83">
        <v>35.888649999999998</v>
      </c>
      <c r="AS62" s="83">
        <v>48.484850000000002</v>
      </c>
      <c r="AT62" s="83">
        <v>42.015999999999998</v>
      </c>
      <c r="AU62" s="83">
        <v>44.938850000000002</v>
      </c>
      <c r="AV62" s="83">
        <v>48.628950000000003</v>
      </c>
      <c r="AW62" s="83">
        <v>48.754399999999997</v>
      </c>
      <c r="AX62" s="83">
        <v>43.235300000000002</v>
      </c>
      <c r="AY62" s="83">
        <v>42.1875</v>
      </c>
      <c r="AZ62" s="83">
        <v>41.714950000000002</v>
      </c>
      <c r="BA62" s="83">
        <v>55.555500000000002</v>
      </c>
      <c r="BB62" s="83">
        <v>63.09</v>
      </c>
      <c r="BC62" s="83">
        <v>59.756</v>
      </c>
      <c r="BD62" s="83">
        <v>55.944000000000003</v>
      </c>
      <c r="BE62" s="92"/>
    </row>
    <row r="63" spans="1:57" x14ac:dyDescent="0.3">
      <c r="A63" s="92" t="s">
        <v>117</v>
      </c>
      <c r="B63" s="83">
        <v>49.126649999999998</v>
      </c>
      <c r="C63" s="83">
        <v>36.432250000000003</v>
      </c>
      <c r="D63" s="83">
        <v>36.330199999999998</v>
      </c>
      <c r="E63" s="83">
        <v>57.183500000000002</v>
      </c>
      <c r="F63" s="83">
        <v>39.752650000000003</v>
      </c>
      <c r="G63" s="83">
        <v>43.247999999999998</v>
      </c>
      <c r="H63" s="83">
        <v>44.817050000000002</v>
      </c>
      <c r="I63" s="83">
        <v>29.510149999999999</v>
      </c>
      <c r="J63" s="83">
        <v>69.727000000000004</v>
      </c>
      <c r="K63" s="83">
        <v>51.558999999999997</v>
      </c>
      <c r="L63" s="83">
        <v>42.794750000000001</v>
      </c>
      <c r="M63" s="83">
        <v>41.750799999999998</v>
      </c>
      <c r="N63" s="83">
        <v>40.919199999999996</v>
      </c>
      <c r="O63" s="83">
        <v>25.29055</v>
      </c>
      <c r="P63" s="83">
        <v>33.447099999999999</v>
      </c>
      <c r="Q63" s="83">
        <v>41.76135</v>
      </c>
      <c r="R63" s="83">
        <v>30.579699999999999</v>
      </c>
      <c r="S63" s="83">
        <v>33.182850000000002</v>
      </c>
      <c r="T63" s="83">
        <v>43.770249999999997</v>
      </c>
      <c r="U63" s="83">
        <v>36.872900000000001</v>
      </c>
      <c r="V63" s="83">
        <v>39.088799999999999</v>
      </c>
      <c r="W63" s="83">
        <v>35.790599999999998</v>
      </c>
      <c r="X63" s="83">
        <v>50.128999999999998</v>
      </c>
      <c r="Y63" s="83">
        <v>32.8125</v>
      </c>
      <c r="Z63" s="83">
        <v>46.678199999999997</v>
      </c>
      <c r="AA63" s="83">
        <v>52.115499999999997</v>
      </c>
      <c r="AB63" s="83">
        <v>41.8459</v>
      </c>
      <c r="AC63" s="83">
        <v>25.182749999999999</v>
      </c>
      <c r="AD63" s="83">
        <v>41.34375</v>
      </c>
      <c r="AE63" s="83">
        <v>33.278849999999998</v>
      </c>
      <c r="AF63" s="83">
        <v>54.750999999999998</v>
      </c>
      <c r="AG63" s="83">
        <v>53.243499999999997</v>
      </c>
      <c r="AH63" s="83">
        <v>38.101550000000003</v>
      </c>
      <c r="AI63" s="83">
        <v>35.951099999999997</v>
      </c>
      <c r="AJ63" s="83">
        <v>32.149099999999997</v>
      </c>
      <c r="AK63" s="83">
        <v>33.101500000000001</v>
      </c>
      <c r="AL63" s="83">
        <v>36.652250000000002</v>
      </c>
      <c r="AM63" s="83">
        <v>26.27345</v>
      </c>
      <c r="AN63" s="83">
        <v>22.511500000000002</v>
      </c>
      <c r="AO63" s="83">
        <v>33.033700000000003</v>
      </c>
      <c r="AP63" s="83">
        <v>51.669499999999999</v>
      </c>
      <c r="AQ63" s="83">
        <v>28.937000000000001</v>
      </c>
      <c r="AR63" s="83">
        <v>34.22495</v>
      </c>
      <c r="AS63" s="83">
        <v>50</v>
      </c>
      <c r="AT63" s="83">
        <v>40.627699999999997</v>
      </c>
      <c r="AU63" s="83">
        <v>39.969799999999999</v>
      </c>
      <c r="AV63" s="83">
        <v>45.578249999999997</v>
      </c>
      <c r="AW63" s="83">
        <v>43.592849999999999</v>
      </c>
      <c r="AX63" s="83">
        <v>43.389850000000003</v>
      </c>
      <c r="AY63" s="83">
        <v>43.519750000000002</v>
      </c>
      <c r="AZ63" s="83">
        <v>41.565649999999998</v>
      </c>
      <c r="BA63" s="83">
        <v>39.170900000000003</v>
      </c>
      <c r="BB63" s="83">
        <v>37.074399999999997</v>
      </c>
      <c r="BC63" s="83">
        <v>41.584150000000001</v>
      </c>
      <c r="BD63" s="83">
        <v>36.076650000000001</v>
      </c>
      <c r="BE63" s="92"/>
    </row>
    <row r="64" spans="1:57" x14ac:dyDescent="0.3">
      <c r="A64" s="92" t="s">
        <v>51</v>
      </c>
      <c r="B64" s="83">
        <v>49.126649999999998</v>
      </c>
      <c r="C64" s="83">
        <v>36.432250000000003</v>
      </c>
      <c r="D64" s="83">
        <v>36.330199999999998</v>
      </c>
      <c r="E64" s="83">
        <v>57.183500000000002</v>
      </c>
      <c r="F64" s="83">
        <v>39.752650000000003</v>
      </c>
      <c r="G64" s="83">
        <v>43.247999999999998</v>
      </c>
      <c r="H64" s="83">
        <v>44.817050000000002</v>
      </c>
      <c r="I64" s="83">
        <v>29.510149999999999</v>
      </c>
      <c r="J64" s="83">
        <v>69.727000000000004</v>
      </c>
      <c r="K64" s="83">
        <v>51.557000000000002</v>
      </c>
      <c r="L64" s="83">
        <v>42.794750000000001</v>
      </c>
      <c r="M64" s="83">
        <v>41.750799999999998</v>
      </c>
      <c r="N64" s="83">
        <v>40.919199999999996</v>
      </c>
      <c r="O64" s="83">
        <v>25.29055</v>
      </c>
      <c r="P64" s="83">
        <v>33.447099999999999</v>
      </c>
      <c r="Q64" s="83">
        <v>41.76135</v>
      </c>
      <c r="R64" s="83">
        <v>30.579699999999999</v>
      </c>
      <c r="S64" s="83">
        <v>33.182850000000002</v>
      </c>
      <c r="T64" s="83">
        <v>43.770249999999997</v>
      </c>
      <c r="U64" s="83">
        <v>36.872900000000001</v>
      </c>
      <c r="V64" s="83">
        <v>39.087649999999996</v>
      </c>
      <c r="W64" s="83">
        <v>35.790599999999998</v>
      </c>
      <c r="X64" s="83">
        <v>50.128999999999998</v>
      </c>
      <c r="Y64" s="83">
        <v>32.8125</v>
      </c>
      <c r="Z64" s="83">
        <v>46.678199999999997</v>
      </c>
      <c r="AA64" s="83">
        <v>52.115499999999997</v>
      </c>
      <c r="AB64" s="83">
        <v>41.8459</v>
      </c>
      <c r="AC64" s="83">
        <v>25.18225</v>
      </c>
      <c r="AD64" s="83">
        <v>41.34375</v>
      </c>
      <c r="AE64" s="83">
        <v>33.278849999999998</v>
      </c>
      <c r="AF64" s="83">
        <v>54.750999999999998</v>
      </c>
      <c r="AG64" s="83">
        <v>53.243499999999997</v>
      </c>
      <c r="AH64" s="83">
        <v>38.100450000000002</v>
      </c>
      <c r="AI64" s="83">
        <v>35.951099999999997</v>
      </c>
      <c r="AJ64" s="83">
        <v>32.149099999999997</v>
      </c>
      <c r="AK64" s="83">
        <v>33.101500000000001</v>
      </c>
      <c r="AL64" s="83">
        <v>36.652250000000002</v>
      </c>
      <c r="AM64" s="83">
        <v>26.27345</v>
      </c>
      <c r="AN64" s="83">
        <v>22.511500000000002</v>
      </c>
      <c r="AO64" s="83">
        <v>33.033700000000003</v>
      </c>
      <c r="AP64" s="83">
        <v>51.669499999999999</v>
      </c>
      <c r="AQ64" s="83">
        <v>28.937000000000001</v>
      </c>
      <c r="AR64" s="83">
        <v>34.22495</v>
      </c>
      <c r="AS64" s="83">
        <v>50</v>
      </c>
      <c r="AT64" s="83">
        <v>40.627699999999997</v>
      </c>
      <c r="AU64" s="83">
        <v>39.969799999999999</v>
      </c>
      <c r="AV64" s="83">
        <v>45.578249999999997</v>
      </c>
      <c r="AW64" s="83">
        <v>43.592849999999999</v>
      </c>
      <c r="AX64" s="83">
        <v>43.389850000000003</v>
      </c>
      <c r="AY64" s="83">
        <v>43.519750000000002</v>
      </c>
      <c r="AZ64" s="83">
        <v>41.565649999999998</v>
      </c>
      <c r="BA64" s="83">
        <v>39.170900000000003</v>
      </c>
      <c r="BB64" s="83">
        <v>37.074399999999997</v>
      </c>
      <c r="BC64" s="83">
        <v>41.584150000000001</v>
      </c>
      <c r="BD64" s="83">
        <v>36.076650000000001</v>
      </c>
      <c r="BE64" s="92"/>
    </row>
    <row r="65" spans="1:225" x14ac:dyDescent="0.3">
      <c r="A65" s="92" t="s">
        <v>52</v>
      </c>
      <c r="B65" s="83">
        <v>43.021050000000002</v>
      </c>
      <c r="C65" s="83">
        <v>30.9633</v>
      </c>
      <c r="D65" s="83">
        <v>35.39705</v>
      </c>
      <c r="E65" s="83">
        <v>31.608350000000002</v>
      </c>
      <c r="F65" s="83">
        <v>39.335650000000001</v>
      </c>
      <c r="G65" s="83">
        <v>44.216450000000002</v>
      </c>
      <c r="H65" s="83">
        <v>43.35145</v>
      </c>
      <c r="I65" s="83">
        <v>23.239899999999999</v>
      </c>
      <c r="J65" s="83">
        <v>52.334000000000003</v>
      </c>
      <c r="K65" s="83">
        <v>37.9268</v>
      </c>
      <c r="L65" s="83">
        <v>34.186050000000002</v>
      </c>
      <c r="M65" s="83">
        <v>34.779200000000003</v>
      </c>
      <c r="N65" s="83">
        <v>36.662399999999998</v>
      </c>
      <c r="O65" s="83">
        <v>26.534300000000002</v>
      </c>
      <c r="P65" s="83">
        <v>29.75375</v>
      </c>
      <c r="Q65" s="83">
        <v>34.146349999999998</v>
      </c>
      <c r="R65" s="83">
        <v>23.905899999999999</v>
      </c>
      <c r="S65" s="83">
        <v>28.160900000000002</v>
      </c>
      <c r="T65" s="83">
        <v>40.256799999999998</v>
      </c>
      <c r="U65" s="83">
        <v>32.642499999999998</v>
      </c>
      <c r="V65" s="83">
        <v>30.683949999999999</v>
      </c>
      <c r="W65" s="83">
        <v>36.84825</v>
      </c>
      <c r="X65" s="83">
        <v>58.103000000000002</v>
      </c>
      <c r="Y65" s="83">
        <v>29.22015</v>
      </c>
      <c r="Z65" s="83">
        <v>32.306899999999999</v>
      </c>
      <c r="AA65" s="83">
        <v>34.426250000000003</v>
      </c>
      <c r="AB65" s="83">
        <v>33.731050000000003</v>
      </c>
      <c r="AC65" s="83">
        <v>30.77675</v>
      </c>
      <c r="AD65" s="83">
        <v>38.856900000000003</v>
      </c>
      <c r="AE65" s="83">
        <v>33.69415</v>
      </c>
      <c r="AF65" s="83">
        <v>41.164949999999997</v>
      </c>
      <c r="AG65" s="83">
        <v>45.7849</v>
      </c>
      <c r="AH65" s="83">
        <v>32.816549999999999</v>
      </c>
      <c r="AI65" s="83">
        <v>33.0899</v>
      </c>
      <c r="AJ65" s="83">
        <v>29.805350000000001</v>
      </c>
      <c r="AK65" s="83">
        <v>28.992799999999999</v>
      </c>
      <c r="AL65" s="83">
        <v>30.625</v>
      </c>
      <c r="AM65" s="83">
        <v>21.63355</v>
      </c>
      <c r="AN65" s="83">
        <v>19.252050000000001</v>
      </c>
      <c r="AO65" s="83">
        <v>30.061350000000001</v>
      </c>
      <c r="AP65" s="83">
        <v>44.575449999999996</v>
      </c>
      <c r="AQ65" s="83">
        <v>21.587299999999999</v>
      </c>
      <c r="AR65" s="83">
        <v>25.333200000000001</v>
      </c>
      <c r="AS65" s="83">
        <v>39.49315</v>
      </c>
      <c r="AT65" s="83">
        <v>34.669800000000002</v>
      </c>
      <c r="AU65" s="83">
        <v>32.885899999999999</v>
      </c>
      <c r="AV65" s="83">
        <v>40.358750000000001</v>
      </c>
      <c r="AW65" s="83">
        <v>35.507249999999999</v>
      </c>
      <c r="AX65" s="83">
        <v>32.099200000000003</v>
      </c>
      <c r="AY65" s="83">
        <v>33.128</v>
      </c>
      <c r="AZ65" s="83">
        <v>32.156500000000001</v>
      </c>
      <c r="BA65" s="83">
        <v>33.195</v>
      </c>
      <c r="BB65" s="83">
        <v>31.410250000000001</v>
      </c>
      <c r="BC65" s="83">
        <v>31.14405</v>
      </c>
      <c r="BD65" s="83">
        <v>33.934249999999999</v>
      </c>
      <c r="BE65" s="92"/>
    </row>
    <row r="66" spans="1:225" x14ac:dyDescent="0.3">
      <c r="A66" s="92" t="s">
        <v>53</v>
      </c>
      <c r="B66" s="83">
        <v>43.021050000000002</v>
      </c>
      <c r="C66" s="83">
        <v>30.9633</v>
      </c>
      <c r="D66" s="83">
        <v>35.39705</v>
      </c>
      <c r="E66" s="83">
        <v>31.608350000000002</v>
      </c>
      <c r="F66" s="83">
        <v>39.335650000000001</v>
      </c>
      <c r="G66" s="83">
        <v>44.216450000000002</v>
      </c>
      <c r="H66" s="83">
        <v>43.35145</v>
      </c>
      <c r="I66" s="83">
        <v>23.239899999999999</v>
      </c>
      <c r="J66" s="83">
        <v>52.334000000000003</v>
      </c>
      <c r="K66" s="83">
        <v>37.925699999999999</v>
      </c>
      <c r="L66" s="83">
        <v>34.186050000000002</v>
      </c>
      <c r="M66" s="83">
        <v>34.779200000000003</v>
      </c>
      <c r="N66" s="83">
        <v>36.662399999999998</v>
      </c>
      <c r="O66" s="83">
        <v>26.534300000000002</v>
      </c>
      <c r="P66" s="83">
        <v>29.75375</v>
      </c>
      <c r="Q66" s="83">
        <v>34.146349999999998</v>
      </c>
      <c r="R66" s="83">
        <v>23.905899999999999</v>
      </c>
      <c r="S66" s="83">
        <v>28.160900000000002</v>
      </c>
      <c r="T66" s="83">
        <v>40.256799999999998</v>
      </c>
      <c r="U66" s="83">
        <v>32.642499999999998</v>
      </c>
      <c r="V66" s="83">
        <v>30.683250000000001</v>
      </c>
      <c r="W66" s="83">
        <v>36.84825</v>
      </c>
      <c r="X66" s="83">
        <v>58.103000000000002</v>
      </c>
      <c r="Y66" s="83">
        <v>29.22015</v>
      </c>
      <c r="Z66" s="83">
        <v>32.306899999999999</v>
      </c>
      <c r="AA66" s="83">
        <v>34.426250000000003</v>
      </c>
      <c r="AB66" s="83">
        <v>33.731050000000003</v>
      </c>
      <c r="AC66" s="83">
        <v>30.776050000000001</v>
      </c>
      <c r="AD66" s="83">
        <v>38.856900000000003</v>
      </c>
      <c r="AE66" s="83">
        <v>33.69415</v>
      </c>
      <c r="AF66" s="83">
        <v>41.164949999999997</v>
      </c>
      <c r="AG66" s="83">
        <v>45.7849</v>
      </c>
      <c r="AH66" s="83">
        <v>32.815750000000001</v>
      </c>
      <c r="AI66" s="83">
        <v>33.0899</v>
      </c>
      <c r="AJ66" s="83">
        <v>29.805350000000001</v>
      </c>
      <c r="AK66" s="83">
        <v>28.992799999999999</v>
      </c>
      <c r="AL66" s="83">
        <v>30.625</v>
      </c>
      <c r="AM66" s="83">
        <v>21.63355</v>
      </c>
      <c r="AN66" s="83">
        <v>19.252050000000001</v>
      </c>
      <c r="AO66" s="83">
        <v>30.061350000000001</v>
      </c>
      <c r="AP66" s="83">
        <v>44.575449999999996</v>
      </c>
      <c r="AQ66" s="83">
        <v>21.586950000000002</v>
      </c>
      <c r="AR66" s="83">
        <v>25.333200000000001</v>
      </c>
      <c r="AS66" s="83">
        <v>39.49315</v>
      </c>
      <c r="AT66" s="83">
        <v>34.669800000000002</v>
      </c>
      <c r="AU66" s="83">
        <v>32.885899999999999</v>
      </c>
      <c r="AV66" s="83">
        <v>40.358750000000001</v>
      </c>
      <c r="AW66" s="83">
        <v>35.507249999999999</v>
      </c>
      <c r="AX66" s="83">
        <v>32.099200000000003</v>
      </c>
      <c r="AY66" s="83">
        <v>33.128</v>
      </c>
      <c r="AZ66" s="83">
        <v>32.156500000000001</v>
      </c>
      <c r="BA66" s="83">
        <v>33.195</v>
      </c>
      <c r="BB66" s="83">
        <v>31.410250000000001</v>
      </c>
      <c r="BC66" s="83">
        <v>31.14405</v>
      </c>
      <c r="BD66" s="83">
        <v>33.934249999999999</v>
      </c>
      <c r="BE66" s="92"/>
    </row>
    <row r="67" spans="1:225" x14ac:dyDescent="0.3">
      <c r="A67" s="92" t="s">
        <v>54</v>
      </c>
      <c r="B67" s="83">
        <v>31.520900000000001</v>
      </c>
      <c r="C67" s="83">
        <v>29.428750000000001</v>
      </c>
      <c r="D67" s="83">
        <v>28.552299999999999</v>
      </c>
      <c r="E67" s="83">
        <v>60.444000000000003</v>
      </c>
      <c r="F67" s="83">
        <v>34.937899999999999</v>
      </c>
      <c r="G67" s="83">
        <v>31.321000000000002</v>
      </c>
      <c r="H67" s="83">
        <v>33.75</v>
      </c>
      <c r="I67" s="83">
        <v>21.333200000000001</v>
      </c>
      <c r="J67" s="83">
        <v>31.901050000000001</v>
      </c>
      <c r="K67" s="83">
        <v>24.308250000000001</v>
      </c>
      <c r="L67" s="83">
        <v>19.1906</v>
      </c>
      <c r="M67" s="83">
        <v>32.299799999999998</v>
      </c>
      <c r="N67" s="83">
        <v>30.399799999999999</v>
      </c>
      <c r="O67" s="83">
        <v>14.525700000000001</v>
      </c>
      <c r="P67" s="83">
        <v>21.050799999999999</v>
      </c>
      <c r="Q67" s="83">
        <v>23.040749999999999</v>
      </c>
      <c r="R67" s="83">
        <v>18.748950000000001</v>
      </c>
      <c r="S67" s="83">
        <v>18.375</v>
      </c>
      <c r="T67" s="83">
        <v>31.410250000000001</v>
      </c>
      <c r="U67" s="83">
        <v>24.581949999999999</v>
      </c>
      <c r="V67" s="83">
        <v>24.418600000000001</v>
      </c>
      <c r="W67" s="83">
        <v>23.679099999999998</v>
      </c>
      <c r="X67" s="83">
        <v>48.039200000000001</v>
      </c>
      <c r="Y67" s="83">
        <v>19.895949999999999</v>
      </c>
      <c r="Z67" s="83">
        <v>22.685199999999998</v>
      </c>
      <c r="AA67" s="83">
        <v>34.265749999999997</v>
      </c>
      <c r="AB67" s="83">
        <v>19.94575</v>
      </c>
      <c r="AC67" s="83">
        <v>25.683350000000001</v>
      </c>
      <c r="AD67" s="83">
        <v>21.180199999999999</v>
      </c>
      <c r="AE67" s="83">
        <v>22.138549999999999</v>
      </c>
      <c r="AF67" s="83">
        <v>25.316700000000001</v>
      </c>
      <c r="AG67" s="83">
        <v>31.802900000000001</v>
      </c>
      <c r="AH67" s="83">
        <v>24.434850000000001</v>
      </c>
      <c r="AI67" s="83">
        <v>15.589650000000001</v>
      </c>
      <c r="AJ67" s="83">
        <v>27.035299999999999</v>
      </c>
      <c r="AK67" s="83">
        <v>23.384450000000001</v>
      </c>
      <c r="AL67" s="83">
        <v>16.242699999999999</v>
      </c>
      <c r="AM67" s="83">
        <v>12.38415</v>
      </c>
      <c r="AN67" s="83">
        <v>13.90875</v>
      </c>
      <c r="AO67" s="83">
        <v>28.053450000000002</v>
      </c>
      <c r="AP67" s="83">
        <v>27.199850000000001</v>
      </c>
      <c r="AQ67" s="83">
        <v>14.510249999999999</v>
      </c>
      <c r="AR67" s="83">
        <v>19.310500000000001</v>
      </c>
      <c r="AS67" s="83">
        <v>38.395899999999997</v>
      </c>
      <c r="AT67" s="83">
        <v>28.63635</v>
      </c>
      <c r="AU67" s="83">
        <v>27.323399999999999</v>
      </c>
      <c r="AV67" s="83">
        <v>30.821899999999999</v>
      </c>
      <c r="AW67" s="83">
        <v>26.612749999999998</v>
      </c>
      <c r="AX67" s="83">
        <v>28.0868</v>
      </c>
      <c r="AY67" s="83">
        <v>23.384450000000001</v>
      </c>
      <c r="AZ67" s="83">
        <v>23.545549999999999</v>
      </c>
      <c r="BA67" s="83">
        <v>26.012499999999999</v>
      </c>
      <c r="BB67" s="83">
        <v>33.715600000000002</v>
      </c>
      <c r="BC67" s="83">
        <v>32.307699999999997</v>
      </c>
      <c r="BD67" s="83">
        <v>30.53435</v>
      </c>
      <c r="BE67" s="92"/>
    </row>
    <row r="68" spans="1:225" s="94" customFormat="1" x14ac:dyDescent="0.3">
      <c r="A68" s="93" t="s">
        <v>118</v>
      </c>
      <c r="B68" s="83">
        <v>20.155999999999999</v>
      </c>
      <c r="C68" s="83">
        <v>21.610199999999999</v>
      </c>
      <c r="D68" s="83">
        <v>18.690660000000001</v>
      </c>
      <c r="E68" s="83">
        <v>22.640550000000001</v>
      </c>
      <c r="F68" s="83">
        <v>15.31654</v>
      </c>
      <c r="G68" s="83">
        <v>19.193940000000001</v>
      </c>
      <c r="H68" s="83">
        <v>17.900939999999999</v>
      </c>
      <c r="I68" s="83">
        <v>15.4412</v>
      </c>
      <c r="J68" s="83">
        <v>19.640740000000001</v>
      </c>
      <c r="K68" s="83">
        <v>17.019259999999999</v>
      </c>
      <c r="L68" s="83">
        <v>25.712800000000001</v>
      </c>
      <c r="M68" s="83">
        <v>18.956320000000002</v>
      </c>
      <c r="N68" s="83">
        <v>21.278400000000001</v>
      </c>
      <c r="O68" s="83">
        <v>25.890999999999998</v>
      </c>
      <c r="P68" s="83">
        <v>17.030760000000001</v>
      </c>
      <c r="Q68" s="83">
        <v>14.77656</v>
      </c>
      <c r="R68" s="83">
        <v>14.168519999999999</v>
      </c>
      <c r="S68" s="83">
        <v>16.429680000000001</v>
      </c>
      <c r="T68" s="83">
        <v>23.9466</v>
      </c>
      <c r="U68" s="83">
        <v>17.726980000000001</v>
      </c>
      <c r="V68" s="83">
        <v>21.113600000000002</v>
      </c>
      <c r="W68" s="83">
        <v>17.789899999999999</v>
      </c>
      <c r="X68" s="83">
        <v>29.537800000000001</v>
      </c>
      <c r="Y68" s="83">
        <v>21.754200000000001</v>
      </c>
      <c r="Z68" s="83">
        <v>23.257400000000001</v>
      </c>
      <c r="AA68" s="83">
        <v>19.952259999999999</v>
      </c>
      <c r="AB68" s="83">
        <v>13.80376</v>
      </c>
      <c r="AC68" s="83">
        <v>12.237539999999999</v>
      </c>
      <c r="AD68" s="83">
        <v>17.126660000000001</v>
      </c>
      <c r="AE68" s="83">
        <v>12.88124</v>
      </c>
      <c r="AF68" s="83">
        <v>20.5078</v>
      </c>
      <c r="AG68" s="83">
        <v>18.253319999999999</v>
      </c>
      <c r="AH68" s="83">
        <v>10.894259999999999</v>
      </c>
      <c r="AI68" s="83">
        <v>19.07</v>
      </c>
      <c r="AJ68" s="83">
        <v>19.500620000000001</v>
      </c>
      <c r="AK68" s="83">
        <v>13.392860000000001</v>
      </c>
      <c r="AL68" s="83">
        <v>22.596399999999999</v>
      </c>
      <c r="AM68" s="83">
        <v>9.9349399999999992</v>
      </c>
      <c r="AN68" s="83">
        <v>11.19858</v>
      </c>
      <c r="AO68" s="83">
        <v>16.258859999999999</v>
      </c>
      <c r="AP68" s="83">
        <v>15.88922</v>
      </c>
      <c r="AQ68" s="83">
        <v>11.662039999999999</v>
      </c>
      <c r="AR68" s="83">
        <v>19.624420000000001</v>
      </c>
      <c r="AS68" s="83">
        <v>14.600899999999999</v>
      </c>
      <c r="AT68" s="83">
        <v>18.285599999999999</v>
      </c>
      <c r="AU68" s="83">
        <v>12.780379999999999</v>
      </c>
      <c r="AV68" s="83">
        <v>11.5845</v>
      </c>
      <c r="AW68" s="83">
        <v>24.701599999999999</v>
      </c>
      <c r="AX68" s="83">
        <v>17.371320000000001</v>
      </c>
      <c r="AY68" s="83">
        <v>15.981339999999999</v>
      </c>
      <c r="AZ68" s="83">
        <v>17.874880000000001</v>
      </c>
      <c r="BA68" s="83">
        <v>23.9514</v>
      </c>
      <c r="BB68" s="83">
        <v>19.473500000000001</v>
      </c>
      <c r="BC68" s="83">
        <v>30.018000000000001</v>
      </c>
      <c r="BD68" s="83">
        <v>26.326599999999999</v>
      </c>
      <c r="BE68" s="93"/>
      <c r="BG68" s="83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83"/>
      <c r="CE68" s="83"/>
      <c r="CF68" s="83"/>
      <c r="CG68" s="83"/>
      <c r="CH68" s="83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3"/>
      <c r="CW68" s="83"/>
      <c r="CX68" s="83"/>
      <c r="CY68" s="83"/>
      <c r="CZ68" s="83"/>
      <c r="DA68" s="83"/>
      <c r="DB68" s="83"/>
      <c r="DC68" s="83"/>
      <c r="DD68" s="83"/>
      <c r="DE68" s="83"/>
      <c r="DF68" s="83"/>
      <c r="DG68" s="83"/>
      <c r="DH68" s="83"/>
      <c r="DI68" s="83"/>
      <c r="DJ68" s="90"/>
      <c r="DK68" s="83"/>
      <c r="FN68" s="91"/>
    </row>
    <row r="69" spans="1:225" s="94" customFormat="1" x14ac:dyDescent="0.3"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80"/>
      <c r="CG69" s="80"/>
      <c r="CH69" s="80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  <c r="DC69" s="80"/>
      <c r="DD69" s="80"/>
      <c r="DE69" s="80"/>
      <c r="DF69" s="80"/>
      <c r="DG69" s="80"/>
      <c r="DH69" s="80"/>
      <c r="DI69" s="80"/>
      <c r="DJ69" s="90"/>
      <c r="FN69" s="91"/>
    </row>
    <row r="70" spans="1:225" s="59" customFormat="1" x14ac:dyDescent="0.3">
      <c r="A70" s="58"/>
      <c r="B70" s="57" t="s">
        <v>122</v>
      </c>
      <c r="C70" s="57" t="s">
        <v>123</v>
      </c>
      <c r="D70" s="58" t="s">
        <v>124</v>
      </c>
      <c r="E70" s="58" t="s">
        <v>119</v>
      </c>
      <c r="F70" s="58" t="s">
        <v>125</v>
      </c>
      <c r="G70" s="58" t="s">
        <v>153</v>
      </c>
      <c r="H70" s="57" t="s">
        <v>154</v>
      </c>
      <c r="I70" s="57" t="s">
        <v>120</v>
      </c>
      <c r="J70" s="58" t="s">
        <v>182</v>
      </c>
      <c r="K70" s="57" t="s">
        <v>126</v>
      </c>
      <c r="L70" s="57" t="s">
        <v>127</v>
      </c>
      <c r="M70" s="57" t="s">
        <v>181</v>
      </c>
      <c r="N70" s="58" t="s">
        <v>128</v>
      </c>
      <c r="O70" s="58" t="s">
        <v>129</v>
      </c>
      <c r="P70" s="58" t="s">
        <v>130</v>
      </c>
      <c r="Q70" s="58" t="s">
        <v>131</v>
      </c>
      <c r="R70" s="58" t="s">
        <v>132</v>
      </c>
      <c r="S70" s="58" t="s">
        <v>133</v>
      </c>
      <c r="T70" s="58" t="s">
        <v>134</v>
      </c>
      <c r="U70" s="58" t="s">
        <v>135</v>
      </c>
      <c r="V70" s="58" t="s">
        <v>136</v>
      </c>
      <c r="W70" s="58" t="s">
        <v>137</v>
      </c>
      <c r="X70" s="58" t="s">
        <v>138</v>
      </c>
      <c r="Y70" s="58" t="s">
        <v>139</v>
      </c>
      <c r="Z70" s="58" t="s">
        <v>140</v>
      </c>
      <c r="AA70" s="58" t="s">
        <v>141</v>
      </c>
      <c r="AB70" s="58" t="s">
        <v>142</v>
      </c>
      <c r="AC70" s="58" t="s">
        <v>143</v>
      </c>
      <c r="AD70" s="58" t="s">
        <v>144</v>
      </c>
      <c r="AE70" s="58" t="s">
        <v>145</v>
      </c>
      <c r="AF70" s="58" t="s">
        <v>146</v>
      </c>
      <c r="AG70" s="58" t="s">
        <v>147</v>
      </c>
      <c r="AH70" s="58" t="s">
        <v>148</v>
      </c>
      <c r="AI70" s="58" t="s">
        <v>149</v>
      </c>
      <c r="AJ70" s="58" t="s">
        <v>150</v>
      </c>
      <c r="AK70" s="58" t="s">
        <v>151</v>
      </c>
      <c r="AL70" s="58" t="s">
        <v>152</v>
      </c>
      <c r="AM70" s="58" t="s">
        <v>156</v>
      </c>
      <c r="AN70" s="58" t="s">
        <v>157</v>
      </c>
      <c r="AO70" s="58" t="s">
        <v>158</v>
      </c>
      <c r="AP70" s="58" t="s">
        <v>159</v>
      </c>
      <c r="AQ70" s="58" t="s">
        <v>160</v>
      </c>
      <c r="AR70" s="58" t="s">
        <v>161</v>
      </c>
      <c r="AS70" s="58" t="s">
        <v>162</v>
      </c>
      <c r="AT70" s="58" t="s">
        <v>184</v>
      </c>
      <c r="AU70" s="84" t="s">
        <v>185</v>
      </c>
      <c r="AV70" s="58" t="s">
        <v>186</v>
      </c>
      <c r="AW70" s="58" t="s">
        <v>163</v>
      </c>
      <c r="AX70" s="58" t="s">
        <v>188</v>
      </c>
      <c r="AY70" s="58" t="s">
        <v>189</v>
      </c>
      <c r="AZ70" s="58" t="s">
        <v>190</v>
      </c>
      <c r="BA70" s="58" t="s">
        <v>164</v>
      </c>
      <c r="BB70" s="81" t="s">
        <v>192</v>
      </c>
      <c r="BC70" s="81" t="s">
        <v>193</v>
      </c>
      <c r="BD70" s="58" t="s">
        <v>194</v>
      </c>
      <c r="BG70" s="57"/>
      <c r="BH70" s="57"/>
      <c r="BI70" s="58"/>
      <c r="BJ70" s="58"/>
      <c r="BK70" s="58"/>
      <c r="BL70" s="58"/>
      <c r="BM70" s="57"/>
      <c r="BN70" s="57"/>
      <c r="BO70" s="58"/>
      <c r="BP70" s="57"/>
      <c r="BQ70" s="57"/>
      <c r="BR70" s="57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84"/>
      <c r="DA70" s="58"/>
      <c r="DB70" s="58"/>
      <c r="DC70" s="58"/>
      <c r="DD70" s="58"/>
      <c r="DE70" s="58"/>
      <c r="DF70" s="58"/>
      <c r="DG70" s="58"/>
      <c r="DH70" s="58"/>
      <c r="DI70" s="58"/>
      <c r="DJ70" s="89"/>
      <c r="DK70" s="57"/>
      <c r="DL70" s="57"/>
      <c r="DM70" s="58"/>
      <c r="DN70" s="58"/>
      <c r="DO70" s="58"/>
      <c r="DP70" s="58"/>
      <c r="DQ70" s="57"/>
      <c r="DR70" s="57"/>
      <c r="DS70" s="58"/>
      <c r="DT70" s="57"/>
      <c r="DU70" s="57"/>
      <c r="DV70" s="57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84"/>
      <c r="FE70" s="58"/>
      <c r="FF70" s="58"/>
      <c r="FG70" s="58"/>
      <c r="FH70" s="58"/>
      <c r="FI70" s="58"/>
      <c r="FJ70" s="58"/>
      <c r="FK70" s="58"/>
      <c r="FL70" s="58"/>
      <c r="FM70" s="58"/>
      <c r="FN70" s="85"/>
      <c r="FO70" s="57"/>
      <c r="FP70" s="57"/>
      <c r="FQ70" s="58"/>
      <c r="FR70" s="58"/>
      <c r="FS70" s="58"/>
      <c r="FT70" s="58"/>
      <c r="FU70" s="57"/>
      <c r="FV70" s="57"/>
      <c r="FW70" s="58"/>
      <c r="FX70" s="57"/>
      <c r="FY70" s="57"/>
      <c r="FZ70" s="57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84"/>
      <c r="HI70" s="58"/>
      <c r="HJ70" s="58"/>
      <c r="HK70" s="58"/>
      <c r="HL70" s="58"/>
      <c r="HM70" s="58"/>
      <c r="HN70" s="58"/>
      <c r="HO70" s="58"/>
      <c r="HP70" s="58"/>
      <c r="HQ70" s="58"/>
    </row>
    <row r="71" spans="1:225" x14ac:dyDescent="0.3">
      <c r="A71" s="76" t="s">
        <v>486</v>
      </c>
      <c r="B71" s="83">
        <f t="shared" ref="B71:AW71" si="0">STDEV(B2:B67)</f>
        <v>9.9300280310794964</v>
      </c>
      <c r="C71" s="83">
        <f t="shared" si="0"/>
        <v>7.3838597748992507</v>
      </c>
      <c r="D71" s="83">
        <f t="shared" si="0"/>
        <v>6.3797863324069137</v>
      </c>
      <c r="E71" s="83">
        <f>STDEV(E2:E67)</f>
        <v>15.057646739291522</v>
      </c>
      <c r="F71" s="83">
        <f t="shared" si="0"/>
        <v>8.2103187385898337</v>
      </c>
      <c r="G71" s="83">
        <f t="shared" si="0"/>
        <v>7.2787593732297475</v>
      </c>
      <c r="H71" s="83">
        <f t="shared" si="0"/>
        <v>8.7628509206902283</v>
      </c>
      <c r="I71" s="83">
        <f>STDEV(I2:I67)</f>
        <v>6.3354957153690634</v>
      </c>
      <c r="J71" s="83">
        <f>STDEV(J2:J67)</f>
        <v>11.902568317977549</v>
      </c>
      <c r="K71" s="83">
        <f>STDEV(K2:K67)</f>
        <v>13.306435312084504</v>
      </c>
      <c r="L71" s="83">
        <f t="shared" si="0"/>
        <v>7.2541674795250719</v>
      </c>
      <c r="M71" s="83">
        <f>STDEV(M2:M67)</f>
        <v>9.568609114535656</v>
      </c>
      <c r="N71" s="83">
        <f t="shared" si="0"/>
        <v>7.7934152061483788</v>
      </c>
      <c r="O71" s="83">
        <f t="shared" si="0"/>
        <v>6.1191034537055824</v>
      </c>
      <c r="P71" s="83">
        <f>STDEV(P2:P67)</f>
        <v>5.8989255443294741</v>
      </c>
      <c r="Q71" s="83">
        <f>STDEV(Q2:Q67)</f>
        <v>6.4880952187464045</v>
      </c>
      <c r="R71" s="83">
        <f t="shared" si="0"/>
        <v>7.0922686323150703</v>
      </c>
      <c r="S71" s="83">
        <f>STDEV(S2:S67)</f>
        <v>4.9843094094603737</v>
      </c>
      <c r="T71" s="83">
        <f>STDEV(T2:T67)</f>
        <v>8.4629651622922015</v>
      </c>
      <c r="U71" s="59">
        <f>STDEV(U2:U67)</f>
        <v>4.9093747026818004</v>
      </c>
      <c r="V71" s="59">
        <f>STDEV(V2:V67)</f>
        <v>12.951922572263983</v>
      </c>
      <c r="W71" s="83">
        <f t="shared" si="0"/>
        <v>6.819403149573124</v>
      </c>
      <c r="X71" s="83">
        <f>STDEV(X2:X67)</f>
        <v>15.266752637439829</v>
      </c>
      <c r="Y71" s="83">
        <f t="shared" si="0"/>
        <v>6.2469920936677905</v>
      </c>
      <c r="Z71" s="83">
        <f>STDEV(Z2:Z67)</f>
        <v>11.09997685189512</v>
      </c>
      <c r="AA71" s="83">
        <f t="shared" si="0"/>
        <v>9.4162650538348025</v>
      </c>
      <c r="AB71" s="83">
        <f t="shared" si="0"/>
        <v>11.995171972391372</v>
      </c>
      <c r="AC71" s="83">
        <f t="shared" si="0"/>
        <v>5.0599216012774919</v>
      </c>
      <c r="AD71" s="83">
        <f t="shared" si="0"/>
        <v>6.5031364602071875</v>
      </c>
      <c r="AE71" s="83">
        <f>STDEV(AE2:AE67)</f>
        <v>6.6771663887752926</v>
      </c>
      <c r="AF71" s="83">
        <f t="shared" si="0"/>
        <v>7.3957538062970141</v>
      </c>
      <c r="AG71" s="83">
        <f t="shared" si="0"/>
        <v>9.1618580287053</v>
      </c>
      <c r="AH71" s="83">
        <f t="shared" si="0"/>
        <v>5.1549080625310353</v>
      </c>
      <c r="AI71" s="83">
        <f t="shared" si="0"/>
        <v>9.3715750819362533</v>
      </c>
      <c r="AJ71" s="83">
        <f t="shared" si="0"/>
        <v>4.649115427955997</v>
      </c>
      <c r="AK71" s="83">
        <f t="shared" si="0"/>
        <v>4.319479415111882</v>
      </c>
      <c r="AL71" s="83">
        <f t="shared" si="0"/>
        <v>5.276530984501365</v>
      </c>
      <c r="AM71" s="83">
        <f t="shared" si="0"/>
        <v>4.7079889178171879</v>
      </c>
      <c r="AN71" s="83">
        <f t="shared" si="0"/>
        <v>6.7466147752778456</v>
      </c>
      <c r="AO71" s="83">
        <f t="shared" si="0"/>
        <v>6.5193233578398644</v>
      </c>
      <c r="AP71" s="83">
        <f t="shared" si="0"/>
        <v>11.769871240630705</v>
      </c>
      <c r="AQ71" s="83">
        <f t="shared" si="0"/>
        <v>5.764012532495129</v>
      </c>
      <c r="AR71" s="83">
        <f t="shared" si="0"/>
        <v>4.1563298324965281</v>
      </c>
      <c r="AS71" s="83">
        <f t="shared" si="0"/>
        <v>7.7409489938213687</v>
      </c>
      <c r="AT71" s="83">
        <f>STDEV(AT2:AT67)</f>
        <v>8.4055034841384462</v>
      </c>
      <c r="AU71" s="83">
        <f>STDEV(AU2:AU67)</f>
        <v>7.3155427625178104</v>
      </c>
      <c r="AV71" s="83">
        <f>STDEV(AV2:AV67)</f>
        <v>8.933680726855501</v>
      </c>
      <c r="AW71" s="83">
        <f t="shared" si="0"/>
        <v>5.7084274576580798</v>
      </c>
      <c r="AX71" s="83">
        <f t="shared" ref="AX71:BD71" si="1">STDEV(AX2:AX67)</f>
        <v>5.0485011224087204</v>
      </c>
      <c r="AY71" s="83">
        <f t="shared" si="1"/>
        <v>5.5436251851867233</v>
      </c>
      <c r="AZ71" s="83">
        <f t="shared" si="1"/>
        <v>4.9905301481051003</v>
      </c>
      <c r="BA71" s="83">
        <f t="shared" si="1"/>
        <v>10.466730686960862</v>
      </c>
      <c r="BB71" s="83">
        <f t="shared" si="1"/>
        <v>12.034882144069853</v>
      </c>
      <c r="BC71" s="83">
        <f t="shared" si="1"/>
        <v>14.281818766333577</v>
      </c>
      <c r="BD71" s="83">
        <f t="shared" si="1"/>
        <v>11.422215523502885</v>
      </c>
    </row>
    <row r="72" spans="1:225" x14ac:dyDescent="0.3">
      <c r="A72" s="104" t="s">
        <v>487</v>
      </c>
      <c r="B72" s="82">
        <f>AVERAGE(B2:B39,B48:B64)</f>
        <v>58.501430909090935</v>
      </c>
      <c r="C72" s="82">
        <f t="shared" ref="C72:BD72" si="2">AVERAGE(C2:C39,C48:C64)</f>
        <v>43.42309181818181</v>
      </c>
      <c r="D72" s="82">
        <f t="shared" si="2"/>
        <v>44.090116363636348</v>
      </c>
      <c r="E72" s="82">
        <f t="shared" si="2"/>
        <v>71.350943636363667</v>
      </c>
      <c r="F72" s="82">
        <f t="shared" si="2"/>
        <v>48.21833454545456</v>
      </c>
      <c r="G72" s="82">
        <f t="shared" si="2"/>
        <v>49.642646363636381</v>
      </c>
      <c r="H72" s="82">
        <f t="shared" si="2"/>
        <v>51.275975454545453</v>
      </c>
      <c r="I72" s="82">
        <f t="shared" si="2"/>
        <v>36.850439090909092</v>
      </c>
      <c r="J72" s="82">
        <f t="shared" si="2"/>
        <v>66.944760909090903</v>
      </c>
      <c r="K72" s="82">
        <f t="shared" si="2"/>
        <v>59.920181818181824</v>
      </c>
      <c r="L72" s="82">
        <f t="shared" si="2"/>
        <v>49.780241818181807</v>
      </c>
      <c r="M72" s="82">
        <f t="shared" si="2"/>
        <v>52.98839545454544</v>
      </c>
      <c r="N72" s="82">
        <f t="shared" si="2"/>
        <v>49.96010636363637</v>
      </c>
      <c r="O72" s="82">
        <f t="shared" si="2"/>
        <v>37.286763636363638</v>
      </c>
      <c r="P72" s="82">
        <f t="shared" si="2"/>
        <v>43.054096363636361</v>
      </c>
      <c r="Q72" s="82">
        <f t="shared" si="2"/>
        <v>43.097754545454549</v>
      </c>
      <c r="R72" s="82">
        <f t="shared" si="2"/>
        <v>38.683047272727265</v>
      </c>
      <c r="S72" s="82">
        <f t="shared" si="2"/>
        <v>36.380333636363645</v>
      </c>
      <c r="T72" s="82">
        <f t="shared" si="2"/>
        <v>51.16576818181818</v>
      </c>
      <c r="U72" s="82">
        <f t="shared" si="2"/>
        <v>42.189604545454536</v>
      </c>
      <c r="V72" s="82">
        <f t="shared" si="2"/>
        <v>46.426379090909087</v>
      </c>
      <c r="W72" s="82">
        <f t="shared" si="2"/>
        <v>47.323195454545449</v>
      </c>
      <c r="X72" s="82">
        <f>AVERAGE(X2:X39,X48:X64)</f>
        <v>84.027909090909048</v>
      </c>
      <c r="Y72" s="82">
        <f t="shared" si="2"/>
        <v>37.761859999999999</v>
      </c>
      <c r="Z72" s="82">
        <f t="shared" si="2"/>
        <v>53.080864545454546</v>
      </c>
      <c r="AA72" s="82">
        <f t="shared" si="2"/>
        <v>58.46654181818181</v>
      </c>
      <c r="AB72" s="82">
        <f t="shared" si="2"/>
        <v>50.140633636363638</v>
      </c>
      <c r="AC72" s="82">
        <f t="shared" si="2"/>
        <v>36.721710000000016</v>
      </c>
      <c r="AD72" s="82">
        <f t="shared" si="2"/>
        <v>43.904769090909078</v>
      </c>
      <c r="AE72" s="82">
        <f t="shared" si="2"/>
        <v>38.49376454545456</v>
      </c>
      <c r="AF72" s="82">
        <f t="shared" si="2"/>
        <v>53.896702727272732</v>
      </c>
      <c r="AG72" s="82">
        <f t="shared" si="2"/>
        <v>56.907365454545435</v>
      </c>
      <c r="AH72" s="82">
        <f t="shared" si="2"/>
        <v>40.753011818181811</v>
      </c>
      <c r="AI72" s="82">
        <f t="shared" si="2"/>
        <v>51.48491636363638</v>
      </c>
      <c r="AJ72" s="82">
        <f t="shared" si="2"/>
        <v>37.49199454545456</v>
      </c>
      <c r="AK72" s="82">
        <f t="shared" si="2"/>
        <v>35.260757272727282</v>
      </c>
      <c r="AL72" s="82">
        <f t="shared" si="2"/>
        <v>35.730189090909093</v>
      </c>
      <c r="AM72" s="82">
        <f t="shared" si="2"/>
        <v>29.696469999999994</v>
      </c>
      <c r="AN72" s="82">
        <f t="shared" si="2"/>
        <v>35.990871818181823</v>
      </c>
      <c r="AO72" s="82">
        <f t="shared" si="2"/>
        <v>44.150224545454535</v>
      </c>
      <c r="AP72" s="82">
        <f t="shared" si="2"/>
        <v>67.147719999999978</v>
      </c>
      <c r="AQ72" s="82">
        <f t="shared" si="2"/>
        <v>36.113285454545448</v>
      </c>
      <c r="AR72" s="82">
        <f t="shared" si="2"/>
        <v>34.761175454545466</v>
      </c>
      <c r="AS72" s="82">
        <f t="shared" si="2"/>
        <v>52.331257272727306</v>
      </c>
      <c r="AT72" s="82">
        <f t="shared" si="2"/>
        <v>44.138635454545451</v>
      </c>
      <c r="AU72" s="82">
        <f t="shared" si="2"/>
        <v>44.155611818181825</v>
      </c>
      <c r="AV72" s="82">
        <f t="shared" si="2"/>
        <v>47.477866363636359</v>
      </c>
      <c r="AW72" s="82">
        <f t="shared" si="2"/>
        <v>47.112991818181804</v>
      </c>
      <c r="AX72" s="82">
        <f t="shared" si="2"/>
        <v>42.150310909090898</v>
      </c>
      <c r="AY72" s="82">
        <f t="shared" si="2"/>
        <v>43.446941818181806</v>
      </c>
      <c r="AZ72" s="82">
        <f t="shared" si="2"/>
        <v>40.486303636363644</v>
      </c>
      <c r="BA72" s="82">
        <f t="shared" si="2"/>
        <v>54.01645909090908</v>
      </c>
      <c r="BB72" s="82">
        <f t="shared" si="2"/>
        <v>60.386561818181853</v>
      </c>
      <c r="BC72" s="82">
        <f t="shared" si="2"/>
        <v>63.327200909090905</v>
      </c>
      <c r="BD72" s="82">
        <f t="shared" si="2"/>
        <v>55.598789090909079</v>
      </c>
    </row>
    <row r="73" spans="1:225" x14ac:dyDescent="0.3">
      <c r="A73" s="104" t="s">
        <v>476</v>
      </c>
      <c r="B73" s="83">
        <f>STDEV(B2:B39,B48:B64)</f>
        <v>8.8940995451596816</v>
      </c>
      <c r="C73" s="83">
        <f t="shared" ref="C73:BD73" si="3">STDEV(C2:C39,C48:C64)</f>
        <v>6.9856222805989789</v>
      </c>
      <c r="D73" s="83">
        <f t="shared" si="3"/>
        <v>5.384505926636912</v>
      </c>
      <c r="E73" s="83">
        <f t="shared" si="3"/>
        <v>12.653008133154966</v>
      </c>
      <c r="F73" s="83">
        <f t="shared" si="3"/>
        <v>7.0797662363118326</v>
      </c>
      <c r="G73" s="83">
        <f t="shared" si="3"/>
        <v>6.8963123879107266</v>
      </c>
      <c r="H73" s="83">
        <f t="shared" si="3"/>
        <v>7.8848892512647986</v>
      </c>
      <c r="I73" s="83">
        <f t="shared" si="3"/>
        <v>4.5947835298594812</v>
      </c>
      <c r="J73" s="83">
        <f t="shared" si="3"/>
        <v>9.4565857292423043</v>
      </c>
      <c r="K73" s="83">
        <f t="shared" si="3"/>
        <v>12.277477621246883</v>
      </c>
      <c r="L73" s="83">
        <f t="shared" si="3"/>
        <v>5.3069430640678101</v>
      </c>
      <c r="M73" s="83">
        <f t="shared" si="3"/>
        <v>8.1776299571820505</v>
      </c>
      <c r="N73" s="83">
        <f t="shared" si="3"/>
        <v>6.4961474221624158</v>
      </c>
      <c r="O73" s="83">
        <f t="shared" si="3"/>
        <v>4.7547025321181406</v>
      </c>
      <c r="P73" s="83">
        <f t="shared" si="3"/>
        <v>4.287420296871252</v>
      </c>
      <c r="Q73" s="83">
        <f t="shared" si="3"/>
        <v>5.4370978886162051</v>
      </c>
      <c r="R73" s="83">
        <f t="shared" si="3"/>
        <v>5.7989026362865692</v>
      </c>
      <c r="S73" s="83">
        <f t="shared" si="3"/>
        <v>3.213417638648207</v>
      </c>
      <c r="T73" s="83">
        <f t="shared" si="3"/>
        <v>7.590255260952917</v>
      </c>
      <c r="U73" s="83">
        <f t="shared" si="3"/>
        <v>4.1810832212353306</v>
      </c>
      <c r="V73" s="83">
        <f t="shared" si="3"/>
        <v>12.687018399214564</v>
      </c>
      <c r="W73" s="83">
        <f t="shared" si="3"/>
        <v>5.6510367697348736</v>
      </c>
      <c r="X73" s="83">
        <f t="shared" si="3"/>
        <v>15.155845797387315</v>
      </c>
      <c r="Y73" s="83">
        <f t="shared" si="3"/>
        <v>5.2776433015125574</v>
      </c>
      <c r="Z73" s="83">
        <f t="shared" si="3"/>
        <v>9.8099380865674473</v>
      </c>
      <c r="AA73" s="83">
        <f t="shared" si="3"/>
        <v>6.1258869116278367</v>
      </c>
      <c r="AB73" s="83">
        <f t="shared" si="3"/>
        <v>10.952007934037775</v>
      </c>
      <c r="AC73" s="83">
        <f t="shared" si="3"/>
        <v>4.0003279540833487</v>
      </c>
      <c r="AD73" s="83">
        <f t="shared" si="3"/>
        <v>4.9531948800141476</v>
      </c>
      <c r="AE73" s="83">
        <f t="shared" si="3"/>
        <v>6.2139175906355124</v>
      </c>
      <c r="AF73" s="83">
        <f t="shared" si="3"/>
        <v>5.1210851263963555</v>
      </c>
      <c r="AG73" s="83">
        <f t="shared" si="3"/>
        <v>7.7534225387226359</v>
      </c>
      <c r="AH73" s="83">
        <f t="shared" si="3"/>
        <v>3.6450481835834174</v>
      </c>
      <c r="AI73" s="83">
        <f t="shared" si="3"/>
        <v>7.0523583461428911</v>
      </c>
      <c r="AJ73" s="83">
        <f t="shared" si="3"/>
        <v>4.0350754189869082</v>
      </c>
      <c r="AK73" s="83">
        <f t="shared" si="3"/>
        <v>3.5598681726582782</v>
      </c>
      <c r="AL73" s="83">
        <f t="shared" si="3"/>
        <v>3.683850172759803</v>
      </c>
      <c r="AM73" s="83">
        <f t="shared" si="3"/>
        <v>3.276213648640339</v>
      </c>
      <c r="AN73" s="83">
        <f t="shared" si="3"/>
        <v>5.2236162313729899</v>
      </c>
      <c r="AO73" s="83">
        <f t="shared" si="3"/>
        <v>5.3820711524544285</v>
      </c>
      <c r="AP73" s="83">
        <f t="shared" si="3"/>
        <v>8.8896737402878703</v>
      </c>
      <c r="AQ73" s="83">
        <f t="shared" si="3"/>
        <v>4.0740253548103231</v>
      </c>
      <c r="AR73" s="83">
        <f t="shared" si="3"/>
        <v>2.6644135762426204</v>
      </c>
      <c r="AS73" s="83">
        <f t="shared" si="3"/>
        <v>7.1090675733359054</v>
      </c>
      <c r="AT73" s="83">
        <f t="shared" si="3"/>
        <v>7.8629473992220111</v>
      </c>
      <c r="AU73" s="83">
        <f t="shared" si="3"/>
        <v>6.6932550002191586</v>
      </c>
      <c r="AV73" s="83">
        <f t="shared" si="3"/>
        <v>8.6895580945426438</v>
      </c>
      <c r="AW73" s="83">
        <f t="shared" si="3"/>
        <v>4.4763298141628596</v>
      </c>
      <c r="AX73" s="83">
        <f t="shared" si="3"/>
        <v>4.2444589011100247</v>
      </c>
      <c r="AY73" s="83">
        <f t="shared" si="3"/>
        <v>4.8210525590965494</v>
      </c>
      <c r="AZ73" s="83">
        <f t="shared" si="3"/>
        <v>4.4050775435733147</v>
      </c>
      <c r="BA73" s="83">
        <f t="shared" si="3"/>
        <v>9.0006643636944954</v>
      </c>
      <c r="BB73" s="83">
        <f t="shared" si="3"/>
        <v>9.9830640510098849</v>
      </c>
      <c r="BC73" s="83">
        <f t="shared" si="3"/>
        <v>12.765420888607117</v>
      </c>
      <c r="BD73" s="83">
        <f t="shared" si="3"/>
        <v>10.246776424924077</v>
      </c>
      <c r="BE73" s="82"/>
      <c r="BF73" s="82"/>
      <c r="BG73" s="82"/>
    </row>
    <row r="74" spans="1:225" s="82" customFormat="1" x14ac:dyDescent="0.3">
      <c r="A74" s="104" t="s">
        <v>475</v>
      </c>
      <c r="B74" s="82">
        <f>B73/B72*100</f>
        <v>15.20321709563102</v>
      </c>
      <c r="C74" s="82">
        <f t="shared" ref="C74:BD74" si="4">C73/C72*100</f>
        <v>16.087344286419533</v>
      </c>
      <c r="D74" s="82">
        <f t="shared" si="4"/>
        <v>12.2125010563089</v>
      </c>
      <c r="E74" s="82">
        <f t="shared" si="4"/>
        <v>17.733483943310347</v>
      </c>
      <c r="F74" s="82">
        <f t="shared" si="4"/>
        <v>14.682726608149155</v>
      </c>
      <c r="G74" s="82">
        <f t="shared" si="4"/>
        <v>13.89191127603207</v>
      </c>
      <c r="H74" s="82">
        <f t="shared" si="4"/>
        <v>15.377355928127601</v>
      </c>
      <c r="I74" s="82">
        <f t="shared" si="4"/>
        <v>12.468734818937348</v>
      </c>
      <c r="J74" s="82">
        <f t="shared" si="4"/>
        <v>14.125953399227283</v>
      </c>
      <c r="K74" s="82">
        <f t="shared" si="4"/>
        <v>20.489720239002139</v>
      </c>
      <c r="L74" s="82">
        <f t="shared" si="4"/>
        <v>10.660741832976582</v>
      </c>
      <c r="M74" s="82">
        <f t="shared" si="4"/>
        <v>15.432869568954949</v>
      </c>
      <c r="N74" s="82">
        <f t="shared" si="4"/>
        <v>13.002669319556651</v>
      </c>
      <c r="O74" s="82">
        <f t="shared" si="4"/>
        <v>12.751716878643638</v>
      </c>
      <c r="P74" s="82">
        <f t="shared" si="4"/>
        <v>9.9582168922082452</v>
      </c>
      <c r="Q74" s="82">
        <f t="shared" si="4"/>
        <v>12.615733571181256</v>
      </c>
      <c r="R74" s="82">
        <f t="shared" si="4"/>
        <v>14.990811337593286</v>
      </c>
      <c r="S74" s="82">
        <f t="shared" si="4"/>
        <v>8.8328426857423405</v>
      </c>
      <c r="T74" s="82">
        <f t="shared" si="4"/>
        <v>14.834635598513547</v>
      </c>
      <c r="U74" s="82">
        <f t="shared" si="4"/>
        <v>9.9102214071020391</v>
      </c>
      <c r="V74" s="82">
        <f t="shared" si="4"/>
        <v>27.327176160716039</v>
      </c>
      <c r="W74" s="82">
        <f t="shared" si="4"/>
        <v>11.941367685457269</v>
      </c>
      <c r="X74" s="82">
        <f t="shared" si="4"/>
        <v>18.036680861581765</v>
      </c>
      <c r="Y74" s="82">
        <f t="shared" si="4"/>
        <v>13.976121148461853</v>
      </c>
      <c r="Z74" s="82">
        <f t="shared" si="4"/>
        <v>18.481119647489798</v>
      </c>
      <c r="AA74" s="82">
        <f t="shared" si="4"/>
        <v>10.477594058287231</v>
      </c>
      <c r="AB74" s="82">
        <f t="shared" si="4"/>
        <v>21.842579839467803</v>
      </c>
      <c r="AC74" s="82">
        <f t="shared" si="4"/>
        <v>10.893632007015325</v>
      </c>
      <c r="AD74" s="82">
        <f t="shared" si="4"/>
        <v>11.281678465858864</v>
      </c>
      <c r="AE74" s="82">
        <f t="shared" si="4"/>
        <v>16.142660152913692</v>
      </c>
      <c r="AF74" s="82">
        <f t="shared" si="4"/>
        <v>9.501666831661284</v>
      </c>
      <c r="AG74" s="82">
        <f t="shared" si="4"/>
        <v>13.624638000358066</v>
      </c>
      <c r="AH74" s="82">
        <f t="shared" si="4"/>
        <v>8.9442424521791839</v>
      </c>
      <c r="AI74" s="82">
        <f t="shared" si="4"/>
        <v>13.69791162975249</v>
      </c>
      <c r="AJ74" s="82">
        <f t="shared" si="4"/>
        <v>10.762498682471699</v>
      </c>
      <c r="AK74" s="82">
        <f t="shared" si="4"/>
        <v>10.095835846984736</v>
      </c>
      <c r="AL74" s="82">
        <f t="shared" si="4"/>
        <v>10.310189412619405</v>
      </c>
      <c r="AM74" s="82">
        <f t="shared" si="4"/>
        <v>11.03233363642325</v>
      </c>
      <c r="AN74" s="82">
        <f t="shared" si="4"/>
        <v>14.513725196104113</v>
      </c>
      <c r="AO74" s="82">
        <f t="shared" si="4"/>
        <v>12.190359636593371</v>
      </c>
      <c r="AP74" s="82">
        <f t="shared" si="4"/>
        <v>13.23898077297021</v>
      </c>
      <c r="AQ74" s="82">
        <f t="shared" si="4"/>
        <v>11.281237094692365</v>
      </c>
      <c r="AR74" s="82">
        <f t="shared" si="4"/>
        <v>7.6649121941421994</v>
      </c>
      <c r="AS74" s="82">
        <f t="shared" si="4"/>
        <v>13.584744460249823</v>
      </c>
      <c r="AT74" s="82">
        <f t="shared" si="4"/>
        <v>17.814205895239734</v>
      </c>
      <c r="AU74" s="82">
        <f t="shared" si="4"/>
        <v>15.158333730669987</v>
      </c>
      <c r="AV74" s="82">
        <f t="shared" si="4"/>
        <v>18.302334877453632</v>
      </c>
      <c r="AW74" s="82">
        <f t="shared" si="4"/>
        <v>9.5012641766370649</v>
      </c>
      <c r="AX74" s="82">
        <f t="shared" si="4"/>
        <v>10.069816353820983</v>
      </c>
      <c r="AY74" s="82">
        <f t="shared" si="4"/>
        <v>11.096414056648335</v>
      </c>
      <c r="AZ74" s="82">
        <f t="shared" si="4"/>
        <v>10.880414233757808</v>
      </c>
      <c r="BA74" s="82">
        <f t="shared" si="4"/>
        <v>16.662818176486692</v>
      </c>
      <c r="BB74" s="82">
        <f t="shared" si="4"/>
        <v>16.53192987053632</v>
      </c>
      <c r="BC74" s="82">
        <f t="shared" si="4"/>
        <v>20.157879561000119</v>
      </c>
      <c r="BD74" s="82">
        <f t="shared" si="4"/>
        <v>18.429855384385558</v>
      </c>
      <c r="DJ74" s="106"/>
      <c r="FN74" s="107"/>
    </row>
    <row r="75" spans="1:225" x14ac:dyDescent="0.3">
      <c r="A75" s="95"/>
    </row>
    <row r="77" spans="1:225" x14ac:dyDescent="0.3">
      <c r="A77" s="1"/>
      <c r="B77" s="82"/>
    </row>
    <row r="78" spans="1:225" x14ac:dyDescent="0.3">
      <c r="A78" s="1"/>
      <c r="B78" s="82"/>
    </row>
    <row r="79" spans="1:225" x14ac:dyDescent="0.3">
      <c r="A79" s="1"/>
    </row>
  </sheetData>
  <phoneticPr fontId="5" type="noConversion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V86"/>
  <sheetViews>
    <sheetView zoomScale="55" zoomScaleNormal="55" zoomScalePageLayoutView="55" workbookViewId="0"/>
  </sheetViews>
  <sheetFormatPr baseColWidth="10" defaultColWidth="10.88671875" defaultRowHeight="14.4" x14ac:dyDescent="0.3"/>
  <cols>
    <col min="1" max="1" width="34" style="1" bestFit="1" customWidth="1"/>
    <col min="2" max="2" width="18.6640625" style="1" bestFit="1" customWidth="1"/>
    <col min="3" max="3" width="17.33203125" style="1" bestFit="1" customWidth="1"/>
    <col min="4" max="4" width="13.6640625" style="4" bestFit="1" customWidth="1"/>
    <col min="5" max="5" width="15.6640625" style="4" bestFit="1" customWidth="1"/>
    <col min="6" max="6" width="16.109375" style="1" bestFit="1" customWidth="1"/>
    <col min="7" max="7" width="14" style="1" bestFit="1" customWidth="1"/>
    <col min="8" max="8" width="15.6640625" style="1" bestFit="1" customWidth="1"/>
    <col min="9" max="9" width="22.77734375" style="4" bestFit="1" customWidth="1"/>
    <col min="10" max="10" width="14.21875" style="1" bestFit="1" customWidth="1"/>
    <col min="11" max="11" width="13.6640625" style="1" bestFit="1" customWidth="1"/>
    <col min="12" max="12" width="16.6640625" style="1" bestFit="1" customWidth="1"/>
    <col min="13" max="13" width="15.109375" style="1" bestFit="1" customWidth="1"/>
    <col min="14" max="14" width="24.5546875" style="1" bestFit="1" customWidth="1"/>
    <col min="15" max="15" width="14.21875" style="1" bestFit="1" customWidth="1"/>
    <col min="16" max="17" width="17.109375" style="13" bestFit="1" customWidth="1"/>
    <col min="18" max="18" width="14.44140625" style="1" bestFit="1" customWidth="1"/>
    <col min="19" max="19" width="19.33203125" style="1" bestFit="1" customWidth="1"/>
    <col min="20" max="20" width="19.109375" style="1" bestFit="1" customWidth="1"/>
    <col min="21" max="21" width="16.88671875" style="1" bestFit="1" customWidth="1"/>
    <col min="22" max="22" width="17.33203125" style="1" bestFit="1" customWidth="1"/>
    <col min="23" max="23" width="21.109375" style="1" bestFit="1" customWidth="1"/>
    <col min="24" max="24" width="14" style="1" bestFit="1" customWidth="1"/>
    <col min="25" max="25" width="21.5546875" style="1" bestFit="1" customWidth="1"/>
    <col min="26" max="26" width="25.33203125" style="1" bestFit="1" customWidth="1"/>
    <col min="27" max="27" width="19.5546875" style="1" bestFit="1" customWidth="1"/>
    <col min="28" max="28" width="14.6640625" style="1" bestFit="1" customWidth="1"/>
    <col min="29" max="29" width="13.44140625" style="1" bestFit="1" customWidth="1"/>
    <col min="30" max="30" width="11" style="1" bestFit="1" customWidth="1"/>
    <col min="31" max="31" width="16.21875" style="1" bestFit="1" customWidth="1"/>
    <col min="32" max="32" width="19.88671875" style="1" bestFit="1" customWidth="1"/>
    <col min="33" max="33" width="17.44140625" style="1" bestFit="1" customWidth="1"/>
    <col min="34" max="34" width="22.109375" style="1" bestFit="1" customWidth="1"/>
    <col min="35" max="35" width="15.88671875" style="1" bestFit="1" customWidth="1"/>
    <col min="36" max="36" width="13.44140625" style="1" bestFit="1" customWidth="1"/>
    <col min="37" max="37" width="14" style="1" bestFit="1" customWidth="1"/>
    <col min="38" max="38" width="15.109375" style="1" bestFit="1" customWidth="1"/>
    <col min="39" max="39" width="15.88671875" style="1" bestFit="1" customWidth="1"/>
    <col min="40" max="40" width="18.109375" style="4" bestFit="1" customWidth="1"/>
    <col min="41" max="41" width="14.88671875" style="4" bestFit="1" customWidth="1"/>
    <col min="42" max="42" width="11" style="1" bestFit="1" customWidth="1"/>
    <col min="43" max="43" width="16.44140625" style="1" bestFit="1" customWidth="1"/>
    <col min="44" max="44" width="19.88671875" style="1" bestFit="1" customWidth="1"/>
    <col min="45" max="45" width="18.109375" style="1" bestFit="1" customWidth="1"/>
    <col min="46" max="46" width="15.109375" style="1" bestFit="1" customWidth="1"/>
    <col min="47" max="47" width="16.109375" style="1" bestFit="1" customWidth="1"/>
    <col min="48" max="48" width="16.44140625" style="1" bestFit="1" customWidth="1"/>
    <col min="49" max="49" width="14.88671875" style="1" bestFit="1" customWidth="1"/>
    <col min="50" max="50" width="17.109375" style="1" bestFit="1" customWidth="1"/>
    <col min="51" max="51" width="22.88671875" style="1" bestFit="1" customWidth="1"/>
    <col min="52" max="52" width="14.88671875" style="1" bestFit="1" customWidth="1"/>
    <col min="53" max="53" width="15.109375" style="1" bestFit="1" customWidth="1"/>
    <col min="54" max="54" width="17.88671875" style="1" bestFit="1" customWidth="1"/>
    <col min="55" max="55" width="16.88671875" style="1" bestFit="1" customWidth="1"/>
    <col min="56" max="56" width="26" style="1" bestFit="1" customWidth="1"/>
    <col min="57" max="57" width="15.109375" style="1" bestFit="1" customWidth="1"/>
    <col min="58" max="58" width="18.44140625" style="1" bestFit="1" customWidth="1"/>
    <col min="59" max="59" width="17.88671875" style="1" bestFit="1" customWidth="1"/>
    <col min="60" max="60" width="16" style="1" bestFit="1" customWidth="1"/>
    <col min="61" max="61" width="21" style="1" bestFit="1" customWidth="1"/>
    <col min="62" max="62" width="20.109375" style="1" bestFit="1" customWidth="1"/>
    <col min="63" max="63" width="19" style="1" bestFit="1" customWidth="1"/>
    <col min="64" max="64" width="18.109375" style="1" bestFit="1" customWidth="1"/>
    <col min="65" max="65" width="22.109375" style="1" bestFit="1" customWidth="1"/>
    <col min="66" max="66" width="14.88671875" style="1" bestFit="1" customWidth="1"/>
    <col min="67" max="67" width="23.109375" style="1" bestFit="1" customWidth="1"/>
    <col min="68" max="68" width="27.109375" style="1" bestFit="1" customWidth="1"/>
    <col min="69" max="69" width="21" style="1" bestFit="1" customWidth="1"/>
    <col min="70" max="70" width="15.44140625" style="1" bestFit="1" customWidth="1"/>
    <col min="71" max="71" width="14" style="1" bestFit="1" customWidth="1"/>
    <col min="72" max="72" width="13.44140625" style="1" bestFit="1" customWidth="1"/>
    <col min="73" max="73" width="17.109375" style="1" bestFit="1" customWidth="1"/>
    <col min="74" max="74" width="21.109375" style="1" bestFit="1" customWidth="1"/>
    <col min="75" max="75" width="18.44140625" style="1" bestFit="1" customWidth="1"/>
    <col min="76" max="76" width="22.109375" style="1" bestFit="1" customWidth="1"/>
    <col min="77" max="77" width="16.44140625" style="1" bestFit="1" customWidth="1"/>
    <col min="78" max="78" width="14" style="1" bestFit="1" customWidth="1"/>
    <col min="79" max="79" width="14.88671875" style="1" bestFit="1" customWidth="1"/>
    <col min="80" max="80" width="16.109375" style="1" bestFit="1" customWidth="1"/>
    <col min="81" max="81" width="17.109375" style="1" bestFit="1" customWidth="1"/>
    <col min="82" max="82" width="19.109375" style="1" bestFit="1" customWidth="1"/>
    <col min="83" max="83" width="16" style="1" bestFit="1" customWidth="1"/>
    <col min="84" max="84" width="13.44140625" style="1" bestFit="1" customWidth="1"/>
    <col min="85" max="85" width="10.88671875" style="1"/>
    <col min="86" max="86" width="19.88671875" style="1" bestFit="1" customWidth="1"/>
    <col min="87" max="87" width="18.109375" style="1" bestFit="1" customWidth="1"/>
    <col min="88" max="88" width="15.109375" style="1" bestFit="1" customWidth="1"/>
    <col min="89" max="89" width="16.109375" style="1" bestFit="1" customWidth="1"/>
    <col min="90" max="90" width="16.44140625" style="1" bestFit="1" customWidth="1"/>
    <col min="91" max="91" width="14.88671875" style="1" bestFit="1" customWidth="1"/>
    <col min="92" max="92" width="17.109375" style="1" bestFit="1" customWidth="1"/>
    <col min="93" max="93" width="22.88671875" style="1" bestFit="1" customWidth="1"/>
    <col min="94" max="94" width="14.88671875" style="1" bestFit="1" customWidth="1"/>
    <col min="95" max="95" width="15.109375" style="1" bestFit="1" customWidth="1"/>
    <col min="96" max="96" width="17.88671875" style="1" bestFit="1" customWidth="1"/>
    <col min="97" max="97" width="16.88671875" style="1" bestFit="1" customWidth="1"/>
    <col min="98" max="98" width="26" style="1" bestFit="1" customWidth="1"/>
    <col min="99" max="99" width="15.109375" style="1" bestFit="1" customWidth="1"/>
    <col min="100" max="100" width="18.44140625" style="1" bestFit="1" customWidth="1"/>
    <col min="101" max="101" width="17.88671875" style="1" bestFit="1" customWidth="1"/>
    <col min="102" max="102" width="16" style="1" bestFit="1" customWidth="1"/>
    <col min="103" max="103" width="21" style="1" bestFit="1" customWidth="1"/>
    <col min="104" max="104" width="20.109375" style="1" bestFit="1" customWidth="1"/>
    <col min="105" max="105" width="19" style="1" bestFit="1" customWidth="1"/>
    <col min="106" max="106" width="18.109375" style="1" bestFit="1" customWidth="1"/>
    <col min="107" max="107" width="22.109375" style="1" bestFit="1" customWidth="1"/>
    <col min="108" max="108" width="14.88671875" style="1" bestFit="1" customWidth="1"/>
    <col min="109" max="109" width="23.109375" style="1" bestFit="1" customWidth="1"/>
    <col min="110" max="110" width="27.109375" style="1" bestFit="1" customWidth="1"/>
    <col min="111" max="111" width="21" style="1" bestFit="1" customWidth="1"/>
    <col min="112" max="112" width="15.44140625" style="1" bestFit="1" customWidth="1"/>
    <col min="113" max="114" width="14.109375" style="1" bestFit="1" customWidth="1"/>
    <col min="115" max="115" width="17.109375" style="1" bestFit="1" customWidth="1"/>
    <col min="116" max="116" width="21.109375" style="1" bestFit="1" customWidth="1"/>
    <col min="117" max="117" width="18.44140625" style="1" bestFit="1" customWidth="1"/>
    <col min="118" max="118" width="22.109375" style="1" bestFit="1" customWidth="1"/>
    <col min="119" max="119" width="16.44140625" style="1" bestFit="1" customWidth="1"/>
    <col min="120" max="120" width="14.109375" style="1" bestFit="1" customWidth="1"/>
    <col min="121" max="121" width="14.88671875" style="1" bestFit="1" customWidth="1"/>
    <col min="122" max="122" width="16.109375" style="1" bestFit="1" customWidth="1"/>
    <col min="123" max="123" width="17.109375" style="1" bestFit="1" customWidth="1"/>
    <col min="124" max="124" width="19.109375" style="1" bestFit="1" customWidth="1"/>
    <col min="125" max="125" width="16" style="1" bestFit="1" customWidth="1"/>
    <col min="126" max="126" width="14.109375" style="1" bestFit="1" customWidth="1"/>
    <col min="127" max="16384" width="10.88671875" style="1"/>
  </cols>
  <sheetData>
    <row r="1" spans="1:126" s="25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22"/>
      <c r="CM1" s="33"/>
      <c r="CN1" s="33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28" t="s">
        <v>12</v>
      </c>
      <c r="B2" s="13">
        <v>50</v>
      </c>
      <c r="C2" s="13">
        <v>60.744</v>
      </c>
      <c r="D2" s="13">
        <v>73.304500000000004</v>
      </c>
      <c r="E2" s="13">
        <v>38.28125</v>
      </c>
      <c r="F2" s="13">
        <v>73.304500000000004</v>
      </c>
      <c r="G2" s="13">
        <v>51.695999999999998</v>
      </c>
      <c r="H2" s="13">
        <v>51.167999999999999</v>
      </c>
      <c r="I2" s="13">
        <v>48.186199999999999</v>
      </c>
      <c r="J2" s="13">
        <v>44.170650000000002</v>
      </c>
      <c r="K2" s="13">
        <v>43.246600000000001</v>
      </c>
      <c r="L2" s="13">
        <v>41.179049999999997</v>
      </c>
      <c r="M2" s="13">
        <v>43.235300000000002</v>
      </c>
      <c r="N2" s="13">
        <v>38.425800000000002</v>
      </c>
      <c r="O2" s="13">
        <v>47.419350000000001</v>
      </c>
      <c r="P2" s="13">
        <v>44.551450000000003</v>
      </c>
      <c r="Q2" s="13">
        <v>42.710500000000003</v>
      </c>
      <c r="R2" s="13">
        <v>49</v>
      </c>
      <c r="S2" s="13">
        <v>81.666499999999999</v>
      </c>
      <c r="T2" s="13">
        <v>42.964300000000001</v>
      </c>
      <c r="U2" s="13">
        <v>62.264499999999998</v>
      </c>
      <c r="V2" s="13">
        <v>58.384999999999998</v>
      </c>
      <c r="W2" s="13">
        <v>50.666499999999999</v>
      </c>
      <c r="X2" s="13">
        <v>43.066400000000002</v>
      </c>
      <c r="Y2" s="13">
        <v>41.292149999999999</v>
      </c>
      <c r="Z2" s="13">
        <v>39.200000000000003</v>
      </c>
      <c r="AA2" s="13">
        <v>56.43</v>
      </c>
      <c r="AB2" s="13">
        <v>60.978999999999999</v>
      </c>
      <c r="AC2" s="13">
        <v>46.768949999999997</v>
      </c>
      <c r="AD2" s="13">
        <v>67.999499999999998</v>
      </c>
      <c r="AE2" s="13">
        <v>36.652250000000002</v>
      </c>
      <c r="AF2" s="13">
        <v>32.8125</v>
      </c>
      <c r="AG2" s="13">
        <v>35.167450000000002</v>
      </c>
      <c r="AH2" s="13">
        <v>33.341749999999998</v>
      </c>
      <c r="AI2" s="13">
        <v>42.534700000000001</v>
      </c>
      <c r="AJ2" s="13">
        <v>43.4283</v>
      </c>
      <c r="AK2" s="13">
        <v>72.058999999999997</v>
      </c>
      <c r="AL2" s="13">
        <v>43.491100000000003</v>
      </c>
      <c r="AM2" s="13">
        <v>38.714799999999997</v>
      </c>
      <c r="AN2" s="13">
        <v>47.669499999999999</v>
      </c>
      <c r="AO2" s="13">
        <v>43.880600000000001</v>
      </c>
      <c r="AP2" s="13">
        <v>58.393999999999998</v>
      </c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x14ac:dyDescent="0.3">
      <c r="A3" s="29" t="s">
        <v>13</v>
      </c>
      <c r="B3" s="13">
        <v>52.631500000000003</v>
      </c>
      <c r="C3" s="13">
        <v>50</v>
      </c>
      <c r="D3" s="13">
        <v>70.3125</v>
      </c>
      <c r="E3" s="13">
        <v>38.28125</v>
      </c>
      <c r="F3" s="13">
        <v>62.264499999999998</v>
      </c>
      <c r="G3" s="13">
        <v>50.581000000000003</v>
      </c>
      <c r="H3" s="13">
        <v>49.879350000000002</v>
      </c>
      <c r="I3" s="13">
        <v>42.622399999999999</v>
      </c>
      <c r="J3" s="13">
        <v>42.534700000000001</v>
      </c>
      <c r="K3" s="13">
        <v>45.734250000000003</v>
      </c>
      <c r="L3" s="13">
        <v>43.156300000000002</v>
      </c>
      <c r="M3" s="13">
        <v>41.292149999999999</v>
      </c>
      <c r="N3" s="13">
        <v>39.410200000000003</v>
      </c>
      <c r="O3" s="13">
        <v>46.815300000000001</v>
      </c>
      <c r="P3" s="13">
        <v>44.170650000000002</v>
      </c>
      <c r="Q3" s="13">
        <v>40.374749999999999</v>
      </c>
      <c r="R3" s="13">
        <v>45.370350000000002</v>
      </c>
      <c r="S3" s="13">
        <v>82.123000000000005</v>
      </c>
      <c r="T3" s="13">
        <v>39.236049999999999</v>
      </c>
      <c r="U3" s="13">
        <v>63.802</v>
      </c>
      <c r="V3" s="13">
        <v>55.87</v>
      </c>
      <c r="W3" s="13">
        <v>51.167999999999999</v>
      </c>
      <c r="X3" s="13">
        <v>41.677149999999997</v>
      </c>
      <c r="Y3" s="13">
        <v>37.121200000000002</v>
      </c>
      <c r="Z3" s="13">
        <v>36.296300000000002</v>
      </c>
      <c r="AA3" s="13">
        <v>48.117849999999997</v>
      </c>
      <c r="AB3" s="13">
        <v>58.893999999999998</v>
      </c>
      <c r="AC3" s="13">
        <v>43.982700000000001</v>
      </c>
      <c r="AD3" s="13">
        <v>65.417500000000004</v>
      </c>
      <c r="AE3" s="13">
        <v>36.139650000000003</v>
      </c>
      <c r="AF3" s="13">
        <v>31.681049999999999</v>
      </c>
      <c r="AG3" s="13">
        <v>35.445399999999999</v>
      </c>
      <c r="AH3" s="13">
        <v>31.321000000000002</v>
      </c>
      <c r="AI3" s="13">
        <v>39.300150000000002</v>
      </c>
      <c r="AJ3" s="13">
        <v>43.4283</v>
      </c>
      <c r="AK3" s="13">
        <v>66.817999999999998</v>
      </c>
      <c r="AL3" s="13">
        <v>41.061450000000001</v>
      </c>
      <c r="AM3" s="13">
        <v>37.857349999999997</v>
      </c>
      <c r="AN3" s="13">
        <v>50.6755</v>
      </c>
      <c r="AO3" s="13">
        <v>43.75</v>
      </c>
      <c r="AP3" s="13">
        <v>54.421999999999997</v>
      </c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x14ac:dyDescent="0.3">
      <c r="A4" s="29" t="s">
        <v>14</v>
      </c>
      <c r="B4" s="13">
        <v>63.158000000000001</v>
      </c>
      <c r="C4" s="13">
        <v>46.891599999999997</v>
      </c>
      <c r="D4" s="13">
        <v>74.539500000000004</v>
      </c>
      <c r="E4" s="13">
        <v>45.9375</v>
      </c>
      <c r="F4" s="13">
        <v>75.816500000000005</v>
      </c>
      <c r="G4" s="13">
        <v>72.161000000000001</v>
      </c>
      <c r="H4" s="13">
        <v>49.550550000000001</v>
      </c>
      <c r="I4" s="13">
        <v>49.393300000000004</v>
      </c>
      <c r="J4" s="13">
        <v>44.476550000000003</v>
      </c>
      <c r="K4" s="13">
        <v>46.266849999999998</v>
      </c>
      <c r="L4" s="13">
        <v>45.76905</v>
      </c>
      <c r="M4" s="13">
        <v>45.370350000000002</v>
      </c>
      <c r="N4" s="13">
        <v>38.034750000000003</v>
      </c>
      <c r="O4" s="13">
        <v>57.124499999999998</v>
      </c>
      <c r="P4" s="13">
        <v>43.673450000000003</v>
      </c>
      <c r="Q4" s="13">
        <v>52.734499999999997</v>
      </c>
      <c r="R4" s="13">
        <v>50.228000000000002</v>
      </c>
      <c r="S4" s="13">
        <v>83.364999999999995</v>
      </c>
      <c r="T4" s="13">
        <v>36.055900000000001</v>
      </c>
      <c r="U4" s="13">
        <v>58.951999999999998</v>
      </c>
      <c r="V4" s="13">
        <v>61.669499999999999</v>
      </c>
      <c r="W4" s="13">
        <v>58.395000000000003</v>
      </c>
      <c r="X4" s="13">
        <v>37.6312</v>
      </c>
      <c r="Y4" s="13">
        <v>42.98245</v>
      </c>
      <c r="Z4" s="13">
        <v>41.283099999999997</v>
      </c>
      <c r="AA4" s="13">
        <v>58.026499999999999</v>
      </c>
      <c r="AB4" s="13">
        <v>64.420500000000004</v>
      </c>
      <c r="AC4" s="13">
        <v>45.33305</v>
      </c>
      <c r="AD4" s="13">
        <v>48.754399999999997</v>
      </c>
      <c r="AE4" s="13">
        <v>40.800600000000003</v>
      </c>
      <c r="AF4" s="13">
        <v>34.3994</v>
      </c>
      <c r="AG4" s="13">
        <v>38.107050000000001</v>
      </c>
      <c r="AH4" s="13">
        <v>30.006799999999998</v>
      </c>
      <c r="AI4" s="13">
        <v>36.764299999999999</v>
      </c>
      <c r="AJ4" s="13">
        <v>41.733699999999999</v>
      </c>
      <c r="AK4" s="13">
        <v>67.430999999999997</v>
      </c>
      <c r="AL4" s="13">
        <v>35.28</v>
      </c>
      <c r="AM4" s="13">
        <v>36.480449999999998</v>
      </c>
      <c r="AN4" s="13">
        <v>51.520499999999998</v>
      </c>
      <c r="AO4" s="13">
        <v>45.902450000000002</v>
      </c>
      <c r="AP4" s="13">
        <v>50.104500000000002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9" t="s">
        <v>15</v>
      </c>
      <c r="B5" s="13">
        <v>63.158000000000001</v>
      </c>
      <c r="C5" s="13">
        <v>46.889949999999999</v>
      </c>
      <c r="D5" s="13">
        <v>74.539500000000004</v>
      </c>
      <c r="E5" s="13">
        <v>45.9375</v>
      </c>
      <c r="F5" s="13">
        <v>75.8125</v>
      </c>
      <c r="G5" s="13">
        <v>72.156999999999996</v>
      </c>
      <c r="H5" s="13">
        <v>49.550550000000001</v>
      </c>
      <c r="I5" s="13">
        <v>49.371200000000002</v>
      </c>
      <c r="J5" s="13">
        <v>44.475050000000003</v>
      </c>
      <c r="K5" s="13">
        <v>46.266849999999998</v>
      </c>
      <c r="L5" s="13">
        <v>45.767449999999997</v>
      </c>
      <c r="M5" s="13">
        <v>45.370350000000002</v>
      </c>
      <c r="N5" s="13">
        <v>38.034750000000003</v>
      </c>
      <c r="O5" s="13">
        <v>57.124499999999998</v>
      </c>
      <c r="P5" s="13">
        <v>43.673450000000003</v>
      </c>
      <c r="Q5" s="13">
        <v>52.734499999999997</v>
      </c>
      <c r="R5" s="13">
        <v>50.228000000000002</v>
      </c>
      <c r="S5" s="13">
        <v>83.364999999999995</v>
      </c>
      <c r="T5" s="13">
        <v>36.055900000000001</v>
      </c>
      <c r="U5" s="13">
        <v>58.9495</v>
      </c>
      <c r="V5" s="13">
        <v>61.669499999999999</v>
      </c>
      <c r="W5" s="13">
        <v>58.395000000000003</v>
      </c>
      <c r="X5" s="13">
        <v>37.6312</v>
      </c>
      <c r="Y5" s="13">
        <v>42.98245</v>
      </c>
      <c r="Z5" s="13">
        <v>41.281849999999999</v>
      </c>
      <c r="AA5" s="13">
        <v>58.026499999999999</v>
      </c>
      <c r="AB5" s="13">
        <v>64.420500000000004</v>
      </c>
      <c r="AC5" s="13">
        <v>45.33305</v>
      </c>
      <c r="AD5" s="13">
        <v>48.754399999999997</v>
      </c>
      <c r="AE5" s="13">
        <v>40.799349999999997</v>
      </c>
      <c r="AF5" s="13">
        <v>34.3994</v>
      </c>
      <c r="AG5" s="13">
        <v>38.107050000000001</v>
      </c>
      <c r="AH5" s="13">
        <v>30.006799999999998</v>
      </c>
      <c r="AI5" s="13">
        <v>36.764299999999999</v>
      </c>
      <c r="AJ5" s="13">
        <v>41.733699999999999</v>
      </c>
      <c r="AK5" s="13">
        <v>67.430999999999997</v>
      </c>
      <c r="AL5" s="13">
        <v>35.28</v>
      </c>
      <c r="AM5" s="13">
        <v>36.47945</v>
      </c>
      <c r="AN5" s="13">
        <v>51.518500000000003</v>
      </c>
      <c r="AO5" s="13">
        <v>45.902450000000002</v>
      </c>
      <c r="AP5" s="13">
        <v>50.104500000000002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9" t="s">
        <v>95</v>
      </c>
      <c r="B6" s="13">
        <v>63.158000000000001</v>
      </c>
      <c r="C6" s="13">
        <v>46.889949999999999</v>
      </c>
      <c r="D6" s="13">
        <v>74.534999999999997</v>
      </c>
      <c r="E6" s="13">
        <v>45.9375</v>
      </c>
      <c r="F6" s="13">
        <v>75.8125</v>
      </c>
      <c r="G6" s="13">
        <v>72.156999999999996</v>
      </c>
      <c r="H6" s="13">
        <v>49.550550000000001</v>
      </c>
      <c r="I6" s="13">
        <v>49.369349999999997</v>
      </c>
      <c r="J6" s="13">
        <v>44.475050000000003</v>
      </c>
      <c r="K6" s="13">
        <v>46.2652</v>
      </c>
      <c r="L6" s="13">
        <v>45.767449999999997</v>
      </c>
      <c r="M6" s="13">
        <v>45.370350000000002</v>
      </c>
      <c r="N6" s="13">
        <v>38.034750000000003</v>
      </c>
      <c r="O6" s="13">
        <v>57.124499999999998</v>
      </c>
      <c r="P6" s="13">
        <v>43.671999999999997</v>
      </c>
      <c r="Q6" s="13">
        <v>52.734499999999997</v>
      </c>
      <c r="R6" s="13">
        <v>50.228000000000002</v>
      </c>
      <c r="S6" s="13">
        <v>83.364999999999995</v>
      </c>
      <c r="T6" s="13">
        <v>36.054949999999998</v>
      </c>
      <c r="U6" s="13">
        <v>58.9495</v>
      </c>
      <c r="V6" s="13">
        <v>61.669499999999999</v>
      </c>
      <c r="W6" s="13">
        <v>58.395000000000003</v>
      </c>
      <c r="X6" s="13">
        <v>37.63015</v>
      </c>
      <c r="Y6" s="13">
        <v>42.98245</v>
      </c>
      <c r="Z6" s="13">
        <v>41.281849999999999</v>
      </c>
      <c r="AA6" s="13">
        <v>58.026499999999999</v>
      </c>
      <c r="AB6" s="13">
        <v>64.417000000000002</v>
      </c>
      <c r="AC6" s="13">
        <v>45.33305</v>
      </c>
      <c r="AD6" s="13">
        <v>48.754399999999997</v>
      </c>
      <c r="AE6" s="13">
        <v>40.799349999999997</v>
      </c>
      <c r="AF6" s="13">
        <v>34.3994</v>
      </c>
      <c r="AG6" s="13">
        <v>38.10595</v>
      </c>
      <c r="AH6" s="13">
        <v>30.0061</v>
      </c>
      <c r="AI6" s="13">
        <v>36.764299999999999</v>
      </c>
      <c r="AJ6" s="13">
        <v>41.732399999999998</v>
      </c>
      <c r="AK6" s="13">
        <v>67.430999999999997</v>
      </c>
      <c r="AL6" s="13">
        <v>35.28</v>
      </c>
      <c r="AM6" s="13">
        <v>36.47945</v>
      </c>
      <c r="AN6" s="13">
        <v>51.518500000000003</v>
      </c>
      <c r="AO6" s="13">
        <v>45.900849999999998</v>
      </c>
      <c r="AP6" s="13">
        <v>50.104500000000002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9" t="s">
        <v>96</v>
      </c>
      <c r="B7" s="13">
        <v>63.660499999999999</v>
      </c>
      <c r="C7" s="13">
        <v>41.028350000000003</v>
      </c>
      <c r="D7" s="13">
        <v>78.108500000000006</v>
      </c>
      <c r="E7" s="13">
        <v>32.502949999999998</v>
      </c>
      <c r="F7" s="13">
        <v>84.536500000000004</v>
      </c>
      <c r="G7" s="13">
        <v>59.253</v>
      </c>
      <c r="H7" s="13">
        <v>54.905500000000004</v>
      </c>
      <c r="I7" s="13">
        <v>52.554000000000002</v>
      </c>
      <c r="J7" s="13">
        <v>40.972450000000002</v>
      </c>
      <c r="K7" s="13">
        <v>45.446750000000002</v>
      </c>
      <c r="L7" s="13">
        <v>44.71255</v>
      </c>
      <c r="M7" s="13">
        <v>36.872900000000001</v>
      </c>
      <c r="N7" s="13">
        <v>37.901800000000001</v>
      </c>
      <c r="O7" s="13">
        <v>50</v>
      </c>
      <c r="P7" s="13">
        <v>43.551250000000003</v>
      </c>
      <c r="Q7" s="13">
        <v>44.773099999999999</v>
      </c>
      <c r="R7" s="13">
        <v>50.8065</v>
      </c>
      <c r="S7" s="13">
        <v>67.742000000000004</v>
      </c>
      <c r="T7" s="13">
        <v>35.970649999999999</v>
      </c>
      <c r="U7" s="13">
        <v>53.647500000000001</v>
      </c>
      <c r="V7" s="13">
        <v>57.421999999999997</v>
      </c>
      <c r="W7" s="13">
        <v>53.463000000000001</v>
      </c>
      <c r="X7" s="13">
        <v>39.376150000000003</v>
      </c>
      <c r="Y7" s="13">
        <v>42.53745</v>
      </c>
      <c r="Z7" s="13">
        <v>40.909100000000002</v>
      </c>
      <c r="AA7" s="13">
        <v>54.579000000000001</v>
      </c>
      <c r="AB7" s="13">
        <v>63</v>
      </c>
      <c r="AC7" s="13">
        <v>42.245449999999998</v>
      </c>
      <c r="AD7" s="13">
        <v>47.412550000000003</v>
      </c>
      <c r="AE7" s="13">
        <v>39.652349999999998</v>
      </c>
      <c r="AF7" s="13">
        <v>34.106749999999998</v>
      </c>
      <c r="AG7" s="13">
        <v>37.563899999999997</v>
      </c>
      <c r="AH7" s="13">
        <v>33.038649999999997</v>
      </c>
      <c r="AI7" s="13">
        <v>43.362850000000002</v>
      </c>
      <c r="AJ7" s="13">
        <v>43.921399999999998</v>
      </c>
      <c r="AK7" s="13">
        <v>66.817999999999998</v>
      </c>
      <c r="AL7" s="13">
        <v>36.386150000000001</v>
      </c>
      <c r="AM7" s="13">
        <v>34.22495</v>
      </c>
      <c r="AN7" s="13">
        <v>50.899500000000003</v>
      </c>
      <c r="AO7" s="13">
        <v>46.118450000000003</v>
      </c>
      <c r="AP7" s="13">
        <v>41.594450000000002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9" t="s">
        <v>16</v>
      </c>
      <c r="B8" s="13">
        <v>63.660499999999999</v>
      </c>
      <c r="C8" s="13">
        <v>41.028350000000003</v>
      </c>
      <c r="D8" s="13">
        <v>78.103999999999999</v>
      </c>
      <c r="E8" s="13">
        <v>32.502949999999998</v>
      </c>
      <c r="F8" s="13">
        <v>84.536500000000004</v>
      </c>
      <c r="G8" s="13">
        <v>59.253</v>
      </c>
      <c r="H8" s="13">
        <v>54.905500000000004</v>
      </c>
      <c r="I8" s="13">
        <v>52.552</v>
      </c>
      <c r="J8" s="13">
        <v>40.971150000000002</v>
      </c>
      <c r="K8" s="13">
        <v>45.446750000000002</v>
      </c>
      <c r="L8" s="13">
        <v>44.71255</v>
      </c>
      <c r="M8" s="13">
        <v>36.872900000000001</v>
      </c>
      <c r="N8" s="13">
        <v>37.901800000000001</v>
      </c>
      <c r="O8" s="13">
        <v>50</v>
      </c>
      <c r="P8" s="13">
        <v>43.549799999999998</v>
      </c>
      <c r="Q8" s="13">
        <v>44.773099999999999</v>
      </c>
      <c r="R8" s="13">
        <v>50.8065</v>
      </c>
      <c r="S8" s="13">
        <v>67.742000000000004</v>
      </c>
      <c r="T8" s="13">
        <v>35.970649999999999</v>
      </c>
      <c r="U8" s="13">
        <v>53.647500000000001</v>
      </c>
      <c r="V8" s="13">
        <v>57.421999999999997</v>
      </c>
      <c r="W8" s="13">
        <v>53.460999999999999</v>
      </c>
      <c r="X8" s="13">
        <v>39.375</v>
      </c>
      <c r="Y8" s="13">
        <v>42.536099999999998</v>
      </c>
      <c r="Z8" s="13">
        <v>40.909100000000002</v>
      </c>
      <c r="AA8" s="13">
        <v>54.579000000000001</v>
      </c>
      <c r="AB8" s="13">
        <v>63</v>
      </c>
      <c r="AC8" s="13">
        <v>42.245449999999998</v>
      </c>
      <c r="AD8" s="13">
        <v>47.412550000000003</v>
      </c>
      <c r="AE8" s="13">
        <v>39.652349999999998</v>
      </c>
      <c r="AF8" s="13">
        <v>34.106749999999998</v>
      </c>
      <c r="AG8" s="13">
        <v>37.563899999999997</v>
      </c>
      <c r="AH8" s="13">
        <v>33.038649999999997</v>
      </c>
      <c r="AI8" s="13">
        <v>43.362850000000002</v>
      </c>
      <c r="AJ8" s="13">
        <v>43.91995</v>
      </c>
      <c r="AK8" s="13">
        <v>66.817999999999998</v>
      </c>
      <c r="AL8" s="13">
        <v>36.386150000000001</v>
      </c>
      <c r="AM8" s="13">
        <v>34.22495</v>
      </c>
      <c r="AN8" s="13">
        <v>50.899500000000003</v>
      </c>
      <c r="AO8" s="13">
        <v>46.116849999999999</v>
      </c>
      <c r="AP8" s="13">
        <v>41.594450000000002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9" t="s">
        <v>17</v>
      </c>
      <c r="B9" s="13">
        <v>63.660499999999999</v>
      </c>
      <c r="C9" s="13">
        <v>41.028350000000003</v>
      </c>
      <c r="D9" s="13">
        <v>78.103999999999999</v>
      </c>
      <c r="E9" s="13">
        <v>32.502949999999998</v>
      </c>
      <c r="F9" s="13">
        <v>84.536500000000004</v>
      </c>
      <c r="G9" s="13">
        <v>59.253</v>
      </c>
      <c r="H9" s="13">
        <v>54.905500000000004</v>
      </c>
      <c r="I9" s="13">
        <v>52.552</v>
      </c>
      <c r="J9" s="13">
        <v>40.971150000000002</v>
      </c>
      <c r="K9" s="13">
        <v>45.4452</v>
      </c>
      <c r="L9" s="13">
        <v>44.71105</v>
      </c>
      <c r="M9" s="13">
        <v>36.872900000000001</v>
      </c>
      <c r="N9" s="13">
        <v>37.901800000000001</v>
      </c>
      <c r="O9" s="13">
        <v>50</v>
      </c>
      <c r="P9" s="13">
        <v>43.549799999999998</v>
      </c>
      <c r="Q9" s="13">
        <v>44.771549999999998</v>
      </c>
      <c r="R9" s="13">
        <v>50.8065</v>
      </c>
      <c r="S9" s="13">
        <v>67.742000000000004</v>
      </c>
      <c r="T9" s="13">
        <v>35.970649999999999</v>
      </c>
      <c r="U9" s="13">
        <v>53.645499999999998</v>
      </c>
      <c r="V9" s="13">
        <v>57.419499999999999</v>
      </c>
      <c r="W9" s="13">
        <v>53.460999999999999</v>
      </c>
      <c r="X9" s="13">
        <v>39.375</v>
      </c>
      <c r="Y9" s="13">
        <v>42.536099999999998</v>
      </c>
      <c r="Z9" s="13">
        <v>40.907850000000003</v>
      </c>
      <c r="AA9" s="13">
        <v>54.579000000000001</v>
      </c>
      <c r="AB9" s="13">
        <v>63</v>
      </c>
      <c r="AC9" s="13">
        <v>42.244100000000003</v>
      </c>
      <c r="AD9" s="13">
        <v>47.412550000000003</v>
      </c>
      <c r="AE9" s="13">
        <v>39.651150000000001</v>
      </c>
      <c r="AF9" s="13">
        <v>34.106749999999998</v>
      </c>
      <c r="AG9" s="13">
        <v>37.563899999999997</v>
      </c>
      <c r="AH9" s="13">
        <v>33.037849999999999</v>
      </c>
      <c r="AI9" s="13">
        <v>43.362850000000002</v>
      </c>
      <c r="AJ9" s="13">
        <v>43.91995</v>
      </c>
      <c r="AK9" s="13">
        <v>66.817999999999998</v>
      </c>
      <c r="AL9" s="13">
        <v>36.386150000000001</v>
      </c>
      <c r="AM9" s="13">
        <v>34.22495</v>
      </c>
      <c r="AN9" s="13">
        <v>50.898000000000003</v>
      </c>
      <c r="AO9" s="13">
        <v>46.116849999999999</v>
      </c>
      <c r="AP9" s="13">
        <v>41.594450000000002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9" t="s">
        <v>18</v>
      </c>
      <c r="B10" s="13">
        <v>60.150500000000001</v>
      </c>
      <c r="C10" s="13">
        <v>43.385599999999997</v>
      </c>
      <c r="D10" s="13">
        <v>71.282499999999999</v>
      </c>
      <c r="E10" s="13">
        <v>37.860599999999998</v>
      </c>
      <c r="F10" s="13">
        <v>68.691500000000005</v>
      </c>
      <c r="G10" s="13">
        <v>54.390500000000003</v>
      </c>
      <c r="H10" s="13">
        <v>51.041499999999999</v>
      </c>
      <c r="I10" s="13">
        <v>48.700600000000001</v>
      </c>
      <c r="J10" s="13">
        <v>42.534700000000001</v>
      </c>
      <c r="K10" s="13">
        <v>46.0398</v>
      </c>
      <c r="L10" s="13">
        <v>43.252249999999997</v>
      </c>
      <c r="M10" s="13">
        <v>38.28125</v>
      </c>
      <c r="N10" s="13">
        <v>38.4392</v>
      </c>
      <c r="O10" s="13">
        <v>49.328850000000003</v>
      </c>
      <c r="P10" s="13">
        <v>42.545650000000002</v>
      </c>
      <c r="Q10" s="13">
        <v>45.23075</v>
      </c>
      <c r="R10" s="13">
        <v>48.929349999999999</v>
      </c>
      <c r="S10" s="13">
        <v>82.352999999999994</v>
      </c>
      <c r="T10" s="13">
        <v>38.8889</v>
      </c>
      <c r="U10" s="13">
        <v>60.223999999999997</v>
      </c>
      <c r="V10" s="13">
        <v>63.362000000000002</v>
      </c>
      <c r="W10" s="13">
        <v>55.87</v>
      </c>
      <c r="X10" s="13">
        <v>39.224400000000003</v>
      </c>
      <c r="Y10" s="13">
        <v>41.8459</v>
      </c>
      <c r="Z10" s="13">
        <v>36.652250000000002</v>
      </c>
      <c r="AA10" s="13">
        <v>57.542000000000002</v>
      </c>
      <c r="AB10" s="13">
        <v>58.8</v>
      </c>
      <c r="AC10" s="13">
        <v>47.304049999999997</v>
      </c>
      <c r="AD10" s="13">
        <v>62.642000000000003</v>
      </c>
      <c r="AE10" s="13">
        <v>38.28125</v>
      </c>
      <c r="AF10" s="13">
        <v>33.257899999999999</v>
      </c>
      <c r="AG10" s="13">
        <v>35</v>
      </c>
      <c r="AH10" s="13">
        <v>32.666649999999997</v>
      </c>
      <c r="AI10" s="13">
        <v>41.292149999999999</v>
      </c>
      <c r="AJ10" s="13">
        <v>40.533099999999997</v>
      </c>
      <c r="AK10" s="13">
        <v>67.430999999999997</v>
      </c>
      <c r="AL10" s="13">
        <v>42.485550000000003</v>
      </c>
      <c r="AM10" s="13">
        <v>37.44905</v>
      </c>
      <c r="AN10" s="13">
        <v>47.484000000000002</v>
      </c>
      <c r="AO10" s="13">
        <v>46.740850000000002</v>
      </c>
      <c r="AP10" s="13">
        <v>56.338000000000001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9" t="s">
        <v>19</v>
      </c>
      <c r="B11" s="13">
        <v>60.606000000000002</v>
      </c>
      <c r="C11" s="13">
        <v>46.558300000000003</v>
      </c>
      <c r="D11" s="13">
        <v>67.999499999999998</v>
      </c>
      <c r="E11" s="13">
        <v>39.151299999999999</v>
      </c>
      <c r="F11" s="13">
        <v>64.900499999999994</v>
      </c>
      <c r="G11" s="13">
        <v>54.212499999999999</v>
      </c>
      <c r="H11" s="13">
        <v>50.342500000000001</v>
      </c>
      <c r="I11" s="13">
        <v>41.643050000000002</v>
      </c>
      <c r="J11" s="13">
        <v>40.853499999999997</v>
      </c>
      <c r="K11" s="13">
        <v>45.323749999999997</v>
      </c>
      <c r="L11" s="13">
        <v>39.945650000000001</v>
      </c>
      <c r="M11" s="13">
        <v>36.386150000000001</v>
      </c>
      <c r="N11" s="13">
        <v>36.717350000000003</v>
      </c>
      <c r="O11" s="13">
        <v>49.411749999999998</v>
      </c>
      <c r="P11" s="13">
        <v>41.061450000000001</v>
      </c>
      <c r="Q11" s="13">
        <v>41.525399999999998</v>
      </c>
      <c r="R11" s="13">
        <v>46.289499999999997</v>
      </c>
      <c r="S11" s="13">
        <v>73.5</v>
      </c>
      <c r="T11" s="13">
        <v>36.206899999999997</v>
      </c>
      <c r="U11" s="13">
        <v>62.287999999999997</v>
      </c>
      <c r="V11" s="13">
        <v>57.295000000000002</v>
      </c>
      <c r="W11" s="13">
        <v>47.851550000000003</v>
      </c>
      <c r="X11" s="13">
        <v>40.061750000000004</v>
      </c>
      <c r="Y11" s="13">
        <v>41.509799999999998</v>
      </c>
      <c r="Z11" s="13">
        <v>36.139650000000003</v>
      </c>
      <c r="AA11" s="13">
        <v>51.167999999999999</v>
      </c>
      <c r="AB11" s="13">
        <v>58.333500000000001</v>
      </c>
      <c r="AC11" s="13">
        <v>45.734250000000003</v>
      </c>
      <c r="AD11" s="13">
        <v>59.402000000000001</v>
      </c>
      <c r="AE11" s="13">
        <v>37.7224</v>
      </c>
      <c r="AF11" s="13">
        <v>30.59525</v>
      </c>
      <c r="AG11" s="13">
        <v>35.942300000000003</v>
      </c>
      <c r="AH11" s="13">
        <v>31.012650000000001</v>
      </c>
      <c r="AI11" s="13">
        <v>39.729750000000003</v>
      </c>
      <c r="AJ11" s="13">
        <v>42.015999999999998</v>
      </c>
      <c r="AK11" s="13">
        <v>66.215999999999994</v>
      </c>
      <c r="AL11" s="13">
        <v>39.02655</v>
      </c>
      <c r="AM11" s="13">
        <v>36.782699999999998</v>
      </c>
      <c r="AN11" s="13">
        <v>47.337299999999999</v>
      </c>
      <c r="AO11" s="13">
        <v>46.102400000000003</v>
      </c>
      <c r="AP11" s="13">
        <v>54.421999999999997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9" t="s">
        <v>20</v>
      </c>
      <c r="B12" s="13">
        <v>64</v>
      </c>
      <c r="C12" s="13">
        <v>39.9071</v>
      </c>
      <c r="D12" s="13">
        <v>73.304500000000004</v>
      </c>
      <c r="E12" s="13">
        <v>31.717500000000001</v>
      </c>
      <c r="F12" s="13">
        <v>65.407499999999999</v>
      </c>
      <c r="G12" s="13">
        <v>56.188000000000002</v>
      </c>
      <c r="H12" s="13">
        <v>47.91395</v>
      </c>
      <c r="I12" s="13">
        <v>52.127499999999998</v>
      </c>
      <c r="J12" s="13">
        <v>42.622399999999999</v>
      </c>
      <c r="K12" s="13">
        <v>41.525399999999998</v>
      </c>
      <c r="L12" s="13">
        <v>39.200000000000003</v>
      </c>
      <c r="M12" s="13">
        <v>35.083550000000002</v>
      </c>
      <c r="N12" s="13">
        <v>34.7545</v>
      </c>
      <c r="O12" s="13">
        <v>51.902500000000003</v>
      </c>
      <c r="P12" s="13">
        <v>42.115000000000002</v>
      </c>
      <c r="Q12" s="13">
        <v>38.231450000000002</v>
      </c>
      <c r="R12" s="13">
        <v>50.777000000000001</v>
      </c>
      <c r="S12" s="13">
        <v>93.352999999999994</v>
      </c>
      <c r="T12" s="13">
        <v>37.265500000000003</v>
      </c>
      <c r="U12" s="13">
        <v>48.275849999999998</v>
      </c>
      <c r="V12" s="13">
        <v>73.057500000000005</v>
      </c>
      <c r="W12" s="13">
        <v>61.523499999999999</v>
      </c>
      <c r="X12" s="13">
        <v>38.352249999999998</v>
      </c>
      <c r="Y12" s="13">
        <v>43.631700000000002</v>
      </c>
      <c r="Z12" s="13">
        <v>31.64995</v>
      </c>
      <c r="AA12" s="13">
        <v>59.316499999999998</v>
      </c>
      <c r="AB12" s="13">
        <v>58.103000000000002</v>
      </c>
      <c r="AC12" s="13">
        <v>35.579799999999999</v>
      </c>
      <c r="AD12" s="13">
        <v>55.420499999999997</v>
      </c>
      <c r="AE12" s="13">
        <v>33.558250000000001</v>
      </c>
      <c r="AF12" s="13">
        <v>28.31765</v>
      </c>
      <c r="AG12" s="13">
        <v>36.391150000000003</v>
      </c>
      <c r="AH12" s="13">
        <v>28.965499999999999</v>
      </c>
      <c r="AI12" s="13">
        <v>32.959650000000003</v>
      </c>
      <c r="AJ12" s="13">
        <v>40.853499999999997</v>
      </c>
      <c r="AK12" s="13">
        <v>62.423499999999997</v>
      </c>
      <c r="AL12" s="13">
        <v>36.620800000000003</v>
      </c>
      <c r="AM12" s="13">
        <v>32.149099999999997</v>
      </c>
      <c r="AN12" s="13">
        <v>47.94885</v>
      </c>
      <c r="AO12" s="13">
        <v>40.902749999999997</v>
      </c>
      <c r="AP12" s="13">
        <v>60.435499999999998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9" t="s">
        <v>21</v>
      </c>
      <c r="B13" s="13">
        <v>64</v>
      </c>
      <c r="C13" s="13">
        <v>39.9071</v>
      </c>
      <c r="D13" s="13">
        <v>73.304500000000004</v>
      </c>
      <c r="E13" s="13">
        <v>31.717500000000001</v>
      </c>
      <c r="F13" s="13">
        <v>65.404499999999999</v>
      </c>
      <c r="G13" s="13">
        <v>56.188000000000002</v>
      </c>
      <c r="H13" s="13">
        <v>47.91395</v>
      </c>
      <c r="I13" s="13">
        <v>52.127499999999998</v>
      </c>
      <c r="J13" s="13">
        <v>42.622399999999999</v>
      </c>
      <c r="K13" s="13">
        <v>41.525399999999998</v>
      </c>
      <c r="L13" s="13">
        <v>39.200000000000003</v>
      </c>
      <c r="M13" s="13">
        <v>35.083550000000002</v>
      </c>
      <c r="N13" s="13">
        <v>34.7545</v>
      </c>
      <c r="O13" s="13">
        <v>51.900500000000001</v>
      </c>
      <c r="P13" s="13">
        <v>42.115000000000002</v>
      </c>
      <c r="Q13" s="13">
        <v>38.231450000000002</v>
      </c>
      <c r="R13" s="13">
        <v>50.777000000000001</v>
      </c>
      <c r="S13" s="13">
        <v>93.346500000000006</v>
      </c>
      <c r="T13" s="13">
        <v>37.265500000000003</v>
      </c>
      <c r="U13" s="13">
        <v>48.275849999999998</v>
      </c>
      <c r="V13" s="13">
        <v>73.0535</v>
      </c>
      <c r="W13" s="13">
        <v>61.523499999999999</v>
      </c>
      <c r="X13" s="13">
        <v>38.352249999999998</v>
      </c>
      <c r="Y13" s="13">
        <v>43.631700000000002</v>
      </c>
      <c r="Z13" s="13">
        <v>31.64995</v>
      </c>
      <c r="AA13" s="13">
        <v>59.316499999999998</v>
      </c>
      <c r="AB13" s="13">
        <v>58.103000000000002</v>
      </c>
      <c r="AC13" s="13">
        <v>35.579799999999999</v>
      </c>
      <c r="AD13" s="13">
        <v>55.420499999999997</v>
      </c>
      <c r="AE13" s="13">
        <v>33.558250000000001</v>
      </c>
      <c r="AF13" s="13">
        <v>28.31765</v>
      </c>
      <c r="AG13" s="13">
        <v>36.390149999999998</v>
      </c>
      <c r="AH13" s="13">
        <v>28.965499999999999</v>
      </c>
      <c r="AI13" s="13">
        <v>32.959650000000003</v>
      </c>
      <c r="AJ13" s="13">
        <v>40.853499999999997</v>
      </c>
      <c r="AK13" s="13">
        <v>62.423499999999997</v>
      </c>
      <c r="AL13" s="13">
        <v>36.619799999999998</v>
      </c>
      <c r="AM13" s="13">
        <v>32.149099999999997</v>
      </c>
      <c r="AN13" s="13">
        <v>47.94885</v>
      </c>
      <c r="AO13" s="13">
        <v>40.902749999999997</v>
      </c>
      <c r="AP13" s="13">
        <v>60.433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9" t="s">
        <v>97</v>
      </c>
      <c r="B14" s="13">
        <v>42.328049999999998</v>
      </c>
      <c r="C14" s="13">
        <v>37.179650000000002</v>
      </c>
      <c r="D14" s="13">
        <v>36.0137</v>
      </c>
      <c r="E14" s="13">
        <v>31.321000000000002</v>
      </c>
      <c r="F14" s="13">
        <v>48.355249999999998</v>
      </c>
      <c r="G14" s="13">
        <v>42</v>
      </c>
      <c r="H14" s="13">
        <v>43.066400000000002</v>
      </c>
      <c r="I14" s="13">
        <v>36.914050000000003</v>
      </c>
      <c r="J14" s="13">
        <v>31.226400000000002</v>
      </c>
      <c r="K14" s="13">
        <v>42.857149999999997</v>
      </c>
      <c r="L14" s="13">
        <v>39.516150000000003</v>
      </c>
      <c r="M14" s="13">
        <v>35</v>
      </c>
      <c r="N14" s="13">
        <v>33.645299999999999</v>
      </c>
      <c r="O14" s="13">
        <v>47.19605</v>
      </c>
      <c r="P14" s="13">
        <v>36.202950000000001</v>
      </c>
      <c r="Q14" s="13">
        <v>31.343299999999999</v>
      </c>
      <c r="R14" s="13">
        <v>44.277099999999997</v>
      </c>
      <c r="S14" s="13">
        <v>65.572999999999993</v>
      </c>
      <c r="T14" s="13">
        <v>34.684350000000002</v>
      </c>
      <c r="U14" s="13">
        <v>40.833350000000003</v>
      </c>
      <c r="V14" s="13">
        <v>50.170499999999997</v>
      </c>
      <c r="W14" s="13">
        <v>45.734250000000003</v>
      </c>
      <c r="X14" s="13">
        <v>38.28125</v>
      </c>
      <c r="Y14" s="13">
        <v>36.206899999999997</v>
      </c>
      <c r="Z14" s="13">
        <v>36.842100000000002</v>
      </c>
      <c r="AA14" s="13">
        <v>48.411900000000003</v>
      </c>
      <c r="AB14" s="13">
        <v>54.624499999999998</v>
      </c>
      <c r="AC14" s="13">
        <v>38.210500000000003</v>
      </c>
      <c r="AD14" s="13">
        <v>43.246600000000001</v>
      </c>
      <c r="AE14" s="13">
        <v>31.4162</v>
      </c>
      <c r="AF14" s="13">
        <v>32.099200000000003</v>
      </c>
      <c r="AG14" s="13">
        <v>35.764499999999998</v>
      </c>
      <c r="AH14" s="13">
        <v>27.528099999999998</v>
      </c>
      <c r="AI14" s="13">
        <v>36.934649999999998</v>
      </c>
      <c r="AJ14" s="13">
        <v>39.601300000000002</v>
      </c>
      <c r="AK14" s="13">
        <v>61.759</v>
      </c>
      <c r="AL14" s="13">
        <v>34.875450000000001</v>
      </c>
      <c r="AM14" s="13">
        <v>31.9998</v>
      </c>
      <c r="AN14" s="13">
        <v>48.491399999999999</v>
      </c>
      <c r="AO14" s="13">
        <v>39.077249999999999</v>
      </c>
      <c r="AP14" s="13">
        <v>58.076000000000001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9" t="s">
        <v>98</v>
      </c>
      <c r="B15" s="13">
        <v>36.466749999999998</v>
      </c>
      <c r="C15" s="13">
        <v>32.313200000000002</v>
      </c>
      <c r="D15" s="13">
        <v>59.7455</v>
      </c>
      <c r="E15" s="13">
        <v>28.067699999999999</v>
      </c>
      <c r="F15" s="13">
        <v>49.494950000000003</v>
      </c>
      <c r="G15" s="13">
        <v>46.063850000000002</v>
      </c>
      <c r="H15" s="13">
        <v>39.151299999999999</v>
      </c>
      <c r="I15" s="13">
        <v>43.703749999999999</v>
      </c>
      <c r="J15" s="13">
        <v>35.594200000000001</v>
      </c>
      <c r="K15" s="13">
        <v>37.027700000000003</v>
      </c>
      <c r="L15" s="13">
        <v>27.0718</v>
      </c>
      <c r="M15" s="13">
        <v>26.63045</v>
      </c>
      <c r="N15" s="13">
        <v>28.010649999999998</v>
      </c>
      <c r="O15" s="13">
        <v>46.878300000000003</v>
      </c>
      <c r="P15" s="13">
        <v>36.266449999999999</v>
      </c>
      <c r="Q15" s="13">
        <v>26.775950000000002</v>
      </c>
      <c r="R15" s="13">
        <v>36.7592</v>
      </c>
      <c r="S15" s="13">
        <v>67.314499999999995</v>
      </c>
      <c r="T15" s="13">
        <v>31.132349999999999</v>
      </c>
      <c r="U15" s="13">
        <v>41.961350000000003</v>
      </c>
      <c r="V15" s="13">
        <v>51.1205</v>
      </c>
      <c r="W15" s="13">
        <v>31.802900000000001</v>
      </c>
      <c r="X15" s="13">
        <v>33.777549999999998</v>
      </c>
      <c r="Y15" s="13">
        <v>28.767099999999999</v>
      </c>
      <c r="Z15" s="13">
        <v>28.71095</v>
      </c>
      <c r="AA15" s="13">
        <v>40.168799999999997</v>
      </c>
      <c r="AB15" s="13">
        <v>38.093850000000003</v>
      </c>
      <c r="AC15" s="13">
        <v>34.8598</v>
      </c>
      <c r="AD15" s="13">
        <v>36.652250000000002</v>
      </c>
      <c r="AE15" s="13">
        <v>32.692500000000003</v>
      </c>
      <c r="AF15" s="13">
        <v>26.846599999999999</v>
      </c>
      <c r="AG15" s="13">
        <v>28.1023</v>
      </c>
      <c r="AH15" s="13">
        <v>20.559449999999998</v>
      </c>
      <c r="AI15" s="13">
        <v>38.786299999999997</v>
      </c>
      <c r="AJ15" s="13">
        <v>33.9998</v>
      </c>
      <c r="AK15" s="13">
        <v>43.362850000000002</v>
      </c>
      <c r="AL15" s="13">
        <v>35.941299999999998</v>
      </c>
      <c r="AM15" s="13">
        <v>27.859649999999998</v>
      </c>
      <c r="AN15" s="13">
        <v>48.913049999999998</v>
      </c>
      <c r="AO15" s="13">
        <v>36.717350000000003</v>
      </c>
      <c r="AP15" s="13">
        <v>58.003500000000003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9" t="s">
        <v>22</v>
      </c>
      <c r="B16" s="13">
        <v>69.267499999999998</v>
      </c>
      <c r="C16" s="13">
        <v>35.8187</v>
      </c>
      <c r="D16" s="13">
        <v>71.777500000000003</v>
      </c>
      <c r="E16" s="13">
        <v>35.935450000000003</v>
      </c>
      <c r="F16" s="13">
        <v>70</v>
      </c>
      <c r="G16" s="13">
        <v>50.198999999999998</v>
      </c>
      <c r="H16" s="13">
        <v>49.443150000000003</v>
      </c>
      <c r="I16" s="13">
        <v>54.043999999999997</v>
      </c>
      <c r="J16" s="13">
        <v>36.742849999999997</v>
      </c>
      <c r="K16" s="13">
        <v>49.328850000000003</v>
      </c>
      <c r="L16" s="13">
        <v>43.928699999999999</v>
      </c>
      <c r="M16" s="13">
        <v>39.516150000000003</v>
      </c>
      <c r="N16" s="13">
        <v>37.112900000000003</v>
      </c>
      <c r="O16" s="13">
        <v>51.130499999999998</v>
      </c>
      <c r="P16" s="13">
        <v>36.458350000000003</v>
      </c>
      <c r="Q16" s="13">
        <v>44.458649999999999</v>
      </c>
      <c r="R16" s="13">
        <v>49.611899999999999</v>
      </c>
      <c r="S16" s="13">
        <v>80.099500000000006</v>
      </c>
      <c r="T16" s="13">
        <v>41.580249999999999</v>
      </c>
      <c r="U16" s="13">
        <v>57.777999999999999</v>
      </c>
      <c r="V16" s="13">
        <v>57.661999999999999</v>
      </c>
      <c r="W16" s="13">
        <v>49.806100000000001</v>
      </c>
      <c r="X16" s="13">
        <v>36.360149999999997</v>
      </c>
      <c r="Y16" s="13">
        <v>47.649900000000002</v>
      </c>
      <c r="Z16" s="13">
        <v>40.281350000000003</v>
      </c>
      <c r="AA16" s="13">
        <v>54.243499999999997</v>
      </c>
      <c r="AB16" s="13">
        <v>56.377000000000002</v>
      </c>
      <c r="AC16" s="13">
        <v>44.3127</v>
      </c>
      <c r="AD16" s="13">
        <v>56.514499999999998</v>
      </c>
      <c r="AE16" s="13">
        <v>39.516150000000003</v>
      </c>
      <c r="AF16" s="13">
        <v>35.579799999999999</v>
      </c>
      <c r="AG16" s="13">
        <v>32.289549999999998</v>
      </c>
      <c r="AH16" s="13">
        <v>30.656949999999998</v>
      </c>
      <c r="AI16" s="13">
        <v>37.400350000000003</v>
      </c>
      <c r="AJ16" s="13">
        <v>40.021799999999999</v>
      </c>
      <c r="AK16" s="13">
        <v>71.769499999999994</v>
      </c>
      <c r="AL16" s="13">
        <v>33.793100000000003</v>
      </c>
      <c r="AM16" s="13">
        <v>32.8125</v>
      </c>
      <c r="AN16" s="13">
        <v>52.878999999999998</v>
      </c>
      <c r="AO16" s="13">
        <v>46.688099999999999</v>
      </c>
      <c r="AP16" s="13">
        <v>55.734000000000002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9" t="s">
        <v>23</v>
      </c>
      <c r="B17" s="13">
        <v>69.267499999999998</v>
      </c>
      <c r="C17" s="13">
        <v>35.817749999999997</v>
      </c>
      <c r="D17" s="13">
        <v>71.777500000000003</v>
      </c>
      <c r="E17" s="13">
        <v>35.935450000000003</v>
      </c>
      <c r="F17" s="13">
        <v>70</v>
      </c>
      <c r="G17" s="13">
        <v>50.198999999999998</v>
      </c>
      <c r="H17" s="13">
        <v>49.441299999999998</v>
      </c>
      <c r="I17" s="13">
        <v>54.043999999999997</v>
      </c>
      <c r="J17" s="13">
        <v>36.741849999999999</v>
      </c>
      <c r="K17" s="13">
        <v>49.328850000000003</v>
      </c>
      <c r="L17" s="13">
        <v>43.928699999999999</v>
      </c>
      <c r="M17" s="13">
        <v>39.516150000000003</v>
      </c>
      <c r="N17" s="13">
        <v>37.112900000000003</v>
      </c>
      <c r="O17" s="13">
        <v>51.130499999999998</v>
      </c>
      <c r="P17" s="13">
        <v>36.458350000000003</v>
      </c>
      <c r="Q17" s="13">
        <v>44.457149999999999</v>
      </c>
      <c r="R17" s="13">
        <v>49.61</v>
      </c>
      <c r="S17" s="13">
        <v>80.099500000000006</v>
      </c>
      <c r="T17" s="13">
        <v>41.580249999999999</v>
      </c>
      <c r="U17" s="13">
        <v>57.775500000000001</v>
      </c>
      <c r="V17" s="13">
        <v>57.661999999999999</v>
      </c>
      <c r="W17" s="13">
        <v>49.806100000000001</v>
      </c>
      <c r="X17" s="13">
        <v>36.35915</v>
      </c>
      <c r="Y17" s="13">
        <v>47.649900000000002</v>
      </c>
      <c r="Z17" s="13">
        <v>40.280099999999997</v>
      </c>
      <c r="AA17" s="13">
        <v>54.243499999999997</v>
      </c>
      <c r="AB17" s="13">
        <v>56.377000000000002</v>
      </c>
      <c r="AC17" s="13">
        <v>44.3127</v>
      </c>
      <c r="AD17" s="13">
        <v>56.514499999999998</v>
      </c>
      <c r="AE17" s="13">
        <v>39.516150000000003</v>
      </c>
      <c r="AF17" s="13">
        <v>35.579799999999999</v>
      </c>
      <c r="AG17" s="13">
        <v>32.289549999999998</v>
      </c>
      <c r="AH17" s="13">
        <v>30.656949999999998</v>
      </c>
      <c r="AI17" s="13">
        <v>37.399299999999997</v>
      </c>
      <c r="AJ17" s="13">
        <v>40.021799999999999</v>
      </c>
      <c r="AK17" s="13">
        <v>71.769499999999994</v>
      </c>
      <c r="AL17" s="13">
        <v>33.793100000000003</v>
      </c>
      <c r="AM17" s="13">
        <v>32.8125</v>
      </c>
      <c r="AN17" s="13">
        <v>52.878999999999998</v>
      </c>
      <c r="AO17" s="13">
        <v>46.688099999999999</v>
      </c>
      <c r="AP17" s="13">
        <v>55.734000000000002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9" t="s">
        <v>24</v>
      </c>
      <c r="B18" s="13">
        <v>54.292499999999997</v>
      </c>
      <c r="C18" s="13">
        <v>46.775550000000003</v>
      </c>
      <c r="D18" s="13">
        <v>71.282499999999999</v>
      </c>
      <c r="E18" s="13">
        <v>36.75</v>
      </c>
      <c r="F18" s="13">
        <v>65.044499999999999</v>
      </c>
      <c r="G18" s="13">
        <v>54.7485</v>
      </c>
      <c r="H18" s="13">
        <v>45.553150000000002</v>
      </c>
      <c r="I18" s="13">
        <v>50.418999999999997</v>
      </c>
      <c r="J18" s="13">
        <v>43.796349999999997</v>
      </c>
      <c r="K18" s="13">
        <v>49.039949999999997</v>
      </c>
      <c r="L18" s="13">
        <v>38.639000000000003</v>
      </c>
      <c r="M18" s="13">
        <v>39.095750000000002</v>
      </c>
      <c r="N18" s="13">
        <v>34.112000000000002</v>
      </c>
      <c r="O18" s="13">
        <v>55.262999999999998</v>
      </c>
      <c r="P18" s="13">
        <v>48.754399999999997</v>
      </c>
      <c r="Q18" s="13">
        <v>41.75215</v>
      </c>
      <c r="R18" s="13">
        <v>52.226500000000001</v>
      </c>
      <c r="S18" s="13">
        <v>81.385499999999993</v>
      </c>
      <c r="T18" s="13">
        <v>42.857149999999997</v>
      </c>
      <c r="U18" s="13">
        <v>65.006</v>
      </c>
      <c r="V18" s="13">
        <v>59.616</v>
      </c>
      <c r="W18" s="13">
        <v>53.649500000000003</v>
      </c>
      <c r="X18" s="13">
        <v>41.937449999999998</v>
      </c>
      <c r="Y18" s="13">
        <v>43.620199999999997</v>
      </c>
      <c r="Z18" s="13">
        <v>39.29195</v>
      </c>
      <c r="AA18" s="13">
        <v>59.713000000000001</v>
      </c>
      <c r="AB18" s="13">
        <v>62.642000000000003</v>
      </c>
      <c r="AC18" s="13">
        <v>42.015999999999998</v>
      </c>
      <c r="AD18" s="13">
        <v>68.055499999999995</v>
      </c>
      <c r="AE18" s="13">
        <v>40.384599999999999</v>
      </c>
      <c r="AF18" s="13">
        <v>37.999749999999999</v>
      </c>
      <c r="AG18" s="13">
        <v>30.670449999999999</v>
      </c>
      <c r="AH18" s="13">
        <v>34.588250000000002</v>
      </c>
      <c r="AI18" s="13">
        <v>41.213650000000001</v>
      </c>
      <c r="AJ18" s="13">
        <v>43.620199999999997</v>
      </c>
      <c r="AK18" s="13">
        <v>67.555000000000007</v>
      </c>
      <c r="AL18" s="13">
        <v>41.292149999999999</v>
      </c>
      <c r="AM18" s="13">
        <v>39.753599999999999</v>
      </c>
      <c r="AN18" s="13">
        <v>50.79</v>
      </c>
      <c r="AO18" s="13">
        <v>52.524999999999999</v>
      </c>
      <c r="AP18" s="13">
        <v>65.040499999999994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9" t="s">
        <v>25</v>
      </c>
      <c r="B19" s="13">
        <v>47.538849999999996</v>
      </c>
      <c r="C19" s="13">
        <v>56.106999999999999</v>
      </c>
      <c r="D19" s="13">
        <v>62.642000000000003</v>
      </c>
      <c r="E19" s="13">
        <v>31.108899999999998</v>
      </c>
      <c r="F19" s="13">
        <v>57.646999999999998</v>
      </c>
      <c r="G19" s="13">
        <v>48.978250000000003</v>
      </c>
      <c r="H19" s="13">
        <v>41.5124</v>
      </c>
      <c r="I19" s="13">
        <v>46.558300000000003</v>
      </c>
      <c r="J19" s="13">
        <v>39.287300000000002</v>
      </c>
      <c r="K19" s="13">
        <v>43.066400000000002</v>
      </c>
      <c r="L19" s="13">
        <v>41.677149999999997</v>
      </c>
      <c r="M19" s="13">
        <v>34.543100000000003</v>
      </c>
      <c r="N19" s="13">
        <v>33.212000000000003</v>
      </c>
      <c r="O19" s="13">
        <v>49.328850000000003</v>
      </c>
      <c r="P19" s="13">
        <v>38.711399999999998</v>
      </c>
      <c r="Q19" s="13">
        <v>30.945900000000002</v>
      </c>
      <c r="R19" s="13">
        <v>40.374749999999999</v>
      </c>
      <c r="S19" s="13">
        <v>72.027500000000003</v>
      </c>
      <c r="T19" s="13">
        <v>37.121200000000002</v>
      </c>
      <c r="U19" s="13">
        <v>47.19605</v>
      </c>
      <c r="V19" s="13">
        <v>53.463000000000001</v>
      </c>
      <c r="W19" s="13">
        <v>35.421700000000001</v>
      </c>
      <c r="X19" s="13">
        <v>39.151299999999999</v>
      </c>
      <c r="Y19" s="13">
        <v>38.327849999999998</v>
      </c>
      <c r="Z19" s="13">
        <v>33.949199999999998</v>
      </c>
      <c r="AA19" s="13">
        <v>46.349499999999999</v>
      </c>
      <c r="AB19" s="13">
        <v>54.399500000000003</v>
      </c>
      <c r="AC19" s="13">
        <v>39.601300000000002</v>
      </c>
      <c r="AD19" s="13">
        <v>49.61</v>
      </c>
      <c r="AE19" s="13">
        <v>37.309649999999998</v>
      </c>
      <c r="AF19" s="13">
        <v>29.36345</v>
      </c>
      <c r="AG19" s="13">
        <v>30.579699999999999</v>
      </c>
      <c r="AH19" s="13">
        <v>31.047599999999999</v>
      </c>
      <c r="AI19" s="13">
        <v>33.832850000000001</v>
      </c>
      <c r="AJ19" s="13">
        <v>42.98245</v>
      </c>
      <c r="AK19" s="13">
        <v>61.159500000000001</v>
      </c>
      <c r="AL19" s="13">
        <v>34.005049999999997</v>
      </c>
      <c r="AM19" s="13">
        <v>32.708649999999999</v>
      </c>
      <c r="AN19" s="13">
        <v>49.47775</v>
      </c>
      <c r="AO19" s="13">
        <v>39.532649999999997</v>
      </c>
      <c r="AP19" s="13">
        <v>53.872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x14ac:dyDescent="0.3">
      <c r="A20" s="29" t="s">
        <v>26</v>
      </c>
      <c r="B20" s="13">
        <v>50.156500000000001</v>
      </c>
      <c r="C20" s="13">
        <v>35.907200000000003</v>
      </c>
      <c r="D20" s="13">
        <v>65.625</v>
      </c>
      <c r="E20" s="13">
        <v>31.39235</v>
      </c>
      <c r="F20" s="13">
        <v>56.896000000000001</v>
      </c>
      <c r="G20" s="13">
        <v>55.272500000000001</v>
      </c>
      <c r="H20" s="13">
        <v>42.100250000000003</v>
      </c>
      <c r="I20" s="13">
        <v>47.716949999999997</v>
      </c>
      <c r="J20" s="13">
        <v>29.66235</v>
      </c>
      <c r="K20" s="13">
        <v>40.914149999999999</v>
      </c>
      <c r="L20" s="13">
        <v>36.139650000000003</v>
      </c>
      <c r="M20" s="13">
        <v>30.171050000000001</v>
      </c>
      <c r="N20" s="13">
        <v>32.771850000000001</v>
      </c>
      <c r="O20" s="13">
        <v>53.845999999999997</v>
      </c>
      <c r="P20" s="13">
        <v>36.202950000000001</v>
      </c>
      <c r="Q20" s="13">
        <v>31.4237</v>
      </c>
      <c r="R20" s="13">
        <v>39.450150000000001</v>
      </c>
      <c r="S20" s="13">
        <v>72.916499999999999</v>
      </c>
      <c r="T20" s="13">
        <v>34.958399999999997</v>
      </c>
      <c r="U20" s="13">
        <v>34.510649999999998</v>
      </c>
      <c r="V20" s="13">
        <v>54.214500000000001</v>
      </c>
      <c r="W20" s="13">
        <v>40</v>
      </c>
      <c r="X20" s="13">
        <v>32.656999999999996</v>
      </c>
      <c r="Y20" s="13">
        <v>35.457749999999997</v>
      </c>
      <c r="Z20" s="13">
        <v>31.0105</v>
      </c>
      <c r="AA20" s="13">
        <v>47.065100000000001</v>
      </c>
      <c r="AB20" s="13">
        <v>50.1175</v>
      </c>
      <c r="AC20" s="13">
        <v>34.453150000000001</v>
      </c>
      <c r="AD20" s="13">
        <v>48.862450000000003</v>
      </c>
      <c r="AE20" s="13">
        <v>34.588250000000002</v>
      </c>
      <c r="AF20" s="13">
        <v>35.532049999999998</v>
      </c>
      <c r="AG20" s="13">
        <v>32.979349999999997</v>
      </c>
      <c r="AH20" s="13">
        <v>26.37875</v>
      </c>
      <c r="AI20" s="13">
        <v>26.56465</v>
      </c>
      <c r="AJ20" s="13">
        <v>40.776699999999998</v>
      </c>
      <c r="AK20" s="13">
        <v>62.636000000000003</v>
      </c>
      <c r="AL20" s="13">
        <v>31.388649999999998</v>
      </c>
      <c r="AM20" s="13">
        <v>33.888300000000001</v>
      </c>
      <c r="AN20" s="13">
        <v>45.261650000000003</v>
      </c>
      <c r="AO20" s="13">
        <v>41.826050000000002</v>
      </c>
      <c r="AP20" s="13">
        <v>48.727649999999997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x14ac:dyDescent="0.3">
      <c r="A21" s="29" t="s">
        <v>27</v>
      </c>
      <c r="B21" s="13">
        <v>50.156500000000001</v>
      </c>
      <c r="C21" s="13">
        <v>35.907200000000003</v>
      </c>
      <c r="D21" s="13">
        <v>65.625</v>
      </c>
      <c r="E21" s="13">
        <v>31.39235</v>
      </c>
      <c r="F21" s="13">
        <v>56.896000000000001</v>
      </c>
      <c r="G21" s="13">
        <v>55.272500000000001</v>
      </c>
      <c r="H21" s="13">
        <v>42.100250000000003</v>
      </c>
      <c r="I21" s="13">
        <v>47.716949999999997</v>
      </c>
      <c r="J21" s="13">
        <v>29.6617</v>
      </c>
      <c r="K21" s="13">
        <v>40.914149999999999</v>
      </c>
      <c r="L21" s="13">
        <v>36.139650000000003</v>
      </c>
      <c r="M21" s="13">
        <v>30.171050000000001</v>
      </c>
      <c r="N21" s="13">
        <v>32.771050000000002</v>
      </c>
      <c r="O21" s="13">
        <v>53.845999999999997</v>
      </c>
      <c r="P21" s="13">
        <v>36.202950000000001</v>
      </c>
      <c r="Q21" s="13">
        <v>31.4237</v>
      </c>
      <c r="R21" s="13">
        <v>39.450150000000001</v>
      </c>
      <c r="S21" s="13">
        <v>72.916499999999999</v>
      </c>
      <c r="T21" s="13">
        <v>34.958399999999997</v>
      </c>
      <c r="U21" s="13">
        <v>34.510649999999998</v>
      </c>
      <c r="V21" s="13">
        <v>54.214500000000001</v>
      </c>
      <c r="W21" s="13">
        <v>40</v>
      </c>
      <c r="X21" s="13">
        <v>32.656999999999996</v>
      </c>
      <c r="Y21" s="13">
        <v>35.457749999999997</v>
      </c>
      <c r="Z21" s="13">
        <v>31.0105</v>
      </c>
      <c r="AA21" s="13">
        <v>47.063450000000003</v>
      </c>
      <c r="AB21" s="13">
        <v>50.1175</v>
      </c>
      <c r="AC21" s="13">
        <v>34.453150000000001</v>
      </c>
      <c r="AD21" s="13">
        <v>48.862450000000003</v>
      </c>
      <c r="AE21" s="13">
        <v>34.588250000000002</v>
      </c>
      <c r="AF21" s="13">
        <v>35.531100000000002</v>
      </c>
      <c r="AG21" s="13">
        <v>32.978549999999998</v>
      </c>
      <c r="AH21" s="13">
        <v>26.37875</v>
      </c>
      <c r="AI21" s="13">
        <v>26.56465</v>
      </c>
      <c r="AJ21" s="13">
        <v>40.776699999999998</v>
      </c>
      <c r="AK21" s="13">
        <v>62.636000000000003</v>
      </c>
      <c r="AL21" s="13">
        <v>31.388649999999998</v>
      </c>
      <c r="AM21" s="13">
        <v>33.888300000000001</v>
      </c>
      <c r="AN21" s="13">
        <v>45.261650000000003</v>
      </c>
      <c r="AO21" s="13">
        <v>41.826050000000002</v>
      </c>
      <c r="AP21" s="13">
        <v>48.727649999999997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x14ac:dyDescent="0.3">
      <c r="A22" s="29" t="s">
        <v>99</v>
      </c>
      <c r="B22" s="13">
        <v>51.671999999999997</v>
      </c>
      <c r="C22" s="13">
        <v>27.850850000000001</v>
      </c>
      <c r="D22" s="13">
        <v>70.793999999999997</v>
      </c>
      <c r="E22" s="13">
        <v>35.427399999999999</v>
      </c>
      <c r="F22" s="13">
        <v>52.201500000000003</v>
      </c>
      <c r="G22" s="13">
        <v>40.5505</v>
      </c>
      <c r="H22" s="13">
        <v>41.99335</v>
      </c>
      <c r="I22" s="13">
        <v>36.75</v>
      </c>
      <c r="J22" s="13">
        <v>30.936499999999999</v>
      </c>
      <c r="K22" s="13">
        <v>40.256799999999998</v>
      </c>
      <c r="L22" s="13">
        <v>35.077950000000001</v>
      </c>
      <c r="M22" s="13">
        <v>32.8125</v>
      </c>
      <c r="N22" s="13">
        <v>30.263500000000001</v>
      </c>
      <c r="O22" s="13">
        <v>44.277099999999997</v>
      </c>
      <c r="P22" s="13">
        <v>33.449649999999998</v>
      </c>
      <c r="Q22" s="13">
        <v>34.186050000000002</v>
      </c>
      <c r="R22" s="13">
        <v>37.999749999999999</v>
      </c>
      <c r="S22" s="13">
        <v>72.756500000000003</v>
      </c>
      <c r="T22" s="13">
        <v>36.567149999999998</v>
      </c>
      <c r="U22" s="13">
        <v>33.7836</v>
      </c>
      <c r="V22" s="13">
        <v>46.558300000000003</v>
      </c>
      <c r="W22" s="13">
        <v>40.054499999999997</v>
      </c>
      <c r="X22" s="13">
        <v>33.558250000000001</v>
      </c>
      <c r="Y22" s="13">
        <v>37.44905</v>
      </c>
      <c r="Z22" s="13">
        <v>36.782699999999998</v>
      </c>
      <c r="AA22" s="13">
        <v>47.791049999999998</v>
      </c>
      <c r="AB22" s="13">
        <v>38.347850000000001</v>
      </c>
      <c r="AC22" s="13">
        <v>38.28125</v>
      </c>
      <c r="AD22" s="13">
        <v>48.039200000000001</v>
      </c>
      <c r="AE22" s="13">
        <v>29.6371</v>
      </c>
      <c r="AF22" s="13">
        <v>32.68685</v>
      </c>
      <c r="AG22" s="13">
        <v>31.785299999999999</v>
      </c>
      <c r="AH22" s="13">
        <v>27.735849999999999</v>
      </c>
      <c r="AI22" s="13">
        <v>31.8872</v>
      </c>
      <c r="AJ22" s="13">
        <v>42.98245</v>
      </c>
      <c r="AK22" s="13">
        <v>60.103499999999997</v>
      </c>
      <c r="AL22" s="13">
        <v>39.003549999999997</v>
      </c>
      <c r="AM22" s="13">
        <v>32.597450000000002</v>
      </c>
      <c r="AN22" s="13">
        <v>48.192749999999997</v>
      </c>
      <c r="AO22" s="13">
        <v>42.857149999999997</v>
      </c>
      <c r="AP22" s="13">
        <v>45.417250000000003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x14ac:dyDescent="0.3">
      <c r="A23" s="29" t="s">
        <v>100</v>
      </c>
      <c r="B23" s="13">
        <v>63.920499999999997</v>
      </c>
      <c r="C23" s="13">
        <v>32.606299999999997</v>
      </c>
      <c r="D23" s="13">
        <v>79.202500000000001</v>
      </c>
      <c r="E23" s="13">
        <v>39.040349999999997</v>
      </c>
      <c r="F23" s="13">
        <v>69.136499999999998</v>
      </c>
      <c r="G23" s="13">
        <v>67.915999999999997</v>
      </c>
      <c r="H23" s="13">
        <v>48.201999999999998</v>
      </c>
      <c r="I23" s="13">
        <v>50.445999999999998</v>
      </c>
      <c r="J23" s="13">
        <v>33.307299999999998</v>
      </c>
      <c r="K23" s="13">
        <v>42.691200000000002</v>
      </c>
      <c r="L23" s="13">
        <v>41.944049999999997</v>
      </c>
      <c r="M23" s="13">
        <v>41.176450000000003</v>
      </c>
      <c r="N23" s="13">
        <v>42.979649999999999</v>
      </c>
      <c r="O23" s="13">
        <v>53.261000000000003</v>
      </c>
      <c r="P23" s="13">
        <v>44.744300000000003</v>
      </c>
      <c r="Q23" s="13">
        <v>35.838099999999997</v>
      </c>
      <c r="R23" s="13">
        <v>54.6875</v>
      </c>
      <c r="S23" s="13">
        <v>84.971000000000004</v>
      </c>
      <c r="T23" s="13">
        <v>38.992049999999999</v>
      </c>
      <c r="U23" s="13">
        <v>31.846499999999999</v>
      </c>
      <c r="V23" s="13">
        <v>55.839500000000001</v>
      </c>
      <c r="W23" s="13">
        <v>40.054499999999997</v>
      </c>
      <c r="X23" s="13">
        <v>33.234549999999999</v>
      </c>
      <c r="Y23" s="13">
        <v>39.364449999999998</v>
      </c>
      <c r="Z23" s="13">
        <v>36.645150000000001</v>
      </c>
      <c r="AA23" s="13">
        <v>51.906999999999996</v>
      </c>
      <c r="AB23" s="13">
        <v>35.228349999999999</v>
      </c>
      <c r="AC23" s="13">
        <v>44.117649999999998</v>
      </c>
      <c r="AD23" s="13">
        <v>47.875799999999998</v>
      </c>
      <c r="AE23" s="13">
        <v>36.372149999999998</v>
      </c>
      <c r="AF23" s="13">
        <v>36.394150000000003</v>
      </c>
      <c r="AG23" s="13">
        <v>33.667549999999999</v>
      </c>
      <c r="AH23" s="13">
        <v>30.48105</v>
      </c>
      <c r="AI23" s="13">
        <v>33.961399999999998</v>
      </c>
      <c r="AJ23" s="13">
        <v>48.595050000000001</v>
      </c>
      <c r="AK23" s="13">
        <v>73.5655</v>
      </c>
      <c r="AL23" s="13">
        <v>43.9345</v>
      </c>
      <c r="AM23" s="13">
        <v>32.506950000000003</v>
      </c>
      <c r="AN23" s="13">
        <v>64.128500000000003</v>
      </c>
      <c r="AO23" s="13">
        <v>49.281100000000002</v>
      </c>
      <c r="AP23" s="13">
        <v>42.670450000000002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x14ac:dyDescent="0.3">
      <c r="A24" s="29" t="s">
        <v>28</v>
      </c>
      <c r="B24" s="13">
        <v>63.920499999999997</v>
      </c>
      <c r="C24" s="13">
        <v>32.605499999999999</v>
      </c>
      <c r="D24" s="13">
        <v>79.202500000000001</v>
      </c>
      <c r="E24" s="13">
        <v>39.040349999999997</v>
      </c>
      <c r="F24" s="13">
        <v>69.136499999999998</v>
      </c>
      <c r="G24" s="13">
        <v>67.915999999999997</v>
      </c>
      <c r="H24" s="13">
        <v>48.200249999999997</v>
      </c>
      <c r="I24" s="13">
        <v>50.445999999999998</v>
      </c>
      <c r="J24" s="13">
        <v>33.307299999999998</v>
      </c>
      <c r="K24" s="13">
        <v>42.689799999999998</v>
      </c>
      <c r="L24" s="13">
        <v>41.944049999999997</v>
      </c>
      <c r="M24" s="13">
        <v>41.176450000000003</v>
      </c>
      <c r="N24" s="13">
        <v>42.979649999999999</v>
      </c>
      <c r="O24" s="13">
        <v>53.261000000000003</v>
      </c>
      <c r="P24" s="13">
        <v>44.744300000000003</v>
      </c>
      <c r="Q24" s="13">
        <v>35.838099999999997</v>
      </c>
      <c r="R24" s="13">
        <v>54.6875</v>
      </c>
      <c r="S24" s="13">
        <v>84.971000000000004</v>
      </c>
      <c r="T24" s="13">
        <v>38.992049999999999</v>
      </c>
      <c r="U24" s="13">
        <v>31.845749999999999</v>
      </c>
      <c r="V24" s="13">
        <v>55.837000000000003</v>
      </c>
      <c r="W24" s="13">
        <v>40.054499999999997</v>
      </c>
      <c r="X24" s="13">
        <v>33.234549999999999</v>
      </c>
      <c r="Y24" s="13">
        <v>39.364449999999998</v>
      </c>
      <c r="Z24" s="13">
        <v>36.645150000000001</v>
      </c>
      <c r="AA24" s="13">
        <v>51.906999999999996</v>
      </c>
      <c r="AB24" s="13">
        <v>35.227400000000003</v>
      </c>
      <c r="AC24" s="13">
        <v>44.117649999999998</v>
      </c>
      <c r="AD24" s="13">
        <v>47.875799999999998</v>
      </c>
      <c r="AE24" s="13">
        <v>36.372149999999998</v>
      </c>
      <c r="AF24" s="13">
        <v>36.394150000000003</v>
      </c>
      <c r="AG24" s="13">
        <v>33.667549999999999</v>
      </c>
      <c r="AH24" s="13">
        <v>30.48105</v>
      </c>
      <c r="AI24" s="13">
        <v>33.961399999999998</v>
      </c>
      <c r="AJ24" s="13">
        <v>48.595050000000001</v>
      </c>
      <c r="AK24" s="13">
        <v>73.5655</v>
      </c>
      <c r="AL24" s="13">
        <v>43.9345</v>
      </c>
      <c r="AM24" s="13">
        <v>32.506950000000003</v>
      </c>
      <c r="AN24" s="13">
        <v>64.128500000000003</v>
      </c>
      <c r="AO24" s="13">
        <v>49.279249999999998</v>
      </c>
      <c r="AP24" s="13">
        <v>42.670450000000002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9" t="s">
        <v>29</v>
      </c>
      <c r="B25" s="13">
        <v>62.5</v>
      </c>
      <c r="C25" s="13">
        <v>61.892000000000003</v>
      </c>
      <c r="D25" s="13">
        <v>72.279499999999999</v>
      </c>
      <c r="E25" s="13">
        <v>34.977800000000002</v>
      </c>
      <c r="F25" s="13">
        <v>65.417500000000004</v>
      </c>
      <c r="G25" s="13">
        <v>56.7545</v>
      </c>
      <c r="H25" s="13">
        <v>54.978499999999997</v>
      </c>
      <c r="I25" s="13">
        <v>45.988599999999998</v>
      </c>
      <c r="J25" s="13">
        <v>39.336350000000003</v>
      </c>
      <c r="K25" s="13">
        <v>46.979849999999999</v>
      </c>
      <c r="L25" s="13">
        <v>42.112299999999998</v>
      </c>
      <c r="M25" s="13">
        <v>40.16395</v>
      </c>
      <c r="N25" s="13">
        <v>38.729500000000002</v>
      </c>
      <c r="O25" s="13">
        <v>45.426450000000003</v>
      </c>
      <c r="P25" s="13">
        <v>45.943899999999999</v>
      </c>
      <c r="Q25" s="13">
        <v>39.753599999999999</v>
      </c>
      <c r="R25" s="13">
        <v>43.848599999999998</v>
      </c>
      <c r="S25" s="13">
        <v>84.483000000000004</v>
      </c>
      <c r="T25" s="13">
        <v>32.096049999999998</v>
      </c>
      <c r="U25" s="13">
        <v>63.362000000000002</v>
      </c>
      <c r="V25" s="13">
        <v>58.889000000000003</v>
      </c>
      <c r="W25" s="13">
        <v>53.261000000000003</v>
      </c>
      <c r="X25" s="13">
        <v>40.610250000000001</v>
      </c>
      <c r="Y25" s="13">
        <v>42.471899999999998</v>
      </c>
      <c r="Z25" s="13">
        <v>33.715600000000002</v>
      </c>
      <c r="AA25" s="13">
        <v>46.518999999999998</v>
      </c>
      <c r="AB25" s="13">
        <v>65.962000000000003</v>
      </c>
      <c r="AC25" s="13">
        <v>40.16395</v>
      </c>
      <c r="AD25" s="13">
        <v>53.554000000000002</v>
      </c>
      <c r="AE25" s="13">
        <v>38.715899999999998</v>
      </c>
      <c r="AF25" s="13">
        <v>33.449649999999998</v>
      </c>
      <c r="AG25" s="13">
        <v>37.179650000000002</v>
      </c>
      <c r="AH25" s="13">
        <v>31.802900000000001</v>
      </c>
      <c r="AI25" s="13">
        <v>33.50385</v>
      </c>
      <c r="AJ25" s="13">
        <v>44.613050000000001</v>
      </c>
      <c r="AK25" s="13">
        <v>64.198499999999996</v>
      </c>
      <c r="AL25" s="13">
        <v>39.3048</v>
      </c>
      <c r="AM25" s="13">
        <v>32.299799999999998</v>
      </c>
      <c r="AN25" s="13">
        <v>48.780500000000004</v>
      </c>
      <c r="AO25" s="13">
        <v>49.783650000000002</v>
      </c>
      <c r="AP25" s="13">
        <v>51.843499999999999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9" t="s">
        <v>30</v>
      </c>
      <c r="B26" s="13">
        <v>52.677999999999997</v>
      </c>
      <c r="C26" s="13">
        <v>47.112050000000004</v>
      </c>
      <c r="D26" s="13">
        <v>73.828000000000003</v>
      </c>
      <c r="E26" s="13">
        <v>36.266449999999999</v>
      </c>
      <c r="F26" s="13">
        <v>61.219000000000001</v>
      </c>
      <c r="G26" s="13">
        <v>40.099400000000003</v>
      </c>
      <c r="H26" s="13">
        <v>50.168500000000002</v>
      </c>
      <c r="I26" s="13">
        <v>39.351599999999998</v>
      </c>
      <c r="J26" s="13">
        <v>33.832850000000001</v>
      </c>
      <c r="K26" s="13">
        <v>38.623249999999999</v>
      </c>
      <c r="L26" s="13">
        <v>40.384599999999999</v>
      </c>
      <c r="M26" s="13">
        <v>34.669800000000002</v>
      </c>
      <c r="N26" s="13">
        <v>34.845149999999997</v>
      </c>
      <c r="O26" s="13">
        <v>46.755749999999999</v>
      </c>
      <c r="P26" s="13">
        <v>41.010550000000002</v>
      </c>
      <c r="Q26" s="13">
        <v>28.71095</v>
      </c>
      <c r="R26" s="13">
        <v>41.968049999999998</v>
      </c>
      <c r="S26" s="13">
        <v>86.470500000000001</v>
      </c>
      <c r="T26" s="13">
        <v>27.631599999999999</v>
      </c>
      <c r="U26" s="13">
        <v>51.398499999999999</v>
      </c>
      <c r="V26" s="13">
        <v>58.729500000000002</v>
      </c>
      <c r="W26" s="13">
        <v>43.75</v>
      </c>
      <c r="X26" s="13">
        <v>35.278100000000002</v>
      </c>
      <c r="Y26" s="13">
        <v>43.646099999999997</v>
      </c>
      <c r="Z26" s="13">
        <v>35.421700000000001</v>
      </c>
      <c r="AA26" s="13">
        <v>47.948700000000002</v>
      </c>
      <c r="AB26" s="13">
        <v>52.166499999999999</v>
      </c>
      <c r="AC26" s="13">
        <v>38.684199999999997</v>
      </c>
      <c r="AD26" s="13">
        <v>48.985500000000002</v>
      </c>
      <c r="AE26" s="13">
        <v>29.869949999999999</v>
      </c>
      <c r="AF26" s="13">
        <v>37.313850000000002</v>
      </c>
      <c r="AG26" s="13">
        <v>27.784800000000001</v>
      </c>
      <c r="AH26" s="13">
        <v>25.9605</v>
      </c>
      <c r="AI26" s="13">
        <v>29.156400000000001</v>
      </c>
      <c r="AJ26" s="13">
        <v>45.4405</v>
      </c>
      <c r="AK26" s="13">
        <v>57.421999999999997</v>
      </c>
      <c r="AL26" s="13">
        <v>38.350050000000003</v>
      </c>
      <c r="AM26" s="13">
        <v>33.449649999999998</v>
      </c>
      <c r="AN26" s="13">
        <v>50</v>
      </c>
      <c r="AO26" s="13">
        <v>46.505899999999997</v>
      </c>
      <c r="AP26" s="13">
        <v>47.872349999999997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A27" s="29" t="s">
        <v>31</v>
      </c>
      <c r="B27" s="13">
        <v>57.040999999999997</v>
      </c>
      <c r="C27" s="13">
        <v>43.555549999999997</v>
      </c>
      <c r="D27" s="13">
        <v>70.073999999999998</v>
      </c>
      <c r="E27" s="13">
        <v>41.509799999999998</v>
      </c>
      <c r="F27" s="13">
        <v>64.367000000000004</v>
      </c>
      <c r="G27" s="13">
        <v>56.219000000000001</v>
      </c>
      <c r="H27" s="13">
        <v>55.116</v>
      </c>
      <c r="I27" s="13">
        <v>52.688000000000002</v>
      </c>
      <c r="J27" s="13">
        <v>36.522750000000002</v>
      </c>
      <c r="K27" s="13">
        <v>42.794750000000001</v>
      </c>
      <c r="L27" s="13">
        <v>44.851999999999997</v>
      </c>
      <c r="M27" s="13">
        <v>42.244100000000003</v>
      </c>
      <c r="N27" s="13">
        <v>38.856900000000003</v>
      </c>
      <c r="O27" s="13">
        <v>44.88</v>
      </c>
      <c r="P27" s="13">
        <v>43.564149999999998</v>
      </c>
      <c r="Q27" s="13">
        <v>39.450150000000001</v>
      </c>
      <c r="R27" s="13">
        <v>45.1798</v>
      </c>
      <c r="S27" s="13">
        <v>83.051000000000002</v>
      </c>
      <c r="T27" s="13">
        <v>33.1081</v>
      </c>
      <c r="U27" s="13">
        <v>47.343000000000004</v>
      </c>
      <c r="V27" s="13">
        <v>57.697499999999998</v>
      </c>
      <c r="W27" s="13">
        <v>43.277700000000003</v>
      </c>
      <c r="X27" s="13">
        <v>35.92765</v>
      </c>
      <c r="Y27" s="13">
        <v>42.363100000000003</v>
      </c>
      <c r="Z27" s="13">
        <v>34.251550000000002</v>
      </c>
      <c r="AA27" s="13">
        <v>55.116</v>
      </c>
      <c r="AB27" s="13">
        <v>51.5045</v>
      </c>
      <c r="AC27" s="13">
        <v>38.8889</v>
      </c>
      <c r="AD27" s="13">
        <v>42.774000000000001</v>
      </c>
      <c r="AE27" s="13">
        <v>40.840899999999998</v>
      </c>
      <c r="AF27" s="13">
        <v>40.13955</v>
      </c>
      <c r="AG27" s="13">
        <v>31.901050000000001</v>
      </c>
      <c r="AH27" s="13">
        <v>25.106750000000002</v>
      </c>
      <c r="AI27" s="13">
        <v>34.984250000000003</v>
      </c>
      <c r="AJ27" s="13">
        <v>45.824550000000002</v>
      </c>
      <c r="AK27" s="13">
        <v>68.083500000000001</v>
      </c>
      <c r="AL27" s="13">
        <v>39.225549999999998</v>
      </c>
      <c r="AM27" s="13">
        <v>38.495100000000001</v>
      </c>
      <c r="AN27" s="13">
        <v>52.287500000000001</v>
      </c>
      <c r="AO27" s="13">
        <v>50.884500000000003</v>
      </c>
      <c r="AP27" s="13">
        <v>50.534999999999997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A28" s="29" t="s">
        <v>32</v>
      </c>
      <c r="B28" s="13">
        <v>57.040999999999997</v>
      </c>
      <c r="C28" s="13">
        <v>43.555549999999997</v>
      </c>
      <c r="D28" s="13">
        <v>70.073999999999998</v>
      </c>
      <c r="E28" s="13">
        <v>41.509799999999998</v>
      </c>
      <c r="F28" s="13">
        <v>64.364000000000004</v>
      </c>
      <c r="G28" s="13">
        <v>56.219000000000001</v>
      </c>
      <c r="H28" s="13">
        <v>55.113500000000002</v>
      </c>
      <c r="I28" s="13">
        <v>52.688000000000002</v>
      </c>
      <c r="J28" s="13">
        <v>36.522750000000002</v>
      </c>
      <c r="K28" s="13">
        <v>42.794750000000001</v>
      </c>
      <c r="L28" s="13">
        <v>44.850499999999997</v>
      </c>
      <c r="M28" s="13">
        <v>42.244100000000003</v>
      </c>
      <c r="N28" s="13">
        <v>38.856900000000003</v>
      </c>
      <c r="O28" s="13">
        <v>44.88</v>
      </c>
      <c r="P28" s="13">
        <v>43.564149999999998</v>
      </c>
      <c r="Q28" s="13">
        <v>39.450150000000001</v>
      </c>
      <c r="R28" s="13">
        <v>45.1798</v>
      </c>
      <c r="S28" s="13">
        <v>83.051000000000002</v>
      </c>
      <c r="T28" s="13">
        <v>33.1081</v>
      </c>
      <c r="U28" s="13">
        <v>47.343000000000004</v>
      </c>
      <c r="V28" s="13">
        <v>57.697499999999998</v>
      </c>
      <c r="W28" s="13">
        <v>43.276299999999999</v>
      </c>
      <c r="X28" s="13">
        <v>35.92765</v>
      </c>
      <c r="Y28" s="13">
        <v>42.363100000000003</v>
      </c>
      <c r="Z28" s="13">
        <v>35.731650000000002</v>
      </c>
      <c r="AA28" s="13">
        <v>55.116</v>
      </c>
      <c r="AB28" s="13">
        <v>51.502499999999998</v>
      </c>
      <c r="AC28" s="13">
        <v>38.8889</v>
      </c>
      <c r="AD28" s="13">
        <v>42.774000000000001</v>
      </c>
      <c r="AE28" s="13">
        <v>40.840899999999998</v>
      </c>
      <c r="AF28" s="13">
        <v>40.13955</v>
      </c>
      <c r="AG28" s="13">
        <v>31.901050000000001</v>
      </c>
      <c r="AH28" s="13">
        <v>25.106750000000002</v>
      </c>
      <c r="AI28" s="13">
        <v>34.984250000000003</v>
      </c>
      <c r="AJ28" s="13">
        <v>45.824550000000002</v>
      </c>
      <c r="AK28" s="13">
        <v>68.083500000000001</v>
      </c>
      <c r="AL28" s="13">
        <v>39.225549999999998</v>
      </c>
      <c r="AM28" s="13">
        <v>38.495100000000001</v>
      </c>
      <c r="AN28" s="13">
        <v>52.287500000000001</v>
      </c>
      <c r="AO28" s="13">
        <v>50.884500000000003</v>
      </c>
      <c r="AP28" s="13">
        <v>50.534999999999997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29" t="s">
        <v>33</v>
      </c>
      <c r="B29" s="13">
        <v>67.039000000000001</v>
      </c>
      <c r="C29" s="13">
        <v>46.2119</v>
      </c>
      <c r="D29" s="13">
        <v>51.508499999999998</v>
      </c>
      <c r="E29" s="13">
        <v>42.887700000000002</v>
      </c>
      <c r="F29" s="13">
        <v>70.714500000000001</v>
      </c>
      <c r="G29" s="13">
        <v>86.3185</v>
      </c>
      <c r="H29" s="13">
        <v>58.737499999999997</v>
      </c>
      <c r="I29" s="13">
        <v>53.569499999999998</v>
      </c>
      <c r="J29" s="13">
        <v>38.955300000000001</v>
      </c>
      <c r="K29" s="13">
        <v>51.100999999999999</v>
      </c>
      <c r="L29" s="13">
        <v>52.909500000000001</v>
      </c>
      <c r="M29" s="13">
        <v>36.325200000000002</v>
      </c>
      <c r="N29" s="13">
        <v>38.351149999999997</v>
      </c>
      <c r="O29" s="13">
        <v>71.022000000000006</v>
      </c>
      <c r="P29" s="13">
        <v>48.793999999999997</v>
      </c>
      <c r="Q29" s="13">
        <v>62.264499999999998</v>
      </c>
      <c r="R29" s="13">
        <v>59.036000000000001</v>
      </c>
      <c r="S29" s="13">
        <v>103.92749999999999</v>
      </c>
      <c r="T29" s="13">
        <v>34.66075</v>
      </c>
      <c r="U29" s="13">
        <v>65.269000000000005</v>
      </c>
      <c r="V29" s="13">
        <v>65.527500000000003</v>
      </c>
      <c r="W29" s="13">
        <v>77.012500000000003</v>
      </c>
      <c r="X29" s="13">
        <v>41.6038</v>
      </c>
      <c r="Y29" s="13">
        <v>48.700600000000001</v>
      </c>
      <c r="Z29" s="13">
        <v>39.5764</v>
      </c>
      <c r="AA29" s="13">
        <v>59.091500000000003</v>
      </c>
      <c r="AB29" s="13">
        <v>55.1755</v>
      </c>
      <c r="AC29" s="13">
        <v>39.458399999999997</v>
      </c>
      <c r="AD29" s="13">
        <v>54.579000000000001</v>
      </c>
      <c r="AE29" s="13">
        <v>43.744199999999999</v>
      </c>
      <c r="AF29" s="13">
        <v>37.677300000000002</v>
      </c>
      <c r="AG29" s="13">
        <v>44.360250000000001</v>
      </c>
      <c r="AH29" s="13">
        <v>29.915900000000001</v>
      </c>
      <c r="AI29" s="13">
        <v>41.76135</v>
      </c>
      <c r="AJ29" s="13">
        <v>57.210999999999999</v>
      </c>
      <c r="AK29" s="13">
        <v>73.256</v>
      </c>
      <c r="AL29" s="13">
        <v>37.156649999999999</v>
      </c>
      <c r="AM29" s="13">
        <v>36.242600000000003</v>
      </c>
      <c r="AN29" s="13">
        <v>70.567499999999995</v>
      </c>
      <c r="AO29" s="13">
        <v>55.87</v>
      </c>
      <c r="AP29" s="13">
        <v>68.285499999999999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x14ac:dyDescent="0.3">
      <c r="A30" s="29" t="s">
        <v>101</v>
      </c>
      <c r="B30" s="13">
        <v>67.039000000000001</v>
      </c>
      <c r="C30" s="13">
        <v>46.2119</v>
      </c>
      <c r="D30" s="13">
        <v>51.508499999999998</v>
      </c>
      <c r="E30" s="13">
        <v>42.887700000000002</v>
      </c>
      <c r="F30" s="13">
        <v>70.714500000000001</v>
      </c>
      <c r="G30" s="13">
        <v>86.3185</v>
      </c>
      <c r="H30" s="13">
        <v>58.737499999999997</v>
      </c>
      <c r="I30" s="13">
        <v>53.569499999999998</v>
      </c>
      <c r="J30" s="13">
        <v>38.954149999999998</v>
      </c>
      <c r="K30" s="13">
        <v>51.100999999999999</v>
      </c>
      <c r="L30" s="13">
        <v>52.909500000000001</v>
      </c>
      <c r="M30" s="13">
        <v>36.325200000000002</v>
      </c>
      <c r="N30" s="13">
        <v>38.351149999999997</v>
      </c>
      <c r="O30" s="13">
        <v>71.022000000000006</v>
      </c>
      <c r="P30" s="13">
        <v>48.793999999999997</v>
      </c>
      <c r="Q30" s="13">
        <v>62.264499999999998</v>
      </c>
      <c r="R30" s="13">
        <v>59.036000000000001</v>
      </c>
      <c r="S30" s="13">
        <v>103.9195</v>
      </c>
      <c r="T30" s="13">
        <v>34.659799999999997</v>
      </c>
      <c r="U30" s="13">
        <v>65.269000000000005</v>
      </c>
      <c r="V30" s="13">
        <v>65.524000000000001</v>
      </c>
      <c r="W30" s="13">
        <v>77.007999999999996</v>
      </c>
      <c r="X30" s="13">
        <v>41.6038</v>
      </c>
      <c r="Y30" s="13">
        <v>48.698799999999999</v>
      </c>
      <c r="Z30" s="13">
        <v>39.5764</v>
      </c>
      <c r="AA30" s="13">
        <v>59.091500000000003</v>
      </c>
      <c r="AB30" s="13">
        <v>55.173499999999997</v>
      </c>
      <c r="AC30" s="13">
        <v>39.458399999999997</v>
      </c>
      <c r="AD30" s="13">
        <v>54.579000000000001</v>
      </c>
      <c r="AE30" s="13">
        <v>43.744199999999999</v>
      </c>
      <c r="AF30" s="13">
        <v>37.676200000000001</v>
      </c>
      <c r="AG30" s="13">
        <v>44.360250000000001</v>
      </c>
      <c r="AH30" s="13">
        <v>29.915900000000001</v>
      </c>
      <c r="AI30" s="13">
        <v>41.76135</v>
      </c>
      <c r="AJ30" s="13">
        <v>57.210999999999999</v>
      </c>
      <c r="AK30" s="13">
        <v>73.256</v>
      </c>
      <c r="AL30" s="13">
        <v>37.156649999999999</v>
      </c>
      <c r="AM30" s="13">
        <v>36.242600000000003</v>
      </c>
      <c r="AN30" s="13">
        <v>70.563999999999993</v>
      </c>
      <c r="AO30" s="13">
        <v>55.87</v>
      </c>
      <c r="AP30" s="13">
        <v>68.281999999999996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x14ac:dyDescent="0.3">
      <c r="A31" s="29" t="s">
        <v>102</v>
      </c>
      <c r="B31" s="13">
        <v>67.039000000000001</v>
      </c>
      <c r="C31" s="13">
        <v>46.210250000000002</v>
      </c>
      <c r="D31" s="13">
        <v>51.506500000000003</v>
      </c>
      <c r="E31" s="13">
        <v>42.887700000000002</v>
      </c>
      <c r="F31" s="13">
        <v>70.710999999999999</v>
      </c>
      <c r="G31" s="13">
        <v>86.3185</v>
      </c>
      <c r="H31" s="13">
        <v>58.737499999999997</v>
      </c>
      <c r="I31" s="13">
        <v>53.567</v>
      </c>
      <c r="J31" s="13">
        <v>38.954149999999998</v>
      </c>
      <c r="K31" s="13">
        <v>51.100999999999999</v>
      </c>
      <c r="L31" s="13">
        <v>52.909500000000001</v>
      </c>
      <c r="M31" s="13">
        <v>36.324199999999998</v>
      </c>
      <c r="N31" s="13">
        <v>38.350050000000003</v>
      </c>
      <c r="O31" s="13">
        <v>71.022000000000006</v>
      </c>
      <c r="P31" s="13">
        <v>48.793999999999997</v>
      </c>
      <c r="Q31" s="13">
        <v>62.264499999999998</v>
      </c>
      <c r="R31" s="13">
        <v>59.036000000000001</v>
      </c>
      <c r="S31" s="13">
        <v>103.9195</v>
      </c>
      <c r="T31" s="13">
        <v>34.659799999999997</v>
      </c>
      <c r="U31" s="13">
        <v>65.269000000000005</v>
      </c>
      <c r="V31" s="13">
        <v>65.524000000000001</v>
      </c>
      <c r="W31" s="13">
        <v>77.007999999999996</v>
      </c>
      <c r="X31" s="13">
        <v>41.6038</v>
      </c>
      <c r="Y31" s="13">
        <v>48.698799999999999</v>
      </c>
      <c r="Z31" s="13">
        <v>39.575249999999997</v>
      </c>
      <c r="AA31" s="13">
        <v>59.091500000000003</v>
      </c>
      <c r="AB31" s="13">
        <v>55.173499999999997</v>
      </c>
      <c r="AC31" s="13">
        <v>39.4572</v>
      </c>
      <c r="AD31" s="13">
        <v>54.579000000000001</v>
      </c>
      <c r="AE31" s="13">
        <v>43.744199999999999</v>
      </c>
      <c r="AF31" s="13">
        <v>37.676200000000001</v>
      </c>
      <c r="AG31" s="13">
        <v>44.360250000000001</v>
      </c>
      <c r="AH31" s="13">
        <v>29.915900000000001</v>
      </c>
      <c r="AI31" s="13">
        <v>41.76135</v>
      </c>
      <c r="AJ31" s="13">
        <v>57.208500000000001</v>
      </c>
      <c r="AK31" s="13">
        <v>73.256</v>
      </c>
      <c r="AL31" s="13">
        <v>37.1556</v>
      </c>
      <c r="AM31" s="13">
        <v>36.241599999999998</v>
      </c>
      <c r="AN31" s="13">
        <v>70.563999999999993</v>
      </c>
      <c r="AO31" s="13">
        <v>55.87</v>
      </c>
      <c r="AP31" s="13">
        <v>68.281999999999996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x14ac:dyDescent="0.3">
      <c r="A32" s="29" t="s">
        <v>34</v>
      </c>
      <c r="B32" s="13">
        <v>64.257000000000005</v>
      </c>
      <c r="C32" s="13">
        <v>39.914299999999997</v>
      </c>
      <c r="D32" s="13">
        <v>53.832999999999998</v>
      </c>
      <c r="E32" s="13">
        <v>35.7027</v>
      </c>
      <c r="F32" s="13">
        <v>56.790999999999997</v>
      </c>
      <c r="G32" s="13">
        <v>46.949849999999998</v>
      </c>
      <c r="H32" s="13">
        <v>38.856900000000003</v>
      </c>
      <c r="I32" s="13">
        <v>36.893450000000001</v>
      </c>
      <c r="J32" s="13">
        <v>32.205449999999999</v>
      </c>
      <c r="K32" s="13">
        <v>36.029400000000003</v>
      </c>
      <c r="L32" s="13">
        <v>32.096049999999998</v>
      </c>
      <c r="M32" s="13">
        <v>33.715600000000002</v>
      </c>
      <c r="N32" s="13">
        <v>31.04175</v>
      </c>
      <c r="O32" s="13">
        <v>40.607750000000003</v>
      </c>
      <c r="P32" s="13">
        <v>34.22495</v>
      </c>
      <c r="Q32" s="13">
        <v>27.0044</v>
      </c>
      <c r="R32" s="13">
        <v>43.657600000000002</v>
      </c>
      <c r="S32" s="13">
        <v>62.642000000000003</v>
      </c>
      <c r="T32" s="13">
        <v>27.550999999999998</v>
      </c>
      <c r="U32" s="13">
        <v>54.6875</v>
      </c>
      <c r="V32" s="13">
        <v>52.247</v>
      </c>
      <c r="W32" s="13">
        <v>34.106749999999998</v>
      </c>
      <c r="X32" s="13">
        <v>32.8125</v>
      </c>
      <c r="Y32" s="13">
        <v>45.448300000000003</v>
      </c>
      <c r="Z32" s="13">
        <v>35.518700000000003</v>
      </c>
      <c r="AA32" s="13">
        <v>42.769849999999998</v>
      </c>
      <c r="AB32" s="13">
        <v>54.978499999999997</v>
      </c>
      <c r="AC32" s="13">
        <v>39.478400000000001</v>
      </c>
      <c r="AD32" s="13">
        <v>48.355249999999998</v>
      </c>
      <c r="AE32" s="13">
        <v>26.4452</v>
      </c>
      <c r="AF32" s="13">
        <v>34.568350000000002</v>
      </c>
      <c r="AG32" s="13">
        <v>35.39705</v>
      </c>
      <c r="AH32" s="13">
        <v>22.263750000000002</v>
      </c>
      <c r="AI32" s="13">
        <v>34.106749999999998</v>
      </c>
      <c r="AJ32" s="13">
        <v>38.856900000000003</v>
      </c>
      <c r="AK32" s="13">
        <v>57.587000000000003</v>
      </c>
      <c r="AL32" s="13">
        <v>24.523150000000001</v>
      </c>
      <c r="AM32" s="13">
        <v>30.156600000000001</v>
      </c>
      <c r="AN32" s="13">
        <v>35.046750000000003</v>
      </c>
      <c r="AO32" s="13">
        <v>44.744300000000003</v>
      </c>
      <c r="AP32" s="13">
        <v>35.473199999999999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x14ac:dyDescent="0.3">
      <c r="A33" s="29" t="s">
        <v>35</v>
      </c>
      <c r="B33" s="13">
        <v>58.149000000000001</v>
      </c>
      <c r="C33" s="13">
        <v>57.030999999999999</v>
      </c>
      <c r="D33" s="13">
        <v>75.721000000000004</v>
      </c>
      <c r="E33" s="13">
        <v>35.518700000000003</v>
      </c>
      <c r="F33" s="13">
        <v>53.554000000000002</v>
      </c>
      <c r="G33" s="13">
        <v>56.548000000000002</v>
      </c>
      <c r="H33" s="13">
        <v>49.454250000000002</v>
      </c>
      <c r="I33" s="13">
        <v>44.170650000000002</v>
      </c>
      <c r="J33" s="13">
        <v>38.684199999999997</v>
      </c>
      <c r="K33" s="13">
        <v>46.964849999999998</v>
      </c>
      <c r="L33" s="13">
        <v>39.3048</v>
      </c>
      <c r="M33" s="13">
        <v>42</v>
      </c>
      <c r="N33" s="13">
        <v>35.270600000000002</v>
      </c>
      <c r="O33" s="13">
        <v>50.689500000000002</v>
      </c>
      <c r="P33" s="13">
        <v>51.422499999999999</v>
      </c>
      <c r="Q33" s="13">
        <v>38.820399999999999</v>
      </c>
      <c r="R33" s="13">
        <v>48.418950000000002</v>
      </c>
      <c r="S33" s="13">
        <v>93.116500000000002</v>
      </c>
      <c r="T33" s="13">
        <v>37.6066</v>
      </c>
      <c r="U33" s="13">
        <v>68.906499999999994</v>
      </c>
      <c r="V33" s="13">
        <v>60.087000000000003</v>
      </c>
      <c r="W33" s="13">
        <v>49.328850000000003</v>
      </c>
      <c r="X33" s="13">
        <v>38.684199999999997</v>
      </c>
      <c r="Y33" s="13">
        <v>51.9435</v>
      </c>
      <c r="Z33" s="13">
        <v>34.918700000000001</v>
      </c>
      <c r="AA33" s="13">
        <v>61.25</v>
      </c>
      <c r="AB33" s="13">
        <v>64.486500000000007</v>
      </c>
      <c r="AC33" s="13">
        <v>42.241399999999999</v>
      </c>
      <c r="AD33" s="13">
        <v>57.421999999999997</v>
      </c>
      <c r="AE33" s="13">
        <v>39.62265</v>
      </c>
      <c r="AF33" s="13">
        <v>33.341749999999998</v>
      </c>
      <c r="AG33" s="13">
        <v>36.522750000000002</v>
      </c>
      <c r="AH33" s="13">
        <v>30.693200000000001</v>
      </c>
      <c r="AI33" s="13">
        <v>39.095750000000002</v>
      </c>
      <c r="AJ33" s="13">
        <v>46.663400000000003</v>
      </c>
      <c r="AK33" s="13">
        <v>66.899500000000003</v>
      </c>
      <c r="AL33" s="13">
        <v>31.705349999999999</v>
      </c>
      <c r="AM33" s="13">
        <v>36.934649999999998</v>
      </c>
      <c r="AN33" s="13">
        <v>61.813000000000002</v>
      </c>
      <c r="AO33" s="13">
        <v>46.768949999999997</v>
      </c>
      <c r="AP33" s="13">
        <v>58.393999999999998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x14ac:dyDescent="0.3">
      <c r="A34" s="29" t="s">
        <v>36</v>
      </c>
      <c r="B34" s="13">
        <v>69.444500000000005</v>
      </c>
      <c r="C34" s="13">
        <v>36.880099999999999</v>
      </c>
      <c r="D34" s="13">
        <v>68.224000000000004</v>
      </c>
      <c r="E34" s="13">
        <v>35.336550000000003</v>
      </c>
      <c r="F34" s="13">
        <v>65.625</v>
      </c>
      <c r="G34" s="13">
        <v>40.217649999999999</v>
      </c>
      <c r="H34" s="13">
        <v>45.734250000000003</v>
      </c>
      <c r="I34" s="13">
        <v>42.793399999999998</v>
      </c>
      <c r="J34" s="13">
        <v>37.5</v>
      </c>
      <c r="K34" s="13">
        <v>39.698749999999997</v>
      </c>
      <c r="L34" s="13">
        <v>39.837400000000002</v>
      </c>
      <c r="M34" s="13">
        <v>38.024900000000002</v>
      </c>
      <c r="N34" s="13">
        <v>30.51905</v>
      </c>
      <c r="O34" s="13">
        <v>42.314349999999997</v>
      </c>
      <c r="P34" s="13">
        <v>43.246600000000001</v>
      </c>
      <c r="Q34" s="13">
        <v>34.853400000000001</v>
      </c>
      <c r="R34" s="13">
        <v>44.170650000000002</v>
      </c>
      <c r="S34" s="13">
        <v>89.488500000000002</v>
      </c>
      <c r="T34" s="13">
        <v>30.579699999999999</v>
      </c>
      <c r="U34" s="13">
        <v>36.782699999999998</v>
      </c>
      <c r="V34" s="13">
        <v>58.573500000000003</v>
      </c>
      <c r="W34" s="13">
        <v>32.307699999999997</v>
      </c>
      <c r="X34" s="13">
        <v>33.436100000000003</v>
      </c>
      <c r="Y34" s="13">
        <v>44.954149999999998</v>
      </c>
      <c r="Z34" s="13">
        <v>33.022150000000003</v>
      </c>
      <c r="AA34" s="13">
        <v>49.662149999999997</v>
      </c>
      <c r="AB34" s="13">
        <v>53.649500000000003</v>
      </c>
      <c r="AC34" s="13">
        <v>40.16395</v>
      </c>
      <c r="AD34" s="13">
        <v>46.226399999999998</v>
      </c>
      <c r="AE34" s="13">
        <v>34.078600000000002</v>
      </c>
      <c r="AF34" s="13">
        <v>29.53125</v>
      </c>
      <c r="AG34" s="13">
        <v>35.037100000000002</v>
      </c>
      <c r="AH34" s="13">
        <v>27.11345</v>
      </c>
      <c r="AI34" s="13">
        <v>33.409100000000002</v>
      </c>
      <c r="AJ34" s="13">
        <v>43.982700000000001</v>
      </c>
      <c r="AK34" s="13">
        <v>58.8</v>
      </c>
      <c r="AL34" s="13">
        <v>30.9923</v>
      </c>
      <c r="AM34" s="13">
        <v>35.167450000000002</v>
      </c>
      <c r="AN34" s="13">
        <v>54.611499999999999</v>
      </c>
      <c r="AO34" s="13">
        <v>47.822150000000001</v>
      </c>
      <c r="AP34" s="13">
        <v>59.259500000000003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x14ac:dyDescent="0.3">
      <c r="A35" s="29" t="s">
        <v>37</v>
      </c>
      <c r="B35" s="13">
        <v>75.539000000000001</v>
      </c>
      <c r="C35" s="13">
        <v>46.943199999999997</v>
      </c>
      <c r="D35" s="13">
        <v>78.900499999999994</v>
      </c>
      <c r="E35" s="13">
        <v>38.352249999999998</v>
      </c>
      <c r="F35" s="13">
        <v>79.102999999999994</v>
      </c>
      <c r="G35" s="13">
        <v>62.642000000000003</v>
      </c>
      <c r="H35" s="13">
        <v>51.853999999999999</v>
      </c>
      <c r="I35" s="13">
        <v>58.256500000000003</v>
      </c>
      <c r="J35" s="13">
        <v>41.478549999999998</v>
      </c>
      <c r="K35" s="13">
        <v>44.8095</v>
      </c>
      <c r="L35" s="13">
        <v>49.10915</v>
      </c>
      <c r="M35" s="13">
        <v>41.460349999999998</v>
      </c>
      <c r="N35" s="13">
        <v>40.791800000000002</v>
      </c>
      <c r="O35" s="13">
        <v>50.941499999999998</v>
      </c>
      <c r="P35" s="13">
        <v>45.218400000000003</v>
      </c>
      <c r="Q35" s="13">
        <v>70.721999999999994</v>
      </c>
      <c r="R35" s="13">
        <v>52.445999999999998</v>
      </c>
      <c r="S35" s="13">
        <v>128.13550000000001</v>
      </c>
      <c r="T35" s="13">
        <v>48.298749999999998</v>
      </c>
      <c r="U35" s="13">
        <v>63.410499999999999</v>
      </c>
      <c r="V35" s="13">
        <v>62.963999999999999</v>
      </c>
      <c r="W35" s="13">
        <v>70.484999999999999</v>
      </c>
      <c r="X35" s="13">
        <v>36.674599999999998</v>
      </c>
      <c r="Y35" s="13">
        <v>45.959850000000003</v>
      </c>
      <c r="Z35" s="13">
        <v>53.19</v>
      </c>
      <c r="AA35" s="13">
        <v>58.902000000000001</v>
      </c>
      <c r="AB35" s="13">
        <v>68.442999999999998</v>
      </c>
      <c r="AC35" s="13">
        <v>42.135100000000001</v>
      </c>
      <c r="AD35" s="13">
        <v>52.941000000000003</v>
      </c>
      <c r="AE35" s="13">
        <v>40.166350000000001</v>
      </c>
      <c r="AF35" s="13">
        <v>41.015650000000001</v>
      </c>
      <c r="AG35" s="13">
        <v>36.56615</v>
      </c>
      <c r="AH35" s="13">
        <v>32.606299999999997</v>
      </c>
      <c r="AI35" s="13">
        <v>40.42165</v>
      </c>
      <c r="AJ35" s="13">
        <v>49.606299999999997</v>
      </c>
      <c r="AK35" s="13">
        <v>90.055000000000007</v>
      </c>
      <c r="AL35" s="13">
        <v>36.055900000000001</v>
      </c>
      <c r="AM35" s="13">
        <v>35.359200000000001</v>
      </c>
      <c r="AN35" s="13">
        <v>56.377499999999998</v>
      </c>
      <c r="AO35" s="13">
        <v>46.359250000000003</v>
      </c>
      <c r="AP35" s="13">
        <v>71.748999999999995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x14ac:dyDescent="0.3">
      <c r="A36" s="29" t="s">
        <v>38</v>
      </c>
      <c r="B36" s="13">
        <v>75.539000000000001</v>
      </c>
      <c r="C36" s="13">
        <v>46.941549999999999</v>
      </c>
      <c r="D36" s="13">
        <v>78.900499999999994</v>
      </c>
      <c r="E36" s="13">
        <v>38.352249999999998</v>
      </c>
      <c r="F36" s="13">
        <v>79.102999999999994</v>
      </c>
      <c r="G36" s="13">
        <v>62.642000000000003</v>
      </c>
      <c r="H36" s="13">
        <v>51.851999999999997</v>
      </c>
      <c r="I36" s="13">
        <v>58.256500000000003</v>
      </c>
      <c r="J36" s="13">
        <v>41.478549999999998</v>
      </c>
      <c r="K36" s="13">
        <v>44.8095</v>
      </c>
      <c r="L36" s="13">
        <v>49.10915</v>
      </c>
      <c r="M36" s="13">
        <v>41.460349999999998</v>
      </c>
      <c r="N36" s="13">
        <v>40.791800000000002</v>
      </c>
      <c r="O36" s="13">
        <v>50.941499999999998</v>
      </c>
      <c r="P36" s="13">
        <v>45.216850000000001</v>
      </c>
      <c r="Q36" s="13">
        <v>70.721999999999994</v>
      </c>
      <c r="R36" s="13">
        <v>52.444000000000003</v>
      </c>
      <c r="S36" s="13">
        <v>128.13550000000001</v>
      </c>
      <c r="T36" s="13">
        <v>48.298749999999998</v>
      </c>
      <c r="U36" s="13">
        <v>63.410499999999999</v>
      </c>
      <c r="V36" s="13">
        <v>62.963999999999999</v>
      </c>
      <c r="W36" s="13">
        <v>70.480999999999995</v>
      </c>
      <c r="X36" s="13">
        <v>36.6736</v>
      </c>
      <c r="Y36" s="13">
        <v>45.959850000000003</v>
      </c>
      <c r="Z36" s="13">
        <v>53.19</v>
      </c>
      <c r="AA36" s="13">
        <v>58.902000000000001</v>
      </c>
      <c r="AB36" s="13">
        <v>68.439499999999995</v>
      </c>
      <c r="AC36" s="13">
        <v>42.133749999999999</v>
      </c>
      <c r="AD36" s="13">
        <v>52.941000000000003</v>
      </c>
      <c r="AE36" s="13">
        <v>40.165149999999997</v>
      </c>
      <c r="AF36" s="13">
        <v>41.015650000000001</v>
      </c>
      <c r="AG36" s="13">
        <v>36.56615</v>
      </c>
      <c r="AH36" s="13">
        <v>32.606299999999997</v>
      </c>
      <c r="AI36" s="13">
        <v>40.42165</v>
      </c>
      <c r="AJ36" s="13">
        <v>49.60445</v>
      </c>
      <c r="AK36" s="13">
        <v>90.055000000000007</v>
      </c>
      <c r="AL36" s="13">
        <v>36.055900000000001</v>
      </c>
      <c r="AM36" s="13">
        <v>35.359200000000001</v>
      </c>
      <c r="AN36" s="13">
        <v>56.375500000000002</v>
      </c>
      <c r="AO36" s="13">
        <v>46.359250000000003</v>
      </c>
      <c r="AP36" s="13">
        <v>71.748999999999995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x14ac:dyDescent="0.3">
      <c r="A37" s="29" t="s">
        <v>39</v>
      </c>
      <c r="B37" s="13">
        <v>75.534999999999997</v>
      </c>
      <c r="C37" s="13">
        <v>46.941549999999999</v>
      </c>
      <c r="D37" s="13">
        <v>78.900499999999994</v>
      </c>
      <c r="E37" s="13">
        <v>38.352249999999998</v>
      </c>
      <c r="F37" s="13">
        <v>79.098500000000001</v>
      </c>
      <c r="G37" s="13">
        <v>62.642000000000003</v>
      </c>
      <c r="H37" s="13">
        <v>51.851999999999997</v>
      </c>
      <c r="I37" s="13">
        <v>58.256500000000003</v>
      </c>
      <c r="J37" s="13">
        <v>41.478549999999998</v>
      </c>
      <c r="K37" s="13">
        <v>44.807949999999998</v>
      </c>
      <c r="L37" s="13">
        <v>49.10915</v>
      </c>
      <c r="M37" s="13">
        <v>41.459049999999998</v>
      </c>
      <c r="N37" s="13">
        <v>40.791800000000002</v>
      </c>
      <c r="O37" s="13">
        <v>50.939500000000002</v>
      </c>
      <c r="P37" s="13">
        <v>45.216850000000001</v>
      </c>
      <c r="Q37" s="13">
        <v>70.721999999999994</v>
      </c>
      <c r="R37" s="13">
        <v>52.444000000000003</v>
      </c>
      <c r="S37" s="13">
        <v>128.12299999999999</v>
      </c>
      <c r="T37" s="13">
        <v>48.298749999999998</v>
      </c>
      <c r="U37" s="13">
        <v>63.410499999999999</v>
      </c>
      <c r="V37" s="13">
        <v>62.960999999999999</v>
      </c>
      <c r="W37" s="13">
        <v>70.480999999999995</v>
      </c>
      <c r="X37" s="13">
        <v>36.6736</v>
      </c>
      <c r="Y37" s="13">
        <v>45.959850000000003</v>
      </c>
      <c r="Z37" s="13">
        <v>53.188000000000002</v>
      </c>
      <c r="AA37" s="13">
        <v>58.899500000000003</v>
      </c>
      <c r="AB37" s="13">
        <v>68.439499999999995</v>
      </c>
      <c r="AC37" s="13">
        <v>42.133749999999999</v>
      </c>
      <c r="AD37" s="13">
        <v>52.941000000000003</v>
      </c>
      <c r="AE37" s="13">
        <v>40.165149999999997</v>
      </c>
      <c r="AF37" s="13">
        <v>41.015650000000001</v>
      </c>
      <c r="AG37" s="13">
        <v>36.565150000000003</v>
      </c>
      <c r="AH37" s="13">
        <v>32.606299999999997</v>
      </c>
      <c r="AI37" s="13">
        <v>40.42165</v>
      </c>
      <c r="AJ37" s="13">
        <v>49.60445</v>
      </c>
      <c r="AK37" s="13">
        <v>90.049000000000007</v>
      </c>
      <c r="AL37" s="13">
        <v>36.054949999999998</v>
      </c>
      <c r="AM37" s="13">
        <v>35.359200000000001</v>
      </c>
      <c r="AN37" s="13">
        <v>56.375500000000002</v>
      </c>
      <c r="AO37" s="13">
        <v>46.357599999999998</v>
      </c>
      <c r="AP37" s="13">
        <v>71.748999999999995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x14ac:dyDescent="0.3">
      <c r="A38" s="29" t="s">
        <v>103</v>
      </c>
      <c r="B38" s="13">
        <v>44.568249999999999</v>
      </c>
      <c r="C38" s="13">
        <v>41.015650000000001</v>
      </c>
      <c r="D38" s="13">
        <v>77.713999999999999</v>
      </c>
      <c r="E38" s="13">
        <v>35.888649999999998</v>
      </c>
      <c r="F38" s="13">
        <v>54.399500000000003</v>
      </c>
      <c r="G38" s="13">
        <v>56.480499999999999</v>
      </c>
      <c r="H38" s="13">
        <v>48.298749999999998</v>
      </c>
      <c r="I38" s="13">
        <v>47.727249999999998</v>
      </c>
      <c r="J38" s="13">
        <v>39.873399999999997</v>
      </c>
      <c r="K38" s="13">
        <v>41.677149999999997</v>
      </c>
      <c r="L38" s="13">
        <v>37.886600000000001</v>
      </c>
      <c r="M38" s="13">
        <v>33.449649999999998</v>
      </c>
      <c r="N38" s="13">
        <v>35.200200000000002</v>
      </c>
      <c r="O38" s="13">
        <v>40.374749999999999</v>
      </c>
      <c r="P38" s="13">
        <v>41.30245</v>
      </c>
      <c r="Q38" s="13">
        <v>46.372250000000001</v>
      </c>
      <c r="R38" s="13">
        <v>46.729300000000002</v>
      </c>
      <c r="S38" s="13">
        <v>85.421000000000006</v>
      </c>
      <c r="T38" s="13">
        <v>35.904249999999998</v>
      </c>
      <c r="U38" s="13">
        <v>50.915999999999997</v>
      </c>
      <c r="V38" s="13">
        <v>54.399500000000003</v>
      </c>
      <c r="W38" s="13">
        <v>47.412550000000003</v>
      </c>
      <c r="X38" s="13">
        <v>37.179650000000002</v>
      </c>
      <c r="Y38" s="13">
        <v>43.066400000000002</v>
      </c>
      <c r="Z38" s="13">
        <v>37.5</v>
      </c>
      <c r="AA38" s="13">
        <v>52.85</v>
      </c>
      <c r="AB38" s="13">
        <v>59.231499999999997</v>
      </c>
      <c r="AC38" s="13">
        <v>45.269449999999999</v>
      </c>
      <c r="AD38" s="13">
        <v>58.366999999999997</v>
      </c>
      <c r="AE38" s="13">
        <v>38.711399999999998</v>
      </c>
      <c r="AF38" s="13">
        <v>34.568350000000002</v>
      </c>
      <c r="AG38" s="13">
        <v>37.7224</v>
      </c>
      <c r="AH38" s="13">
        <v>29.667000000000002</v>
      </c>
      <c r="AI38" s="13">
        <v>37.027700000000003</v>
      </c>
      <c r="AJ38" s="13">
        <v>44.817050000000002</v>
      </c>
      <c r="AK38" s="13">
        <v>69.368499999999997</v>
      </c>
      <c r="AL38" s="13">
        <v>41.015650000000001</v>
      </c>
      <c r="AM38" s="13">
        <v>36.394150000000003</v>
      </c>
      <c r="AN38" s="13">
        <v>49.844250000000002</v>
      </c>
      <c r="AO38" s="13">
        <v>49.454250000000002</v>
      </c>
      <c r="AP38" s="13">
        <v>54.794499999999999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x14ac:dyDescent="0.3">
      <c r="A39" s="29" t="s">
        <v>104</v>
      </c>
      <c r="B39" s="13">
        <v>32.586550000000003</v>
      </c>
      <c r="C39" s="13">
        <v>31.512</v>
      </c>
      <c r="D39" s="13">
        <v>71.777500000000003</v>
      </c>
      <c r="E39" s="13">
        <v>27.673200000000001</v>
      </c>
      <c r="F39" s="13">
        <v>44.170650000000002</v>
      </c>
      <c r="G39" s="13">
        <v>48.985500000000002</v>
      </c>
      <c r="H39" s="13">
        <v>44.551450000000003</v>
      </c>
      <c r="I39" s="13">
        <v>34.152500000000003</v>
      </c>
      <c r="J39" s="13">
        <v>30.627849999999999</v>
      </c>
      <c r="K39" s="13">
        <v>35.39705</v>
      </c>
      <c r="L39" s="13">
        <v>30</v>
      </c>
      <c r="M39" s="13">
        <v>26.707850000000001</v>
      </c>
      <c r="N39" s="13">
        <v>30.133949999999999</v>
      </c>
      <c r="O39" s="13">
        <v>32.917000000000002</v>
      </c>
      <c r="P39" s="13">
        <v>31.4162</v>
      </c>
      <c r="Q39" s="13">
        <v>25.264500000000002</v>
      </c>
      <c r="R39" s="13">
        <v>34.75085</v>
      </c>
      <c r="S39" s="13">
        <v>81.385499999999993</v>
      </c>
      <c r="T39" s="13">
        <v>26.344100000000001</v>
      </c>
      <c r="U39" s="13">
        <v>33.15455</v>
      </c>
      <c r="V39" s="13">
        <v>49.21875</v>
      </c>
      <c r="W39" s="13">
        <v>37.860599999999998</v>
      </c>
      <c r="X39" s="13">
        <v>32.099200000000003</v>
      </c>
      <c r="Y39" s="13">
        <v>37.179650000000002</v>
      </c>
      <c r="Z39" s="13">
        <v>29.051400000000001</v>
      </c>
      <c r="AA39" s="13">
        <v>44.661250000000003</v>
      </c>
      <c r="AB39" s="13">
        <v>44.8414</v>
      </c>
      <c r="AC39" s="13">
        <v>32.840200000000003</v>
      </c>
      <c r="AD39" s="13">
        <v>42.590850000000003</v>
      </c>
      <c r="AE39" s="13">
        <v>27.934950000000001</v>
      </c>
      <c r="AF39" s="13">
        <v>30.310649999999999</v>
      </c>
      <c r="AG39" s="13">
        <v>30.310649999999999</v>
      </c>
      <c r="AH39" s="13">
        <v>22.188700000000001</v>
      </c>
      <c r="AI39" s="13">
        <v>21.941749999999999</v>
      </c>
      <c r="AJ39" s="13">
        <v>35.182450000000003</v>
      </c>
      <c r="AK39" s="13">
        <v>45.53275</v>
      </c>
      <c r="AL39" s="13">
        <v>39.525550000000003</v>
      </c>
      <c r="AM39" s="13">
        <v>27.4892</v>
      </c>
      <c r="AN39" s="13">
        <v>42.222549999999998</v>
      </c>
      <c r="AO39" s="13">
        <v>39.300150000000002</v>
      </c>
      <c r="AP39" s="13">
        <v>34.482750000000003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x14ac:dyDescent="0.3">
      <c r="A40" s="29" t="s">
        <v>40</v>
      </c>
      <c r="B40" s="13">
        <v>36.739400000000003</v>
      </c>
      <c r="C40" s="13">
        <v>27.784800000000001</v>
      </c>
      <c r="D40" s="13">
        <v>56.173499999999997</v>
      </c>
      <c r="E40" s="13">
        <v>27.02205</v>
      </c>
      <c r="F40" s="13">
        <v>44.744300000000003</v>
      </c>
      <c r="G40" s="13">
        <v>38.164200000000001</v>
      </c>
      <c r="H40" s="13">
        <v>39.300150000000002</v>
      </c>
      <c r="I40" s="13">
        <v>43.982700000000001</v>
      </c>
      <c r="J40" s="13">
        <v>27.374849999999999</v>
      </c>
      <c r="K40" s="13">
        <v>31.9998</v>
      </c>
      <c r="L40" s="13">
        <v>32.026150000000001</v>
      </c>
      <c r="M40" s="13">
        <v>33.267949999999999</v>
      </c>
      <c r="N40" s="13">
        <v>29.19755</v>
      </c>
      <c r="O40" s="13">
        <v>40.061750000000004</v>
      </c>
      <c r="P40" s="13">
        <v>34.22495</v>
      </c>
      <c r="Q40" s="13">
        <v>23.925799999999999</v>
      </c>
      <c r="R40" s="13">
        <v>37.097250000000003</v>
      </c>
      <c r="S40" s="13">
        <v>75.999499999999998</v>
      </c>
      <c r="T40" s="13">
        <v>26.63045</v>
      </c>
      <c r="U40" s="13">
        <v>34.751750000000001</v>
      </c>
      <c r="V40" s="13">
        <v>42.077500000000001</v>
      </c>
      <c r="W40" s="13">
        <v>35.451099999999997</v>
      </c>
      <c r="X40" s="13">
        <v>28.473649999999999</v>
      </c>
      <c r="Y40" s="13">
        <v>31.973500000000001</v>
      </c>
      <c r="Z40" s="13">
        <v>30.94735</v>
      </c>
      <c r="AA40" s="13">
        <v>34.186050000000002</v>
      </c>
      <c r="AB40" s="13">
        <v>41.76135</v>
      </c>
      <c r="AC40" s="13">
        <v>38.578200000000002</v>
      </c>
      <c r="AD40" s="13">
        <v>43.105699999999999</v>
      </c>
      <c r="AE40" s="13">
        <v>33.022150000000003</v>
      </c>
      <c r="AF40" s="13">
        <v>27.636199999999999</v>
      </c>
      <c r="AG40" s="13">
        <v>22.816649999999999</v>
      </c>
      <c r="AH40" s="13">
        <v>23.52</v>
      </c>
      <c r="AI40" s="13">
        <v>27.934950000000001</v>
      </c>
      <c r="AJ40" s="13">
        <v>38.069749999999999</v>
      </c>
      <c r="AK40" s="13">
        <v>43.551250000000003</v>
      </c>
      <c r="AL40" s="13">
        <v>35.096550000000001</v>
      </c>
      <c r="AM40" s="13">
        <v>29.033550000000002</v>
      </c>
      <c r="AN40" s="13">
        <v>36.19455</v>
      </c>
      <c r="AO40" s="13">
        <v>41.677149999999997</v>
      </c>
      <c r="AP40" s="13">
        <v>49.689450000000001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x14ac:dyDescent="0.3">
      <c r="A41" s="29" t="s">
        <v>41</v>
      </c>
      <c r="B41" s="13">
        <v>49.193750000000001</v>
      </c>
      <c r="C41" s="13">
        <v>34.281700000000001</v>
      </c>
      <c r="D41" s="13">
        <v>52.07</v>
      </c>
      <c r="E41" s="13">
        <v>23.3977</v>
      </c>
      <c r="F41" s="13">
        <v>51.317</v>
      </c>
      <c r="G41" s="13">
        <v>51.273000000000003</v>
      </c>
      <c r="H41" s="13">
        <v>43.032800000000002</v>
      </c>
      <c r="I41" s="13">
        <v>45.33305</v>
      </c>
      <c r="J41" s="13">
        <v>30.203399999999998</v>
      </c>
      <c r="K41" s="13">
        <v>39.077249999999999</v>
      </c>
      <c r="L41" s="13">
        <v>34.042650000000002</v>
      </c>
      <c r="M41" s="13">
        <v>33.333350000000003</v>
      </c>
      <c r="N41" s="13">
        <v>26.534300000000002</v>
      </c>
      <c r="O41" s="13">
        <v>39.447800000000001</v>
      </c>
      <c r="P41" s="13">
        <v>41.015650000000001</v>
      </c>
      <c r="Q41" s="13">
        <v>29.786549999999998</v>
      </c>
      <c r="R41" s="13">
        <v>39.867400000000004</v>
      </c>
      <c r="S41" s="13">
        <v>82.358000000000004</v>
      </c>
      <c r="T41" s="13">
        <v>30.1738</v>
      </c>
      <c r="U41" s="13">
        <v>46.367350000000002</v>
      </c>
      <c r="V41" s="13">
        <v>47.0869</v>
      </c>
      <c r="W41" s="13">
        <v>34.981499999999997</v>
      </c>
      <c r="X41" s="13">
        <v>28.759599999999999</v>
      </c>
      <c r="Y41" s="13">
        <v>34.027799999999999</v>
      </c>
      <c r="Z41" s="13">
        <v>35.853650000000002</v>
      </c>
      <c r="AA41" s="13">
        <v>50.994500000000002</v>
      </c>
      <c r="AB41" s="13">
        <v>42.816899999999997</v>
      </c>
      <c r="AC41" s="13">
        <v>33.678699999999999</v>
      </c>
      <c r="AD41" s="13">
        <v>47.088549999999998</v>
      </c>
      <c r="AE41" s="13">
        <v>34.892899999999997</v>
      </c>
      <c r="AF41" s="13">
        <v>32.55415</v>
      </c>
      <c r="AG41" s="13">
        <v>30.310649999999999</v>
      </c>
      <c r="AH41" s="13">
        <v>23.184100000000001</v>
      </c>
      <c r="AI41" s="13">
        <v>28.952200000000001</v>
      </c>
      <c r="AJ41" s="13">
        <v>35.764499999999998</v>
      </c>
      <c r="AK41" s="13">
        <v>48.837200000000003</v>
      </c>
      <c r="AL41" s="13">
        <v>39.040349999999997</v>
      </c>
      <c r="AM41" s="13">
        <v>35.514850000000003</v>
      </c>
      <c r="AN41" s="13">
        <v>52.287500000000001</v>
      </c>
      <c r="AO41" s="13">
        <v>40.453749999999999</v>
      </c>
      <c r="AP41" s="13">
        <v>53.155999999999999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x14ac:dyDescent="0.3">
      <c r="A42" s="29" t="s">
        <v>42</v>
      </c>
      <c r="B42" s="13">
        <v>49.192100000000003</v>
      </c>
      <c r="C42" s="13">
        <v>34.281700000000001</v>
      </c>
      <c r="D42" s="13">
        <v>52.07</v>
      </c>
      <c r="E42" s="13">
        <v>23.3977</v>
      </c>
      <c r="F42" s="13">
        <v>51.317</v>
      </c>
      <c r="G42" s="13">
        <v>51.273000000000003</v>
      </c>
      <c r="H42" s="13">
        <v>43.031399999999998</v>
      </c>
      <c r="I42" s="13">
        <v>45.33305</v>
      </c>
      <c r="J42" s="13">
        <v>30.2027</v>
      </c>
      <c r="K42" s="13">
        <v>39.077249999999999</v>
      </c>
      <c r="L42" s="13">
        <v>34.042650000000002</v>
      </c>
      <c r="M42" s="13">
        <v>33.333350000000003</v>
      </c>
      <c r="N42" s="13">
        <v>26.534300000000002</v>
      </c>
      <c r="O42" s="13">
        <v>39.447800000000001</v>
      </c>
      <c r="P42" s="13">
        <v>41.015650000000001</v>
      </c>
      <c r="Q42" s="13">
        <v>29.786549999999998</v>
      </c>
      <c r="R42" s="13">
        <v>39.867400000000004</v>
      </c>
      <c r="S42" s="13">
        <v>82.358000000000004</v>
      </c>
      <c r="T42" s="13">
        <v>30.173100000000002</v>
      </c>
      <c r="U42" s="13">
        <v>46.367350000000002</v>
      </c>
      <c r="V42" s="13">
        <v>47.0869</v>
      </c>
      <c r="W42" s="13">
        <v>34.980550000000001</v>
      </c>
      <c r="X42" s="13">
        <v>28.759599999999999</v>
      </c>
      <c r="Y42" s="13">
        <v>34.027799999999999</v>
      </c>
      <c r="Z42" s="13">
        <v>35.853650000000002</v>
      </c>
      <c r="AA42" s="13">
        <v>50.994500000000002</v>
      </c>
      <c r="AB42" s="13">
        <v>42.816899999999997</v>
      </c>
      <c r="AC42" s="13">
        <v>33.678699999999999</v>
      </c>
      <c r="AD42" s="13">
        <v>47.088549999999998</v>
      </c>
      <c r="AE42" s="13">
        <v>34.892899999999997</v>
      </c>
      <c r="AF42" s="13">
        <v>32.55415</v>
      </c>
      <c r="AG42" s="13">
        <v>30.310649999999999</v>
      </c>
      <c r="AH42" s="13">
        <v>23.184100000000001</v>
      </c>
      <c r="AI42" s="13">
        <v>28.952200000000001</v>
      </c>
      <c r="AJ42" s="13">
        <v>35.764499999999998</v>
      </c>
      <c r="AK42" s="13">
        <v>48.837200000000003</v>
      </c>
      <c r="AL42" s="13">
        <v>39.040349999999997</v>
      </c>
      <c r="AM42" s="13">
        <v>35.514850000000003</v>
      </c>
      <c r="AN42" s="13">
        <v>52.287500000000001</v>
      </c>
      <c r="AO42" s="13">
        <v>40.453749999999999</v>
      </c>
      <c r="AP42" s="13">
        <v>53.155999999999999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x14ac:dyDescent="0.3">
      <c r="A43" s="29" t="s">
        <v>105</v>
      </c>
      <c r="B43" s="13">
        <v>44.692749999999997</v>
      </c>
      <c r="C43" s="13">
        <v>38.14</v>
      </c>
      <c r="D43" s="13">
        <v>43.066400000000002</v>
      </c>
      <c r="E43" s="13">
        <v>18.2775</v>
      </c>
      <c r="F43" s="13">
        <v>28.629549999999998</v>
      </c>
      <c r="G43" s="13">
        <v>30.523250000000001</v>
      </c>
      <c r="H43" s="13">
        <v>30.168299999999999</v>
      </c>
      <c r="I43" s="13">
        <v>35.266849999999998</v>
      </c>
      <c r="J43" s="13">
        <v>18.870100000000001</v>
      </c>
      <c r="K43" s="13">
        <v>25.9697</v>
      </c>
      <c r="L43" s="13">
        <v>22.84815</v>
      </c>
      <c r="M43" s="13">
        <v>26.534300000000002</v>
      </c>
      <c r="N43" s="13">
        <v>15</v>
      </c>
      <c r="O43" s="13">
        <v>26.572649999999999</v>
      </c>
      <c r="P43" s="13">
        <v>31.321000000000002</v>
      </c>
      <c r="Q43" s="13">
        <v>26.3672</v>
      </c>
      <c r="R43" s="13">
        <v>27.91375</v>
      </c>
      <c r="S43" s="13">
        <v>69.118499999999997</v>
      </c>
      <c r="T43" s="13">
        <v>22.638999999999999</v>
      </c>
      <c r="U43" s="13">
        <v>26.159700000000001</v>
      </c>
      <c r="V43" s="13">
        <v>24.581949999999999</v>
      </c>
      <c r="W43" s="13">
        <v>25.41395</v>
      </c>
      <c r="X43" s="13">
        <v>15.318899999999999</v>
      </c>
      <c r="Y43" s="13">
        <v>23.007899999999999</v>
      </c>
      <c r="Z43" s="13">
        <v>24.664449999999999</v>
      </c>
      <c r="AA43" s="13">
        <v>32.864649999999997</v>
      </c>
      <c r="AB43" s="13">
        <v>35.167450000000002</v>
      </c>
      <c r="AC43" s="13">
        <v>26.203199999999999</v>
      </c>
      <c r="AD43" s="13">
        <v>25.395399999999999</v>
      </c>
      <c r="AE43" s="13">
        <v>24.13795</v>
      </c>
      <c r="AF43" s="13">
        <v>20.10885</v>
      </c>
      <c r="AG43" s="13">
        <v>16.803000000000001</v>
      </c>
      <c r="AH43" s="13">
        <v>14.142950000000001</v>
      </c>
      <c r="AI43" s="13">
        <v>20.965399999999999</v>
      </c>
      <c r="AJ43" s="13">
        <v>27.379950000000001</v>
      </c>
      <c r="AK43" s="13">
        <v>31.012650000000001</v>
      </c>
      <c r="AL43" s="13">
        <v>28.952200000000001</v>
      </c>
      <c r="AM43" s="13">
        <v>23.113199999999999</v>
      </c>
      <c r="AN43" s="13">
        <v>40.404049999999998</v>
      </c>
      <c r="AO43" s="13">
        <v>31.4162</v>
      </c>
      <c r="AP43" s="13">
        <v>29.465949999999999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x14ac:dyDescent="0.3">
      <c r="A44" s="29" t="s">
        <v>106</v>
      </c>
      <c r="B44" s="13">
        <v>47.823050000000002</v>
      </c>
      <c r="C44" s="13">
        <v>38.126800000000003</v>
      </c>
      <c r="D44" s="13">
        <v>48.457999999999998</v>
      </c>
      <c r="E44" s="13">
        <v>27.807549999999999</v>
      </c>
      <c r="F44" s="13">
        <v>51.097000000000001</v>
      </c>
      <c r="G44" s="13">
        <v>57.526499999999999</v>
      </c>
      <c r="H44" s="13">
        <v>43.731200000000001</v>
      </c>
      <c r="I44" s="13">
        <v>40.406799999999997</v>
      </c>
      <c r="J44" s="13">
        <v>32.359850000000002</v>
      </c>
      <c r="K44" s="13">
        <v>36.497549999999997</v>
      </c>
      <c r="L44" s="13">
        <v>40.672649999999997</v>
      </c>
      <c r="M44" s="13">
        <v>26.092600000000001</v>
      </c>
      <c r="N44" s="13">
        <v>33.825049999999997</v>
      </c>
      <c r="O44" s="13">
        <v>45.0184</v>
      </c>
      <c r="P44" s="13">
        <v>41.3386</v>
      </c>
      <c r="Q44" s="13">
        <v>41.1023</v>
      </c>
      <c r="R44" s="13">
        <v>42.041350000000001</v>
      </c>
      <c r="S44" s="13">
        <v>79.646000000000001</v>
      </c>
      <c r="T44" s="13">
        <v>29.349799999999998</v>
      </c>
      <c r="U44" s="13">
        <v>44.671799999999998</v>
      </c>
      <c r="V44" s="13">
        <v>42.868250000000003</v>
      </c>
      <c r="W44" s="13">
        <v>37.396099999999997</v>
      </c>
      <c r="X44" s="13">
        <v>32.777549999999998</v>
      </c>
      <c r="Y44" s="13">
        <v>35.228349999999999</v>
      </c>
      <c r="Z44" s="13">
        <v>28.984549999999999</v>
      </c>
      <c r="AA44" s="13">
        <v>43.139449999999997</v>
      </c>
      <c r="AB44" s="13">
        <v>44.311199999999999</v>
      </c>
      <c r="AC44" s="13">
        <v>29.878050000000002</v>
      </c>
      <c r="AD44" s="13">
        <v>38.253599999999999</v>
      </c>
      <c r="AE44" s="13">
        <v>30.939399999999999</v>
      </c>
      <c r="AF44" s="13">
        <v>30.725300000000001</v>
      </c>
      <c r="AG44" s="13">
        <v>28.334599999999998</v>
      </c>
      <c r="AH44" s="13">
        <v>22.459900000000001</v>
      </c>
      <c r="AI44" s="13">
        <v>27.458950000000002</v>
      </c>
      <c r="AJ44" s="13">
        <v>35.556849999999997</v>
      </c>
      <c r="AK44" s="13">
        <v>69.874499999999998</v>
      </c>
      <c r="AL44" s="13">
        <v>25.6023</v>
      </c>
      <c r="AM44" s="13">
        <v>26.766200000000001</v>
      </c>
      <c r="AN44" s="13">
        <v>42.105249999999998</v>
      </c>
      <c r="AO44" s="13">
        <v>41.229100000000003</v>
      </c>
      <c r="AP44" s="13">
        <v>39.408850000000001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6" x14ac:dyDescent="0.3">
      <c r="A45" s="29" t="s">
        <v>107</v>
      </c>
      <c r="B45" s="13">
        <v>47.821449999999999</v>
      </c>
      <c r="C45" s="13">
        <v>38.125700000000002</v>
      </c>
      <c r="D45" s="13">
        <v>48.457999999999998</v>
      </c>
      <c r="E45" s="13">
        <v>27.806950000000001</v>
      </c>
      <c r="F45" s="13">
        <v>51.094999999999999</v>
      </c>
      <c r="G45" s="13">
        <v>57.526499999999999</v>
      </c>
      <c r="H45" s="13">
        <v>43.731200000000001</v>
      </c>
      <c r="I45" s="13">
        <v>40.406799999999997</v>
      </c>
      <c r="J45" s="13">
        <v>32.329000000000001</v>
      </c>
      <c r="K45" s="13">
        <v>36.496549999999999</v>
      </c>
      <c r="L45" s="13">
        <v>40.672649999999997</v>
      </c>
      <c r="M45" s="13">
        <v>26.092600000000001</v>
      </c>
      <c r="N45" s="13">
        <v>33.824199999999998</v>
      </c>
      <c r="O45" s="13">
        <v>45.016849999999998</v>
      </c>
      <c r="P45" s="13">
        <v>41.3386</v>
      </c>
      <c r="Q45" s="13">
        <v>41.1023</v>
      </c>
      <c r="R45" s="13">
        <v>42.041350000000001</v>
      </c>
      <c r="S45" s="13">
        <v>79.641000000000005</v>
      </c>
      <c r="T45" s="13">
        <v>29.349150000000002</v>
      </c>
      <c r="U45" s="13">
        <v>44.671799999999998</v>
      </c>
      <c r="V45" s="13">
        <v>42.868250000000003</v>
      </c>
      <c r="W45" s="13">
        <v>37.396099999999997</v>
      </c>
      <c r="X45" s="13">
        <v>32.777549999999998</v>
      </c>
      <c r="Y45" s="13">
        <v>35.228349999999999</v>
      </c>
      <c r="Z45" s="13">
        <v>28.984549999999999</v>
      </c>
      <c r="AA45" s="13">
        <v>43.137999999999998</v>
      </c>
      <c r="AB45" s="13">
        <v>44.311199999999999</v>
      </c>
      <c r="AC45" s="13">
        <v>29.878050000000002</v>
      </c>
      <c r="AD45" s="13">
        <v>38.252450000000003</v>
      </c>
      <c r="AE45" s="13">
        <v>30.939399999999999</v>
      </c>
      <c r="AF45" s="13">
        <v>30.725300000000001</v>
      </c>
      <c r="AG45" s="13">
        <v>28.334599999999998</v>
      </c>
      <c r="AH45" s="13">
        <v>22.459900000000001</v>
      </c>
      <c r="AI45" s="13">
        <v>27.458950000000002</v>
      </c>
      <c r="AJ45" s="13">
        <v>35.556849999999997</v>
      </c>
      <c r="AK45" s="13">
        <v>69.874499999999998</v>
      </c>
      <c r="AL45" s="13">
        <v>25.6023</v>
      </c>
      <c r="AM45" s="13">
        <v>26.766200000000001</v>
      </c>
      <c r="AN45" s="13">
        <v>42.105249999999998</v>
      </c>
      <c r="AO45" s="13">
        <v>41.227800000000002</v>
      </c>
      <c r="AP45" s="13">
        <v>39.408850000000001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6" x14ac:dyDescent="0.3">
      <c r="A46" s="29" t="s">
        <v>108</v>
      </c>
      <c r="B46" s="13">
        <v>47.823050000000002</v>
      </c>
      <c r="C46" s="13">
        <v>38.125700000000002</v>
      </c>
      <c r="D46" s="13">
        <v>48.456200000000003</v>
      </c>
      <c r="E46" s="13">
        <v>27.807549999999999</v>
      </c>
      <c r="F46" s="13">
        <v>51.097000000000001</v>
      </c>
      <c r="G46" s="13">
        <v>57.524000000000001</v>
      </c>
      <c r="H46" s="13">
        <v>43.729750000000003</v>
      </c>
      <c r="I46" s="13">
        <v>40.406799999999997</v>
      </c>
      <c r="J46" s="13">
        <v>32.329000000000001</v>
      </c>
      <c r="K46" s="13">
        <v>36.497549999999997</v>
      </c>
      <c r="L46" s="13">
        <v>40.672649999999997</v>
      </c>
      <c r="M46" s="13">
        <v>26.092600000000001</v>
      </c>
      <c r="N46" s="13">
        <v>33.825049999999997</v>
      </c>
      <c r="O46" s="13">
        <v>45.016849999999998</v>
      </c>
      <c r="P46" s="13">
        <v>41.3386</v>
      </c>
      <c r="Q46" s="13">
        <v>41.1023</v>
      </c>
      <c r="R46" s="13">
        <v>42.041350000000001</v>
      </c>
      <c r="S46" s="13">
        <v>79.641000000000005</v>
      </c>
      <c r="T46" s="13">
        <v>29.349799999999998</v>
      </c>
      <c r="U46" s="13">
        <v>44.670299999999997</v>
      </c>
      <c r="V46" s="13">
        <v>42.868250000000003</v>
      </c>
      <c r="W46" s="13">
        <v>37.395049999999998</v>
      </c>
      <c r="X46" s="13">
        <v>32.777549999999998</v>
      </c>
      <c r="Y46" s="13">
        <v>35.228349999999999</v>
      </c>
      <c r="Z46" s="13">
        <v>28.984549999999999</v>
      </c>
      <c r="AA46" s="13">
        <v>43.137999999999998</v>
      </c>
      <c r="AB46" s="13">
        <v>44.311199999999999</v>
      </c>
      <c r="AC46" s="13">
        <v>29.878050000000002</v>
      </c>
      <c r="AD46" s="13">
        <v>38.253599999999999</v>
      </c>
      <c r="AE46" s="13">
        <v>30.939399999999999</v>
      </c>
      <c r="AF46" s="13">
        <v>30.725300000000001</v>
      </c>
      <c r="AG46" s="13">
        <v>28.334599999999998</v>
      </c>
      <c r="AH46" s="13">
        <v>22.459900000000001</v>
      </c>
      <c r="AI46" s="13">
        <v>27.458400000000001</v>
      </c>
      <c r="AJ46" s="13">
        <v>35.556849999999997</v>
      </c>
      <c r="AK46" s="13">
        <v>69.874499999999998</v>
      </c>
      <c r="AL46" s="13">
        <v>25.6023</v>
      </c>
      <c r="AM46" s="13">
        <v>26.766200000000001</v>
      </c>
      <c r="AN46" s="13">
        <v>42.105249999999998</v>
      </c>
      <c r="AO46" s="13">
        <v>41.229100000000003</v>
      </c>
      <c r="AP46" s="13">
        <v>39.408850000000001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6" x14ac:dyDescent="0.3">
      <c r="A47" s="29" t="s">
        <v>109</v>
      </c>
      <c r="B47" s="13">
        <v>47.821449999999999</v>
      </c>
      <c r="C47" s="13">
        <v>38.125700000000002</v>
      </c>
      <c r="D47" s="13">
        <v>48.457999999999998</v>
      </c>
      <c r="E47" s="13">
        <v>27.806950000000001</v>
      </c>
      <c r="F47" s="13">
        <v>51.094999999999999</v>
      </c>
      <c r="G47" s="13">
        <v>57.526499999999999</v>
      </c>
      <c r="H47" s="13">
        <v>43.731200000000001</v>
      </c>
      <c r="I47" s="13">
        <v>40.406799999999997</v>
      </c>
      <c r="J47" s="13">
        <v>32.329000000000001</v>
      </c>
      <c r="K47" s="13">
        <v>36.496549999999999</v>
      </c>
      <c r="L47" s="13">
        <v>40.672649999999997</v>
      </c>
      <c r="M47" s="13">
        <v>26.092600000000001</v>
      </c>
      <c r="N47" s="13">
        <v>33.824199999999998</v>
      </c>
      <c r="O47" s="13">
        <v>45.016849999999998</v>
      </c>
      <c r="P47" s="13">
        <v>41.3386</v>
      </c>
      <c r="Q47" s="13">
        <v>41.1023</v>
      </c>
      <c r="R47" s="13">
        <v>42.041350000000001</v>
      </c>
      <c r="S47" s="13">
        <v>79.641000000000005</v>
      </c>
      <c r="T47" s="13">
        <v>29.349150000000002</v>
      </c>
      <c r="U47" s="13">
        <v>44.671799999999998</v>
      </c>
      <c r="V47" s="13">
        <v>42.868250000000003</v>
      </c>
      <c r="W47" s="13">
        <v>37.396099999999997</v>
      </c>
      <c r="X47" s="13">
        <v>32.777549999999998</v>
      </c>
      <c r="Y47" s="13">
        <v>35.228349999999999</v>
      </c>
      <c r="Z47" s="13">
        <v>28.984549999999999</v>
      </c>
      <c r="AA47" s="13">
        <v>43.137999999999998</v>
      </c>
      <c r="AB47" s="13">
        <v>44.311199999999999</v>
      </c>
      <c r="AC47" s="13">
        <v>29.878050000000002</v>
      </c>
      <c r="AD47" s="13">
        <v>38.252450000000003</v>
      </c>
      <c r="AE47" s="13">
        <v>30.939399999999999</v>
      </c>
      <c r="AF47" s="13">
        <v>30.725300000000001</v>
      </c>
      <c r="AG47" s="13">
        <v>28.334599999999998</v>
      </c>
      <c r="AH47" s="13">
        <v>22.459900000000001</v>
      </c>
      <c r="AI47" s="13">
        <v>27.458950000000002</v>
      </c>
      <c r="AJ47" s="13">
        <v>35.556849999999997</v>
      </c>
      <c r="AK47" s="13">
        <v>69.874499999999998</v>
      </c>
      <c r="AL47" s="13">
        <v>25.6023</v>
      </c>
      <c r="AM47" s="13">
        <v>26.766200000000001</v>
      </c>
      <c r="AN47" s="13">
        <v>42.105249999999998</v>
      </c>
      <c r="AO47" s="13">
        <v>41.227800000000002</v>
      </c>
      <c r="AP47" s="13">
        <v>39.408850000000001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6" x14ac:dyDescent="0.3">
      <c r="A48" s="29" t="s">
        <v>43</v>
      </c>
      <c r="B48" s="13">
        <v>47.821449999999999</v>
      </c>
      <c r="C48" s="13">
        <v>38.125700000000002</v>
      </c>
      <c r="D48" s="13">
        <v>48.456200000000003</v>
      </c>
      <c r="E48" s="13">
        <v>27.806950000000001</v>
      </c>
      <c r="F48" s="13">
        <v>51.094999999999999</v>
      </c>
      <c r="G48" s="13">
        <v>57.524000000000001</v>
      </c>
      <c r="H48" s="13">
        <v>43.729750000000003</v>
      </c>
      <c r="I48" s="13">
        <v>40.406799999999997</v>
      </c>
      <c r="J48" s="13">
        <v>32.328200000000002</v>
      </c>
      <c r="K48" s="13">
        <v>36.496549999999999</v>
      </c>
      <c r="L48" s="13">
        <v>40.672649999999997</v>
      </c>
      <c r="M48" s="13">
        <v>26.092600000000001</v>
      </c>
      <c r="N48" s="13">
        <v>33.824199999999998</v>
      </c>
      <c r="O48" s="13">
        <v>45.016849999999998</v>
      </c>
      <c r="P48" s="13">
        <v>41.337299999999999</v>
      </c>
      <c r="Q48" s="13">
        <v>41.1023</v>
      </c>
      <c r="R48" s="13">
        <v>42.040050000000001</v>
      </c>
      <c r="S48" s="13">
        <v>79.641000000000005</v>
      </c>
      <c r="T48" s="13">
        <v>29.349150000000002</v>
      </c>
      <c r="U48" s="13">
        <v>44.670299999999997</v>
      </c>
      <c r="V48" s="13">
        <v>42.868250000000003</v>
      </c>
      <c r="W48" s="13">
        <v>37.395049999999998</v>
      </c>
      <c r="X48" s="13">
        <v>32.77675</v>
      </c>
      <c r="Y48" s="13">
        <v>35.227400000000003</v>
      </c>
      <c r="Z48" s="13">
        <v>28.983899999999998</v>
      </c>
      <c r="AA48" s="13">
        <v>43.137999999999998</v>
      </c>
      <c r="AB48" s="13">
        <v>44.309750000000001</v>
      </c>
      <c r="AC48" s="13">
        <v>29.878050000000002</v>
      </c>
      <c r="AD48" s="13">
        <v>38.252450000000003</v>
      </c>
      <c r="AE48" s="13">
        <v>30.938700000000001</v>
      </c>
      <c r="AF48" s="13">
        <v>30.724550000000001</v>
      </c>
      <c r="AG48" s="13">
        <v>28.334599999999998</v>
      </c>
      <c r="AH48" s="13">
        <v>22.459900000000001</v>
      </c>
      <c r="AI48" s="13">
        <v>27.458400000000001</v>
      </c>
      <c r="AJ48" s="13">
        <v>35.556849999999997</v>
      </c>
      <c r="AK48" s="13">
        <v>69.874499999999998</v>
      </c>
      <c r="AL48" s="13">
        <v>25.601849999999999</v>
      </c>
      <c r="AM48" s="13">
        <v>26.766200000000001</v>
      </c>
      <c r="AN48" s="13">
        <v>42.105249999999998</v>
      </c>
      <c r="AO48" s="13">
        <v>41.227800000000002</v>
      </c>
      <c r="AP48" s="13">
        <v>39.408850000000001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1:126" x14ac:dyDescent="0.3">
      <c r="A49" s="29" t="s">
        <v>44</v>
      </c>
      <c r="B49" s="13">
        <v>58.799500000000002</v>
      </c>
      <c r="C49" s="13">
        <v>48.249450000000003</v>
      </c>
      <c r="D49" s="13">
        <v>107.108</v>
      </c>
      <c r="E49" s="13">
        <v>42.101599999999998</v>
      </c>
      <c r="F49" s="13">
        <v>72.066500000000005</v>
      </c>
      <c r="G49" s="13">
        <v>88.501000000000005</v>
      </c>
      <c r="H49" s="13">
        <v>58.480499999999999</v>
      </c>
      <c r="I49" s="13">
        <v>65.236500000000007</v>
      </c>
      <c r="J49" s="13">
        <v>38.615349999999999</v>
      </c>
      <c r="K49" s="13">
        <v>44.8095</v>
      </c>
      <c r="L49" s="13">
        <v>50.990499999999997</v>
      </c>
      <c r="M49" s="13">
        <v>51.8155</v>
      </c>
      <c r="N49" s="13">
        <v>39.410200000000003</v>
      </c>
      <c r="O49" s="13">
        <v>65.974999999999994</v>
      </c>
      <c r="P49" s="13">
        <v>43.358550000000001</v>
      </c>
      <c r="Q49" s="13">
        <v>73.377499999999998</v>
      </c>
      <c r="R49" s="13">
        <v>51.900500000000001</v>
      </c>
      <c r="S49" s="13">
        <v>87.5</v>
      </c>
      <c r="T49" s="13">
        <v>45.09205</v>
      </c>
      <c r="U49" s="13">
        <v>56.856999999999999</v>
      </c>
      <c r="V49" s="13">
        <v>67.801000000000002</v>
      </c>
      <c r="W49" s="13">
        <v>51.16</v>
      </c>
      <c r="X49" s="13">
        <v>43.405500000000004</v>
      </c>
      <c r="Y49" s="13">
        <v>51.853999999999999</v>
      </c>
      <c r="Z49" s="13">
        <v>52.5565</v>
      </c>
      <c r="AA49" s="13">
        <v>56.012</v>
      </c>
      <c r="AB49" s="13">
        <v>62.203000000000003</v>
      </c>
      <c r="AC49" s="13">
        <v>42.604599999999998</v>
      </c>
      <c r="AD49" s="13">
        <v>57.052999999999997</v>
      </c>
      <c r="AE49" s="13">
        <v>41.34375</v>
      </c>
      <c r="AF49" s="13">
        <v>41.125250000000001</v>
      </c>
      <c r="AG49" s="13">
        <v>39.165199999999999</v>
      </c>
      <c r="AH49" s="13">
        <v>33.245399999999997</v>
      </c>
      <c r="AI49" s="13">
        <v>39.150100000000002</v>
      </c>
      <c r="AJ49" s="13">
        <v>52.375500000000002</v>
      </c>
      <c r="AK49" s="13">
        <v>78.039500000000004</v>
      </c>
      <c r="AL49" s="13">
        <v>37.692300000000003</v>
      </c>
      <c r="AM49" s="13">
        <v>36.183149999999998</v>
      </c>
      <c r="AN49" s="13">
        <v>62.826999999999998</v>
      </c>
      <c r="AO49" s="13">
        <v>52.047499999999999</v>
      </c>
      <c r="AP49" s="13">
        <v>58.843000000000004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1:126" x14ac:dyDescent="0.3">
      <c r="A50" s="29" t="s">
        <v>45</v>
      </c>
      <c r="B50" s="13">
        <v>58.796999999999997</v>
      </c>
      <c r="C50" s="13">
        <v>48.249450000000003</v>
      </c>
      <c r="D50" s="13">
        <v>107.108</v>
      </c>
      <c r="E50" s="13">
        <v>42.101599999999998</v>
      </c>
      <c r="F50" s="13">
        <v>72.066500000000005</v>
      </c>
      <c r="G50" s="13">
        <v>88.501000000000005</v>
      </c>
      <c r="H50" s="13">
        <v>58.480499999999999</v>
      </c>
      <c r="I50" s="13">
        <v>65.236500000000007</v>
      </c>
      <c r="J50" s="13">
        <v>38.615349999999999</v>
      </c>
      <c r="K50" s="13">
        <v>44.8095</v>
      </c>
      <c r="L50" s="13">
        <v>50.988500000000002</v>
      </c>
      <c r="M50" s="13">
        <v>51.8155</v>
      </c>
      <c r="N50" s="13">
        <v>39.408999999999999</v>
      </c>
      <c r="O50" s="13">
        <v>65.974999999999994</v>
      </c>
      <c r="P50" s="13">
        <v>43.357149999999997</v>
      </c>
      <c r="Q50" s="13">
        <v>73.377499999999998</v>
      </c>
      <c r="R50" s="13">
        <v>51.900500000000001</v>
      </c>
      <c r="S50" s="13">
        <v>87.5</v>
      </c>
      <c r="T50" s="13">
        <v>45.09205</v>
      </c>
      <c r="U50" s="13">
        <v>56.856999999999999</v>
      </c>
      <c r="V50" s="13">
        <v>67.797499999999999</v>
      </c>
      <c r="W50" s="13">
        <v>51.16</v>
      </c>
      <c r="X50" s="13">
        <v>43.405500000000004</v>
      </c>
      <c r="Y50" s="13">
        <v>51.851999999999997</v>
      </c>
      <c r="Z50" s="13">
        <v>52.5565</v>
      </c>
      <c r="AA50" s="13">
        <v>56.009500000000003</v>
      </c>
      <c r="AB50" s="13">
        <v>62.203000000000003</v>
      </c>
      <c r="AC50" s="13">
        <v>42.604599999999998</v>
      </c>
      <c r="AD50" s="13">
        <v>57.052999999999997</v>
      </c>
      <c r="AE50" s="13">
        <v>41.34375</v>
      </c>
      <c r="AF50" s="13">
        <v>41.124000000000002</v>
      </c>
      <c r="AG50" s="13">
        <v>39.165199999999999</v>
      </c>
      <c r="AH50" s="13">
        <v>33.245399999999997</v>
      </c>
      <c r="AI50" s="13">
        <v>39.148949999999999</v>
      </c>
      <c r="AJ50" s="13">
        <v>52.375500000000002</v>
      </c>
      <c r="AK50" s="13">
        <v>78.039500000000004</v>
      </c>
      <c r="AL50" s="13">
        <v>37.692300000000003</v>
      </c>
      <c r="AM50" s="13">
        <v>36.183149999999998</v>
      </c>
      <c r="AN50" s="13">
        <v>62.826999999999998</v>
      </c>
      <c r="AO50" s="13">
        <v>52.047499999999999</v>
      </c>
      <c r="AP50" s="13">
        <v>58.840499999999999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1:126" x14ac:dyDescent="0.3">
      <c r="A51" s="29" t="s">
        <v>46</v>
      </c>
      <c r="B51" s="13">
        <v>58.796999999999997</v>
      </c>
      <c r="C51" s="13">
        <v>48.249450000000003</v>
      </c>
      <c r="D51" s="13">
        <v>107.108</v>
      </c>
      <c r="E51" s="13">
        <v>42.101599999999998</v>
      </c>
      <c r="F51" s="13">
        <v>72.066500000000005</v>
      </c>
      <c r="G51" s="13">
        <v>88.495000000000005</v>
      </c>
      <c r="H51" s="13">
        <v>58.477499999999999</v>
      </c>
      <c r="I51" s="13">
        <v>65.236500000000007</v>
      </c>
      <c r="J51" s="13">
        <v>38.614199999999997</v>
      </c>
      <c r="K51" s="13">
        <v>44.807949999999998</v>
      </c>
      <c r="L51" s="13">
        <v>50.988500000000002</v>
      </c>
      <c r="M51" s="13">
        <v>51.813499999999998</v>
      </c>
      <c r="N51" s="13">
        <v>39.408999999999999</v>
      </c>
      <c r="O51" s="13">
        <v>65.971999999999994</v>
      </c>
      <c r="P51" s="13">
        <v>43.357149999999997</v>
      </c>
      <c r="Q51" s="13">
        <v>73.377499999999998</v>
      </c>
      <c r="R51" s="13">
        <v>51.898499999999999</v>
      </c>
      <c r="S51" s="13">
        <v>87.5</v>
      </c>
      <c r="T51" s="13">
        <v>45.09205</v>
      </c>
      <c r="U51" s="13">
        <v>56.854500000000002</v>
      </c>
      <c r="V51" s="13">
        <v>67.797499999999999</v>
      </c>
      <c r="W51" s="13">
        <v>51.16</v>
      </c>
      <c r="X51" s="13">
        <v>43.405500000000004</v>
      </c>
      <c r="Y51" s="13">
        <v>51.851999999999997</v>
      </c>
      <c r="Z51" s="13">
        <v>52.554000000000002</v>
      </c>
      <c r="AA51" s="13">
        <v>56.009500000000003</v>
      </c>
      <c r="AB51" s="13">
        <v>62.200499999999998</v>
      </c>
      <c r="AC51" s="13">
        <v>42.603200000000001</v>
      </c>
      <c r="AD51" s="13">
        <v>57.0505</v>
      </c>
      <c r="AE51" s="13">
        <v>41.34375</v>
      </c>
      <c r="AF51" s="13">
        <v>41.124000000000002</v>
      </c>
      <c r="AG51" s="13">
        <v>39.165199999999999</v>
      </c>
      <c r="AH51" s="13">
        <v>33.244549999999997</v>
      </c>
      <c r="AI51" s="13">
        <v>39.148949999999999</v>
      </c>
      <c r="AJ51" s="13">
        <v>52.375500000000002</v>
      </c>
      <c r="AK51" s="13">
        <v>78.034499999999994</v>
      </c>
      <c r="AL51" s="13">
        <v>37.692300000000003</v>
      </c>
      <c r="AM51" s="13">
        <v>36.183149999999998</v>
      </c>
      <c r="AN51" s="13">
        <v>62.826999999999998</v>
      </c>
      <c r="AO51" s="13">
        <v>52.047499999999999</v>
      </c>
      <c r="AP51" s="13">
        <v>58.840499999999999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1:126" x14ac:dyDescent="0.3">
      <c r="A52" s="29" t="s">
        <v>110</v>
      </c>
      <c r="B52" s="13">
        <v>60.887999999999998</v>
      </c>
      <c r="C52" s="13">
        <v>52.5</v>
      </c>
      <c r="D52" s="13">
        <v>71.777500000000003</v>
      </c>
      <c r="E52" s="13">
        <v>36.84825</v>
      </c>
      <c r="F52" s="13">
        <v>62.025500000000001</v>
      </c>
      <c r="G52" s="13">
        <v>59.756</v>
      </c>
      <c r="H52" s="13">
        <v>48.985500000000002</v>
      </c>
      <c r="I52" s="13">
        <v>50</v>
      </c>
      <c r="J52" s="13">
        <v>42.710500000000003</v>
      </c>
      <c r="K52" s="13">
        <v>40.69265</v>
      </c>
      <c r="L52" s="13">
        <v>44.954149999999998</v>
      </c>
      <c r="M52" s="13">
        <v>40.384599999999999</v>
      </c>
      <c r="N52" s="13">
        <v>36.029400000000003</v>
      </c>
      <c r="O52" s="13">
        <v>49.932049999999997</v>
      </c>
      <c r="P52" s="13">
        <v>47.879249999999999</v>
      </c>
      <c r="Q52" s="13">
        <v>51.398499999999999</v>
      </c>
      <c r="R52" s="13">
        <v>47.337899999999998</v>
      </c>
      <c r="S52" s="13">
        <v>83.522499999999994</v>
      </c>
      <c r="T52" s="13">
        <v>42.969900000000003</v>
      </c>
      <c r="U52" s="13">
        <v>62.287999999999997</v>
      </c>
      <c r="V52" s="13">
        <v>56.759</v>
      </c>
      <c r="W52" s="13">
        <v>47.419350000000001</v>
      </c>
      <c r="X52" s="13">
        <v>35.103999999999999</v>
      </c>
      <c r="Y52" s="13">
        <v>49.454250000000002</v>
      </c>
      <c r="Z52" s="13">
        <v>36.025500000000001</v>
      </c>
      <c r="AA52" s="13">
        <v>55.262999999999998</v>
      </c>
      <c r="AB52" s="13">
        <v>60.799500000000002</v>
      </c>
      <c r="AC52" s="13">
        <v>41.8459</v>
      </c>
      <c r="AD52" s="13">
        <v>56.790999999999997</v>
      </c>
      <c r="AE52" s="13">
        <v>40.061750000000004</v>
      </c>
      <c r="AF52" s="13">
        <v>35.888649999999998</v>
      </c>
      <c r="AG52" s="13">
        <v>35.507249999999999</v>
      </c>
      <c r="AH52" s="13">
        <v>31.179300000000001</v>
      </c>
      <c r="AI52" s="13">
        <v>39.837400000000002</v>
      </c>
      <c r="AJ52" s="13">
        <v>46.518999999999998</v>
      </c>
      <c r="AK52" s="13">
        <v>66.760999999999996</v>
      </c>
      <c r="AL52" s="13">
        <v>38.786299999999997</v>
      </c>
      <c r="AM52" s="13">
        <v>37.999749999999999</v>
      </c>
      <c r="AN52" s="13">
        <v>51.281999999999996</v>
      </c>
      <c r="AO52" s="13">
        <v>50.567500000000003</v>
      </c>
      <c r="AP52" s="13">
        <v>59.524000000000001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1:126" x14ac:dyDescent="0.3">
      <c r="A53" s="29" t="s">
        <v>111</v>
      </c>
      <c r="B53" s="13">
        <v>54.237499999999997</v>
      </c>
      <c r="C53" s="13">
        <v>46.815300000000001</v>
      </c>
      <c r="D53" s="13">
        <v>66.899500000000003</v>
      </c>
      <c r="E53" s="13">
        <v>37.653700000000001</v>
      </c>
      <c r="F53" s="13">
        <v>63.912999999999997</v>
      </c>
      <c r="G53" s="13">
        <v>54.212499999999999</v>
      </c>
      <c r="H53" s="13">
        <v>50.418999999999997</v>
      </c>
      <c r="I53" s="13">
        <v>48.039200000000001</v>
      </c>
      <c r="J53" s="13">
        <v>39.003549999999997</v>
      </c>
      <c r="K53" s="13">
        <v>40.69265</v>
      </c>
      <c r="L53" s="13">
        <v>42.024000000000001</v>
      </c>
      <c r="M53" s="13">
        <v>41.292149999999999</v>
      </c>
      <c r="N53" s="13">
        <v>38.28125</v>
      </c>
      <c r="O53" s="13">
        <v>50.9985</v>
      </c>
      <c r="P53" s="13">
        <v>46.081499999999998</v>
      </c>
      <c r="Q53" s="13">
        <v>50.865000000000002</v>
      </c>
      <c r="R53" s="13">
        <v>46.630499999999998</v>
      </c>
      <c r="S53" s="13">
        <v>84.483000000000004</v>
      </c>
      <c r="T53" s="13">
        <v>40.618949999999998</v>
      </c>
      <c r="U53" s="13">
        <v>60.246000000000002</v>
      </c>
      <c r="V53" s="13">
        <v>55.262999999999998</v>
      </c>
      <c r="W53" s="13">
        <v>51.398499999999999</v>
      </c>
      <c r="X53" s="13">
        <v>39.040349999999997</v>
      </c>
      <c r="Y53" s="13">
        <v>48.985500000000002</v>
      </c>
      <c r="Z53" s="13">
        <v>37.886600000000001</v>
      </c>
      <c r="AA53" s="13">
        <v>54.243499999999997</v>
      </c>
      <c r="AB53" s="13">
        <v>58.893999999999998</v>
      </c>
      <c r="AC53" s="13">
        <v>42.534700000000001</v>
      </c>
      <c r="AD53" s="13">
        <v>56.480499999999999</v>
      </c>
      <c r="AE53" s="13">
        <v>38.495100000000001</v>
      </c>
      <c r="AF53" s="13">
        <v>36.370150000000002</v>
      </c>
      <c r="AG53" s="13">
        <v>35.853650000000002</v>
      </c>
      <c r="AH53" s="13">
        <v>31.085550000000001</v>
      </c>
      <c r="AI53" s="13">
        <v>37.5</v>
      </c>
      <c r="AJ53" s="13">
        <v>48.355249999999998</v>
      </c>
      <c r="AK53" s="13">
        <v>64.811499999999995</v>
      </c>
      <c r="AL53" s="13">
        <v>38.481650000000002</v>
      </c>
      <c r="AM53" s="13">
        <v>36.394150000000003</v>
      </c>
      <c r="AN53" s="13">
        <v>48.192749999999997</v>
      </c>
      <c r="AO53" s="13">
        <v>46.226399999999998</v>
      </c>
      <c r="AP53" s="13">
        <v>58.594000000000001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1:126" x14ac:dyDescent="0.3">
      <c r="A54" s="29" t="s">
        <v>112</v>
      </c>
      <c r="B54" s="13">
        <v>60.150500000000001</v>
      </c>
      <c r="C54" s="13">
        <v>42.431049999999999</v>
      </c>
      <c r="D54" s="13">
        <v>67.225499999999997</v>
      </c>
      <c r="E54" s="13">
        <v>37.860599999999998</v>
      </c>
      <c r="F54" s="13">
        <v>64.379499999999993</v>
      </c>
      <c r="G54" s="13">
        <v>65.210999999999999</v>
      </c>
      <c r="H54" s="13">
        <v>50.83</v>
      </c>
      <c r="I54" s="13">
        <v>51.7605</v>
      </c>
      <c r="J54" s="13">
        <v>34.80115</v>
      </c>
      <c r="K54" s="13">
        <v>39.9071</v>
      </c>
      <c r="L54" s="13">
        <v>42.782299999999999</v>
      </c>
      <c r="M54" s="13">
        <v>41.734999999999999</v>
      </c>
      <c r="N54" s="13">
        <v>35.853650000000002</v>
      </c>
      <c r="O54" s="13">
        <v>49.772399999999998</v>
      </c>
      <c r="P54" s="13">
        <v>41.973350000000003</v>
      </c>
      <c r="Q54" s="13">
        <v>52.783000000000001</v>
      </c>
      <c r="R54" s="13">
        <v>46.245800000000003</v>
      </c>
      <c r="S54" s="13">
        <v>89.090999999999994</v>
      </c>
      <c r="T54" s="13">
        <v>41.76135</v>
      </c>
      <c r="U54" s="13">
        <v>52.317500000000003</v>
      </c>
      <c r="V54" s="13">
        <v>59.274000000000001</v>
      </c>
      <c r="W54" s="13">
        <v>42.001350000000002</v>
      </c>
      <c r="X54" s="13">
        <v>32.640900000000002</v>
      </c>
      <c r="Y54" s="13">
        <v>48.869700000000002</v>
      </c>
      <c r="Z54" s="13">
        <v>35.421700000000001</v>
      </c>
      <c r="AA54" s="13">
        <v>58.103000000000002</v>
      </c>
      <c r="AB54" s="13">
        <v>59.231499999999997</v>
      </c>
      <c r="AC54" s="13">
        <v>38.684199999999997</v>
      </c>
      <c r="AD54" s="13">
        <v>55.644500000000001</v>
      </c>
      <c r="AE54" s="13">
        <v>37.551099999999998</v>
      </c>
      <c r="AF54" s="13">
        <v>37.027700000000003</v>
      </c>
      <c r="AG54" s="13">
        <v>38.3812</v>
      </c>
      <c r="AH54" s="13">
        <v>28.848050000000001</v>
      </c>
      <c r="AI54" s="13">
        <v>33.460650000000001</v>
      </c>
      <c r="AJ54" s="13">
        <v>42.136450000000004</v>
      </c>
      <c r="AK54" s="13">
        <v>69.013999999999996</v>
      </c>
      <c r="AL54" s="13">
        <v>35.167450000000002</v>
      </c>
      <c r="AM54" s="13">
        <v>36.05395</v>
      </c>
      <c r="AN54" s="13">
        <v>46.783650000000002</v>
      </c>
      <c r="AO54" s="13">
        <v>48.046199999999999</v>
      </c>
      <c r="AP54" s="13">
        <v>54.347999999999999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1:126" x14ac:dyDescent="0.3">
      <c r="A55" s="29" t="s">
        <v>113</v>
      </c>
      <c r="B55" s="13">
        <v>60.150500000000001</v>
      </c>
      <c r="C55" s="13">
        <v>42.431049999999999</v>
      </c>
      <c r="D55" s="13">
        <v>67.225499999999997</v>
      </c>
      <c r="E55" s="13">
        <v>37.860599999999998</v>
      </c>
      <c r="F55" s="13">
        <v>64.379499999999993</v>
      </c>
      <c r="G55" s="13">
        <v>65.210999999999999</v>
      </c>
      <c r="H55" s="13">
        <v>50.83</v>
      </c>
      <c r="I55" s="13">
        <v>51.7605</v>
      </c>
      <c r="J55" s="13">
        <v>34.80115</v>
      </c>
      <c r="K55" s="13">
        <v>39.9071</v>
      </c>
      <c r="L55" s="13">
        <v>42.782299999999999</v>
      </c>
      <c r="M55" s="13">
        <v>41.734999999999999</v>
      </c>
      <c r="N55" s="13">
        <v>35.853650000000002</v>
      </c>
      <c r="O55" s="13">
        <v>49.772399999999998</v>
      </c>
      <c r="P55" s="13">
        <v>41.973350000000003</v>
      </c>
      <c r="Q55" s="13">
        <v>52.783000000000001</v>
      </c>
      <c r="R55" s="13">
        <v>46.245800000000003</v>
      </c>
      <c r="S55" s="13">
        <v>89.090999999999994</v>
      </c>
      <c r="T55" s="13">
        <v>41.76135</v>
      </c>
      <c r="U55" s="13">
        <v>52.317500000000003</v>
      </c>
      <c r="V55" s="13">
        <v>59.274000000000001</v>
      </c>
      <c r="W55" s="13">
        <v>42.001350000000002</v>
      </c>
      <c r="X55" s="13">
        <v>32.640900000000002</v>
      </c>
      <c r="Y55" s="13">
        <v>48.869700000000002</v>
      </c>
      <c r="Z55" s="13">
        <v>35.421700000000001</v>
      </c>
      <c r="AA55" s="13">
        <v>58.103000000000002</v>
      </c>
      <c r="AB55" s="13">
        <v>59.231499999999997</v>
      </c>
      <c r="AC55" s="13">
        <v>38.684199999999997</v>
      </c>
      <c r="AD55" s="13">
        <v>55.644500000000001</v>
      </c>
      <c r="AE55" s="13">
        <v>37.551099999999998</v>
      </c>
      <c r="AF55" s="13">
        <v>37.027700000000003</v>
      </c>
      <c r="AG55" s="13">
        <v>38.3812</v>
      </c>
      <c r="AH55" s="13">
        <v>28.848050000000001</v>
      </c>
      <c r="AI55" s="13">
        <v>33.460650000000001</v>
      </c>
      <c r="AJ55" s="13">
        <v>42.136450000000004</v>
      </c>
      <c r="AK55" s="13">
        <v>69.013999999999996</v>
      </c>
      <c r="AL55" s="13">
        <v>35.167450000000002</v>
      </c>
      <c r="AM55" s="13">
        <v>36.05395</v>
      </c>
      <c r="AN55" s="13">
        <v>46.783650000000002</v>
      </c>
      <c r="AO55" s="13">
        <v>48.046199999999999</v>
      </c>
      <c r="AP55" s="13">
        <v>54.347999999999999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1:126" x14ac:dyDescent="0.3">
      <c r="A56" s="29" t="s">
        <v>47</v>
      </c>
      <c r="B56" s="13">
        <v>61.538499999999999</v>
      </c>
      <c r="C56" s="13">
        <v>40.420400000000001</v>
      </c>
      <c r="D56" s="13">
        <v>69.955500000000001</v>
      </c>
      <c r="E56" s="13">
        <v>37.964849999999998</v>
      </c>
      <c r="F56" s="13">
        <v>63.508000000000003</v>
      </c>
      <c r="G56" s="13">
        <v>59.0625</v>
      </c>
      <c r="H56" s="13">
        <v>51.7605</v>
      </c>
      <c r="I56" s="13">
        <v>53.051499999999997</v>
      </c>
      <c r="J56" s="13">
        <v>32.894100000000002</v>
      </c>
      <c r="K56" s="13">
        <v>39.525550000000003</v>
      </c>
      <c r="L56" s="13">
        <v>43.491100000000003</v>
      </c>
      <c r="M56" s="13">
        <v>42.534700000000001</v>
      </c>
      <c r="N56" s="13">
        <v>36.567149999999998</v>
      </c>
      <c r="O56" s="13">
        <v>47.304049999999997</v>
      </c>
      <c r="P56" s="13">
        <v>43.246600000000001</v>
      </c>
      <c r="Q56" s="13">
        <v>49.242550000000001</v>
      </c>
      <c r="R56" s="13">
        <v>46.623899999999999</v>
      </c>
      <c r="S56" s="13">
        <v>79.891499999999994</v>
      </c>
      <c r="T56" s="13">
        <v>41.851199999999999</v>
      </c>
      <c r="U56" s="13">
        <v>51.939500000000002</v>
      </c>
      <c r="V56" s="13">
        <v>53.973500000000001</v>
      </c>
      <c r="W56" s="13">
        <v>45.582949999999997</v>
      </c>
      <c r="X56" s="13">
        <v>32.8125</v>
      </c>
      <c r="Y56" s="13">
        <v>48.074150000000003</v>
      </c>
      <c r="Z56" s="13">
        <v>40.495849999999997</v>
      </c>
      <c r="AA56" s="13">
        <v>53.0685</v>
      </c>
      <c r="AB56" s="13">
        <v>58.154000000000003</v>
      </c>
      <c r="AC56" s="13">
        <v>39.516150000000003</v>
      </c>
      <c r="AD56" s="13">
        <v>53.005000000000003</v>
      </c>
      <c r="AE56" s="13">
        <v>40.948349999999998</v>
      </c>
      <c r="AF56" s="13">
        <v>38.28125</v>
      </c>
      <c r="AG56" s="13">
        <v>38.261299999999999</v>
      </c>
      <c r="AH56" s="13">
        <v>30.04635</v>
      </c>
      <c r="AI56" s="13">
        <v>35.081650000000003</v>
      </c>
      <c r="AJ56" s="13">
        <v>43.246600000000001</v>
      </c>
      <c r="AK56" s="13">
        <v>66.970500000000001</v>
      </c>
      <c r="AL56" s="13">
        <v>30.914850000000001</v>
      </c>
      <c r="AM56" s="13">
        <v>35.297899999999998</v>
      </c>
      <c r="AN56" s="13">
        <v>48.192749999999997</v>
      </c>
      <c r="AO56" s="13">
        <v>50.847499999999997</v>
      </c>
      <c r="AP56" s="13">
        <v>54.151499999999999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1:126" x14ac:dyDescent="0.3">
      <c r="A57" s="29" t="s">
        <v>48</v>
      </c>
      <c r="B57" s="13">
        <v>61.538499999999999</v>
      </c>
      <c r="C57" s="13">
        <v>40.419150000000002</v>
      </c>
      <c r="D57" s="13">
        <v>69.955500000000001</v>
      </c>
      <c r="E57" s="13">
        <v>37.964849999999998</v>
      </c>
      <c r="F57" s="13">
        <v>63.508000000000003</v>
      </c>
      <c r="G57" s="13">
        <v>59.0625</v>
      </c>
      <c r="H57" s="13">
        <v>51.7605</v>
      </c>
      <c r="I57" s="13">
        <v>53.049500000000002</v>
      </c>
      <c r="J57" s="13">
        <v>32.894100000000002</v>
      </c>
      <c r="K57" s="13">
        <v>39.525550000000003</v>
      </c>
      <c r="L57" s="13">
        <v>43.491100000000003</v>
      </c>
      <c r="M57" s="13">
        <v>42.534700000000001</v>
      </c>
      <c r="N57" s="13">
        <v>36.567149999999998</v>
      </c>
      <c r="O57" s="13">
        <v>47.304049999999997</v>
      </c>
      <c r="P57" s="13">
        <v>43.246600000000001</v>
      </c>
      <c r="Q57" s="13">
        <v>49.242550000000001</v>
      </c>
      <c r="R57" s="13">
        <v>46.623899999999999</v>
      </c>
      <c r="S57" s="13">
        <v>79.891499999999994</v>
      </c>
      <c r="T57" s="13">
        <v>41.849850000000004</v>
      </c>
      <c r="U57" s="13">
        <v>51.939500000000002</v>
      </c>
      <c r="V57" s="13">
        <v>53.971499999999999</v>
      </c>
      <c r="W57" s="13">
        <v>45.582949999999997</v>
      </c>
      <c r="X57" s="13">
        <v>32.8125</v>
      </c>
      <c r="Y57" s="13">
        <v>48.074150000000003</v>
      </c>
      <c r="Z57" s="13">
        <v>40.495849999999997</v>
      </c>
      <c r="AA57" s="13">
        <v>53.0685</v>
      </c>
      <c r="AB57" s="13">
        <v>58.154000000000003</v>
      </c>
      <c r="AC57" s="13">
        <v>39.516150000000003</v>
      </c>
      <c r="AD57" s="13">
        <v>53.005000000000003</v>
      </c>
      <c r="AE57" s="13">
        <v>40.948349999999998</v>
      </c>
      <c r="AF57" s="13">
        <v>38.28125</v>
      </c>
      <c r="AG57" s="13">
        <v>38.261299999999999</v>
      </c>
      <c r="AH57" s="13">
        <v>30.045649999999998</v>
      </c>
      <c r="AI57" s="13">
        <v>35.081650000000003</v>
      </c>
      <c r="AJ57" s="13">
        <v>43.246600000000001</v>
      </c>
      <c r="AK57" s="13">
        <v>66.970500000000001</v>
      </c>
      <c r="AL57" s="13">
        <v>30.914850000000001</v>
      </c>
      <c r="AM57" s="13">
        <v>35.297899999999998</v>
      </c>
      <c r="AN57" s="13">
        <v>48.192749999999997</v>
      </c>
      <c r="AO57" s="13">
        <v>50.845500000000001</v>
      </c>
      <c r="AP57" s="13">
        <v>54.151499999999999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1:126" x14ac:dyDescent="0.3">
      <c r="A58" s="29" t="s">
        <v>49</v>
      </c>
      <c r="B58" s="13">
        <v>58.734999999999999</v>
      </c>
      <c r="C58" s="13">
        <v>47.271949999999997</v>
      </c>
      <c r="D58" s="13">
        <v>79.813999999999993</v>
      </c>
      <c r="E58" s="13">
        <v>39.753599999999999</v>
      </c>
      <c r="F58" s="13">
        <v>79.392499999999998</v>
      </c>
      <c r="G58" s="13">
        <v>64.266999999999996</v>
      </c>
      <c r="H58" s="13">
        <v>54.406500000000001</v>
      </c>
      <c r="I58" s="13">
        <v>55.978499999999997</v>
      </c>
      <c r="J58" s="13">
        <v>35.2941</v>
      </c>
      <c r="K58" s="13">
        <v>45.9375</v>
      </c>
      <c r="L58" s="13">
        <v>49.025399999999998</v>
      </c>
      <c r="M58" s="13">
        <v>43.551250000000003</v>
      </c>
      <c r="N58" s="13">
        <v>36.872900000000001</v>
      </c>
      <c r="O58" s="13">
        <v>53.467500000000001</v>
      </c>
      <c r="P58" s="13">
        <v>41.771900000000002</v>
      </c>
      <c r="Q58" s="13">
        <v>53.708500000000001</v>
      </c>
      <c r="R58" s="13">
        <v>47.934800000000003</v>
      </c>
      <c r="S58" s="13">
        <v>88.518500000000003</v>
      </c>
      <c r="T58" s="13">
        <v>43.578499999999998</v>
      </c>
      <c r="U58" s="13">
        <v>55.1755</v>
      </c>
      <c r="V58" s="13">
        <v>64.637500000000003</v>
      </c>
      <c r="W58" s="13">
        <v>53.232999999999997</v>
      </c>
      <c r="X58" s="13">
        <v>37.246600000000001</v>
      </c>
      <c r="Y58" s="13">
        <v>47.125450000000001</v>
      </c>
      <c r="Z58" s="13">
        <v>42.774000000000001</v>
      </c>
      <c r="AA58" s="13">
        <v>58.560499999999998</v>
      </c>
      <c r="AB58" s="13">
        <v>61.164999999999999</v>
      </c>
      <c r="AC58" s="13">
        <v>43.737000000000002</v>
      </c>
      <c r="AD58" s="13">
        <v>50.56</v>
      </c>
      <c r="AE58" s="13">
        <v>39.045000000000002</v>
      </c>
      <c r="AF58" s="13">
        <v>37.188000000000002</v>
      </c>
      <c r="AG58" s="13">
        <v>38.328949999999999</v>
      </c>
      <c r="AH58" s="13">
        <v>33.754300000000001</v>
      </c>
      <c r="AI58" s="13">
        <v>37.111849999999997</v>
      </c>
      <c r="AJ58" s="13">
        <v>44.744300000000003</v>
      </c>
      <c r="AK58" s="13">
        <v>67.950500000000005</v>
      </c>
      <c r="AL58" s="13">
        <v>35.508200000000002</v>
      </c>
      <c r="AM58" s="13">
        <v>35.037100000000002</v>
      </c>
      <c r="AN58" s="13">
        <v>55.299500000000002</v>
      </c>
      <c r="AO58" s="13">
        <v>53.237499999999997</v>
      </c>
      <c r="AP58" s="13">
        <v>57.496499999999997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1:126" x14ac:dyDescent="0.3">
      <c r="A59" s="29" t="s">
        <v>50</v>
      </c>
      <c r="B59" s="13">
        <v>58.734999999999999</v>
      </c>
      <c r="C59" s="13">
        <v>47.271949999999997</v>
      </c>
      <c r="D59" s="13">
        <v>79.813999999999993</v>
      </c>
      <c r="E59" s="13">
        <v>39.753599999999999</v>
      </c>
      <c r="F59" s="13">
        <v>79.392499999999998</v>
      </c>
      <c r="G59" s="13">
        <v>64.263999999999996</v>
      </c>
      <c r="H59" s="13">
        <v>54.406500000000001</v>
      </c>
      <c r="I59" s="13">
        <v>55.978499999999997</v>
      </c>
      <c r="J59" s="13">
        <v>35.2941</v>
      </c>
      <c r="K59" s="13">
        <v>45.9375</v>
      </c>
      <c r="L59" s="13">
        <v>49.023600000000002</v>
      </c>
      <c r="M59" s="13">
        <v>43.549799999999998</v>
      </c>
      <c r="N59" s="13">
        <v>36.872900000000001</v>
      </c>
      <c r="O59" s="13">
        <v>53.467500000000001</v>
      </c>
      <c r="P59" s="13">
        <v>41.771900000000002</v>
      </c>
      <c r="Q59" s="13">
        <v>53.708500000000001</v>
      </c>
      <c r="R59" s="13">
        <v>47.934800000000003</v>
      </c>
      <c r="S59" s="13">
        <v>88.512500000000003</v>
      </c>
      <c r="T59" s="13">
        <v>43.577100000000002</v>
      </c>
      <c r="U59" s="13">
        <v>55.173499999999997</v>
      </c>
      <c r="V59" s="13">
        <v>64.637500000000003</v>
      </c>
      <c r="W59" s="13">
        <v>53.232999999999997</v>
      </c>
      <c r="X59" s="13">
        <v>37.246600000000001</v>
      </c>
      <c r="Y59" s="13">
        <v>47.123800000000003</v>
      </c>
      <c r="Z59" s="13">
        <v>42.774000000000001</v>
      </c>
      <c r="AA59" s="13">
        <v>58.560499999999998</v>
      </c>
      <c r="AB59" s="13">
        <v>61.164999999999999</v>
      </c>
      <c r="AC59" s="13">
        <v>43.735550000000003</v>
      </c>
      <c r="AD59" s="13">
        <v>50.56</v>
      </c>
      <c r="AE59" s="13">
        <v>39.043799999999997</v>
      </c>
      <c r="AF59" s="13">
        <v>37.188000000000002</v>
      </c>
      <c r="AG59" s="13">
        <v>38.328949999999999</v>
      </c>
      <c r="AH59" s="13">
        <v>33.754300000000001</v>
      </c>
      <c r="AI59" s="13">
        <v>37.111849999999997</v>
      </c>
      <c r="AJ59" s="13">
        <v>44.744300000000003</v>
      </c>
      <c r="AK59" s="13">
        <v>67.950500000000005</v>
      </c>
      <c r="AL59" s="13">
        <v>35.508200000000002</v>
      </c>
      <c r="AM59" s="13">
        <v>35.037100000000002</v>
      </c>
      <c r="AN59" s="13">
        <v>55.299500000000002</v>
      </c>
      <c r="AO59" s="13">
        <v>53.237499999999997</v>
      </c>
      <c r="AP59" s="13">
        <v>57.496499999999997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1:126" x14ac:dyDescent="0.3">
      <c r="A60" s="29" t="s">
        <v>114</v>
      </c>
      <c r="B60" s="13">
        <v>58.732500000000002</v>
      </c>
      <c r="C60" s="13">
        <v>47.270249999999997</v>
      </c>
      <c r="D60" s="13">
        <v>79.813999999999993</v>
      </c>
      <c r="E60" s="13">
        <v>39.753599999999999</v>
      </c>
      <c r="F60" s="13">
        <v>79.388000000000005</v>
      </c>
      <c r="G60" s="13">
        <v>64.263999999999996</v>
      </c>
      <c r="H60" s="13">
        <v>54.404000000000003</v>
      </c>
      <c r="I60" s="13">
        <v>55.976500000000001</v>
      </c>
      <c r="J60" s="13">
        <v>35.293149999999997</v>
      </c>
      <c r="K60" s="13">
        <v>45.9375</v>
      </c>
      <c r="L60" s="13">
        <v>49.023600000000002</v>
      </c>
      <c r="M60" s="13">
        <v>43.549799999999998</v>
      </c>
      <c r="N60" s="13">
        <v>36.872900000000001</v>
      </c>
      <c r="O60" s="13">
        <v>53.467500000000001</v>
      </c>
      <c r="P60" s="13">
        <v>41.771900000000002</v>
      </c>
      <c r="Q60" s="13">
        <v>53.706499999999998</v>
      </c>
      <c r="R60" s="13">
        <v>47.934800000000003</v>
      </c>
      <c r="S60" s="13">
        <v>88.512500000000003</v>
      </c>
      <c r="T60" s="13">
        <v>43.577100000000002</v>
      </c>
      <c r="U60" s="13">
        <v>55.173499999999997</v>
      </c>
      <c r="V60" s="13">
        <v>64.634500000000003</v>
      </c>
      <c r="W60" s="13">
        <v>53.231000000000002</v>
      </c>
      <c r="X60" s="13">
        <v>37.246600000000001</v>
      </c>
      <c r="Y60" s="13">
        <v>47.123800000000003</v>
      </c>
      <c r="Z60" s="13">
        <v>42.774000000000001</v>
      </c>
      <c r="AA60" s="13">
        <v>58.560499999999998</v>
      </c>
      <c r="AB60" s="13">
        <v>61.164999999999999</v>
      </c>
      <c r="AC60" s="13">
        <v>43.735550000000003</v>
      </c>
      <c r="AD60" s="13">
        <v>50.558</v>
      </c>
      <c r="AE60" s="13">
        <v>39.043799999999997</v>
      </c>
      <c r="AF60" s="13">
        <v>37.186950000000003</v>
      </c>
      <c r="AG60" s="13">
        <v>38.327849999999998</v>
      </c>
      <c r="AH60" s="13">
        <v>33.754300000000001</v>
      </c>
      <c r="AI60" s="13">
        <v>37.110799999999998</v>
      </c>
      <c r="AJ60" s="13">
        <v>44.744300000000003</v>
      </c>
      <c r="AK60" s="13">
        <v>67.950500000000005</v>
      </c>
      <c r="AL60" s="13">
        <v>35.508200000000002</v>
      </c>
      <c r="AM60" s="13">
        <v>35.037100000000002</v>
      </c>
      <c r="AN60" s="13">
        <v>55.299500000000002</v>
      </c>
      <c r="AO60" s="13">
        <v>53.237499999999997</v>
      </c>
      <c r="AP60" s="13">
        <v>57.494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1:126" x14ac:dyDescent="0.3">
      <c r="A61" s="29" t="s">
        <v>115</v>
      </c>
      <c r="B61" s="13">
        <v>52.325499999999998</v>
      </c>
      <c r="C61" s="13">
        <v>45.253950000000003</v>
      </c>
      <c r="D61" s="13">
        <v>74.897999999999996</v>
      </c>
      <c r="E61" s="13">
        <v>35.336550000000003</v>
      </c>
      <c r="F61" s="13">
        <v>68.290999999999997</v>
      </c>
      <c r="G61" s="13">
        <v>60.246000000000002</v>
      </c>
      <c r="H61" s="13">
        <v>46.310549999999999</v>
      </c>
      <c r="I61" s="13">
        <v>47.419350000000001</v>
      </c>
      <c r="J61" s="13">
        <v>34.918700000000001</v>
      </c>
      <c r="K61" s="13">
        <v>41.015650000000001</v>
      </c>
      <c r="L61" s="13">
        <v>44.170650000000002</v>
      </c>
      <c r="M61" s="13">
        <v>35.764499999999998</v>
      </c>
      <c r="N61" s="13">
        <v>34.186050000000002</v>
      </c>
      <c r="O61" s="13">
        <v>49.328850000000003</v>
      </c>
      <c r="P61" s="13">
        <v>42.645800000000001</v>
      </c>
      <c r="Q61" s="13">
        <v>51.939500000000002</v>
      </c>
      <c r="R61" s="13">
        <v>44.277099999999997</v>
      </c>
      <c r="S61" s="13">
        <v>87.222999999999999</v>
      </c>
      <c r="T61" s="13">
        <v>35.39705</v>
      </c>
      <c r="U61" s="13">
        <v>54.978499999999997</v>
      </c>
      <c r="V61" s="13">
        <v>50</v>
      </c>
      <c r="W61" s="13">
        <v>48.074150000000003</v>
      </c>
      <c r="X61" s="13">
        <v>33.409100000000002</v>
      </c>
      <c r="Y61" s="13">
        <v>47.19605</v>
      </c>
      <c r="Z61" s="13">
        <v>35.300699999999999</v>
      </c>
      <c r="AA61" s="13">
        <v>57.7425</v>
      </c>
      <c r="AB61" s="13">
        <v>59.204999999999998</v>
      </c>
      <c r="AC61" s="13">
        <v>38.413499999999999</v>
      </c>
      <c r="AD61" s="13">
        <v>50.170499999999997</v>
      </c>
      <c r="AE61" s="13">
        <v>35.888649999999998</v>
      </c>
      <c r="AF61" s="13">
        <v>35.669049999999999</v>
      </c>
      <c r="AG61" s="13">
        <v>33.777549999999998</v>
      </c>
      <c r="AH61" s="13">
        <v>29.166650000000001</v>
      </c>
      <c r="AI61" s="13">
        <v>38.28125</v>
      </c>
      <c r="AJ61" s="13">
        <v>43.191549999999999</v>
      </c>
      <c r="AK61" s="13">
        <v>61.506500000000003</v>
      </c>
      <c r="AL61" s="13">
        <v>37.353900000000003</v>
      </c>
      <c r="AM61" s="13">
        <v>35.764499999999998</v>
      </c>
      <c r="AN61" s="13">
        <v>49.3827</v>
      </c>
      <c r="AO61" s="13">
        <v>46.142600000000002</v>
      </c>
      <c r="AP61" s="13">
        <v>55.97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1:126" x14ac:dyDescent="0.3">
      <c r="A62" s="29" t="s">
        <v>116</v>
      </c>
      <c r="B62" s="13">
        <v>51.253</v>
      </c>
      <c r="C62" s="13">
        <v>45.370350000000002</v>
      </c>
      <c r="D62" s="13">
        <v>66.899500000000003</v>
      </c>
      <c r="E62" s="13">
        <v>37.046349999999997</v>
      </c>
      <c r="F62" s="13">
        <v>61.851500000000001</v>
      </c>
      <c r="G62" s="13">
        <v>51.955500000000001</v>
      </c>
      <c r="H62" s="13">
        <v>42.608699999999999</v>
      </c>
      <c r="I62" s="13">
        <v>42.832149999999999</v>
      </c>
      <c r="J62" s="13">
        <v>35.764499999999998</v>
      </c>
      <c r="K62" s="13">
        <v>35.741300000000003</v>
      </c>
      <c r="L62" s="13">
        <v>41.685049999999997</v>
      </c>
      <c r="M62" s="13">
        <v>35.764499999999998</v>
      </c>
      <c r="N62" s="13">
        <v>32.37885</v>
      </c>
      <c r="O62" s="13">
        <v>46.518999999999998</v>
      </c>
      <c r="P62" s="13">
        <v>38.755600000000001</v>
      </c>
      <c r="Q62" s="13">
        <v>48.754399999999997</v>
      </c>
      <c r="R62" s="13">
        <v>43.938899999999997</v>
      </c>
      <c r="S62" s="13">
        <v>80.435500000000005</v>
      </c>
      <c r="T62" s="13">
        <v>35.574100000000001</v>
      </c>
      <c r="U62" s="13">
        <v>59.402000000000001</v>
      </c>
      <c r="V62" s="13">
        <v>55.083500000000001</v>
      </c>
      <c r="W62" s="13">
        <v>43.796349999999997</v>
      </c>
      <c r="X62" s="13">
        <v>36.386150000000001</v>
      </c>
      <c r="Y62" s="13">
        <v>48.074150000000003</v>
      </c>
      <c r="Z62" s="13">
        <v>37.54045</v>
      </c>
      <c r="AA62" s="13">
        <v>49.932049999999997</v>
      </c>
      <c r="AB62" s="13">
        <v>59.146999999999998</v>
      </c>
      <c r="AC62" s="13">
        <v>39.3048</v>
      </c>
      <c r="AD62" s="13">
        <v>47.419350000000001</v>
      </c>
      <c r="AE62" s="13">
        <v>35.764499999999998</v>
      </c>
      <c r="AF62" s="13">
        <v>34.985199999999999</v>
      </c>
      <c r="AG62" s="13">
        <v>29.959250000000001</v>
      </c>
      <c r="AH62" s="13">
        <v>28.71095</v>
      </c>
      <c r="AI62" s="13">
        <v>33.1081</v>
      </c>
      <c r="AJ62" s="13">
        <v>44.748849999999997</v>
      </c>
      <c r="AK62" s="13">
        <v>60.996000000000002</v>
      </c>
      <c r="AL62" s="13">
        <v>35.209600000000002</v>
      </c>
      <c r="AM62" s="13">
        <v>35.888649999999998</v>
      </c>
      <c r="AN62" s="13">
        <v>48.484850000000002</v>
      </c>
      <c r="AO62" s="13">
        <v>48.754399999999997</v>
      </c>
      <c r="AP62" s="13">
        <v>55.555500000000002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1:126" x14ac:dyDescent="0.3">
      <c r="A63" s="29" t="s">
        <v>117</v>
      </c>
      <c r="B63" s="13">
        <v>49.126649999999998</v>
      </c>
      <c r="C63" s="13">
        <v>36.432250000000003</v>
      </c>
      <c r="D63" s="13">
        <v>57.183500000000002</v>
      </c>
      <c r="E63" s="13">
        <v>29.510149999999999</v>
      </c>
      <c r="F63" s="13">
        <v>69.727000000000004</v>
      </c>
      <c r="G63" s="13">
        <v>51.558999999999997</v>
      </c>
      <c r="H63" s="13">
        <v>42.794750000000001</v>
      </c>
      <c r="I63" s="13">
        <v>43.247999999999998</v>
      </c>
      <c r="J63" s="13">
        <v>25.29055</v>
      </c>
      <c r="K63" s="13">
        <v>33.447099999999999</v>
      </c>
      <c r="L63" s="13">
        <v>41.76135</v>
      </c>
      <c r="M63" s="13">
        <v>30.579699999999999</v>
      </c>
      <c r="N63" s="13">
        <v>33.182850000000002</v>
      </c>
      <c r="O63" s="13">
        <v>43.770249999999997</v>
      </c>
      <c r="P63" s="13">
        <v>36.872900000000001</v>
      </c>
      <c r="Q63" s="13">
        <v>39.088799999999999</v>
      </c>
      <c r="R63" s="13">
        <v>35.790599999999998</v>
      </c>
      <c r="S63" s="13">
        <v>50.128999999999998</v>
      </c>
      <c r="T63" s="13">
        <v>32.8125</v>
      </c>
      <c r="U63" s="13">
        <v>46.678199999999997</v>
      </c>
      <c r="V63" s="13">
        <v>52.115499999999997</v>
      </c>
      <c r="W63" s="13">
        <v>41.8459</v>
      </c>
      <c r="X63" s="13">
        <v>25.182749999999999</v>
      </c>
      <c r="Y63" s="13">
        <v>41.34375</v>
      </c>
      <c r="Z63" s="13">
        <v>33.278849999999998</v>
      </c>
      <c r="AA63" s="13">
        <v>54.750999999999998</v>
      </c>
      <c r="AB63" s="13">
        <v>53.243499999999997</v>
      </c>
      <c r="AC63" s="13">
        <v>38.101550000000003</v>
      </c>
      <c r="AD63" s="13">
        <v>35.951099999999997</v>
      </c>
      <c r="AE63" s="13">
        <v>32.149099999999997</v>
      </c>
      <c r="AF63" s="13">
        <v>33.101500000000001</v>
      </c>
      <c r="AG63" s="13">
        <v>36.652250000000002</v>
      </c>
      <c r="AH63" s="13">
        <v>26.27345</v>
      </c>
      <c r="AI63" s="13">
        <v>22.511500000000002</v>
      </c>
      <c r="AJ63" s="13">
        <v>33.033700000000003</v>
      </c>
      <c r="AK63" s="13">
        <v>51.669499999999999</v>
      </c>
      <c r="AL63" s="13">
        <v>28.937000000000001</v>
      </c>
      <c r="AM63" s="13">
        <v>34.22495</v>
      </c>
      <c r="AN63" s="13">
        <v>50</v>
      </c>
      <c r="AO63" s="13">
        <v>43.592849999999999</v>
      </c>
      <c r="AP63" s="13">
        <v>39.170900000000003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1:126" x14ac:dyDescent="0.3">
      <c r="A64" s="29" t="s">
        <v>51</v>
      </c>
      <c r="B64" s="13">
        <v>49.126649999999998</v>
      </c>
      <c r="C64" s="13">
        <v>36.432250000000003</v>
      </c>
      <c r="D64" s="13">
        <v>57.183500000000002</v>
      </c>
      <c r="E64" s="13">
        <v>29.510149999999999</v>
      </c>
      <c r="F64" s="13">
        <v>69.727000000000004</v>
      </c>
      <c r="G64" s="13">
        <v>51.557000000000002</v>
      </c>
      <c r="H64" s="13">
        <v>42.794750000000001</v>
      </c>
      <c r="I64" s="13">
        <v>43.247999999999998</v>
      </c>
      <c r="J64" s="13">
        <v>25.29055</v>
      </c>
      <c r="K64" s="13">
        <v>33.447099999999999</v>
      </c>
      <c r="L64" s="13">
        <v>41.76135</v>
      </c>
      <c r="M64" s="13">
        <v>30.579699999999999</v>
      </c>
      <c r="N64" s="13">
        <v>33.182850000000002</v>
      </c>
      <c r="O64" s="13">
        <v>43.770249999999997</v>
      </c>
      <c r="P64" s="13">
        <v>36.872900000000001</v>
      </c>
      <c r="Q64" s="13">
        <v>39.087649999999996</v>
      </c>
      <c r="R64" s="13">
        <v>35.790599999999998</v>
      </c>
      <c r="S64" s="13">
        <v>50.128999999999998</v>
      </c>
      <c r="T64" s="13">
        <v>32.8125</v>
      </c>
      <c r="U64" s="13">
        <v>46.678199999999997</v>
      </c>
      <c r="V64" s="13">
        <v>52.115499999999997</v>
      </c>
      <c r="W64" s="13">
        <v>41.8459</v>
      </c>
      <c r="X64" s="13">
        <v>25.18225</v>
      </c>
      <c r="Y64" s="13">
        <v>41.34375</v>
      </c>
      <c r="Z64" s="13">
        <v>33.278849999999998</v>
      </c>
      <c r="AA64" s="13">
        <v>54.750999999999998</v>
      </c>
      <c r="AB64" s="13">
        <v>53.243499999999997</v>
      </c>
      <c r="AC64" s="13">
        <v>38.100450000000002</v>
      </c>
      <c r="AD64" s="13">
        <v>35.951099999999997</v>
      </c>
      <c r="AE64" s="13">
        <v>32.149099999999997</v>
      </c>
      <c r="AF64" s="13">
        <v>33.101500000000001</v>
      </c>
      <c r="AG64" s="13">
        <v>36.652250000000002</v>
      </c>
      <c r="AH64" s="13">
        <v>26.27345</v>
      </c>
      <c r="AI64" s="13">
        <v>22.511500000000002</v>
      </c>
      <c r="AJ64" s="13">
        <v>33.033700000000003</v>
      </c>
      <c r="AK64" s="13">
        <v>51.669499999999999</v>
      </c>
      <c r="AL64" s="13">
        <v>28.937000000000001</v>
      </c>
      <c r="AM64" s="13">
        <v>34.22495</v>
      </c>
      <c r="AN64" s="13">
        <v>50</v>
      </c>
      <c r="AO64" s="13">
        <v>43.592849999999999</v>
      </c>
      <c r="AP64" s="13">
        <v>39.170900000000003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1:126" x14ac:dyDescent="0.3">
      <c r="A65" s="29" t="s">
        <v>52</v>
      </c>
      <c r="B65" s="13">
        <v>43.021050000000002</v>
      </c>
      <c r="C65" s="13">
        <v>30.9633</v>
      </c>
      <c r="D65" s="13">
        <v>31.608350000000002</v>
      </c>
      <c r="E65" s="13">
        <v>23.239899999999999</v>
      </c>
      <c r="F65" s="13">
        <v>52.334000000000003</v>
      </c>
      <c r="G65" s="13">
        <v>37.9268</v>
      </c>
      <c r="H65" s="13">
        <v>34.186050000000002</v>
      </c>
      <c r="I65" s="13">
        <v>44.216450000000002</v>
      </c>
      <c r="J65" s="13">
        <v>26.534300000000002</v>
      </c>
      <c r="K65" s="13">
        <v>29.75375</v>
      </c>
      <c r="L65" s="13">
        <v>34.146349999999998</v>
      </c>
      <c r="M65" s="13">
        <v>23.905899999999999</v>
      </c>
      <c r="N65" s="13">
        <v>28.160900000000002</v>
      </c>
      <c r="O65" s="13">
        <v>40.256799999999998</v>
      </c>
      <c r="P65" s="13">
        <v>32.642499999999998</v>
      </c>
      <c r="Q65" s="13">
        <v>30.683949999999999</v>
      </c>
      <c r="R65" s="13">
        <v>36.84825</v>
      </c>
      <c r="S65" s="13">
        <v>58.103000000000002</v>
      </c>
      <c r="T65" s="13">
        <v>29.22015</v>
      </c>
      <c r="U65" s="13">
        <v>32.306899999999999</v>
      </c>
      <c r="V65" s="13">
        <v>34.426250000000003</v>
      </c>
      <c r="W65" s="13">
        <v>33.731050000000003</v>
      </c>
      <c r="X65" s="13">
        <v>30.77675</v>
      </c>
      <c r="Y65" s="13">
        <v>38.856900000000003</v>
      </c>
      <c r="Z65" s="13">
        <v>33.69415</v>
      </c>
      <c r="AA65" s="13">
        <v>41.164949999999997</v>
      </c>
      <c r="AB65" s="13">
        <v>45.7849</v>
      </c>
      <c r="AC65" s="13">
        <v>32.816549999999999</v>
      </c>
      <c r="AD65" s="13">
        <v>33.0899</v>
      </c>
      <c r="AE65" s="13">
        <v>29.805350000000001</v>
      </c>
      <c r="AF65" s="13">
        <v>28.992799999999999</v>
      </c>
      <c r="AG65" s="13">
        <v>30.625</v>
      </c>
      <c r="AH65" s="13">
        <v>21.63355</v>
      </c>
      <c r="AI65" s="13">
        <v>19.252050000000001</v>
      </c>
      <c r="AJ65" s="13">
        <v>30.061350000000001</v>
      </c>
      <c r="AK65" s="13">
        <v>44.575449999999996</v>
      </c>
      <c r="AL65" s="13">
        <v>21.587299999999999</v>
      </c>
      <c r="AM65" s="13">
        <v>25.333200000000001</v>
      </c>
      <c r="AN65" s="13">
        <v>39.49315</v>
      </c>
      <c r="AO65" s="13">
        <v>35.507249999999999</v>
      </c>
      <c r="AP65" s="13">
        <v>33.195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1:126" x14ac:dyDescent="0.3">
      <c r="A66" s="29" t="s">
        <v>53</v>
      </c>
      <c r="B66" s="13">
        <v>43.021050000000002</v>
      </c>
      <c r="C66" s="13">
        <v>30.9633</v>
      </c>
      <c r="D66" s="13">
        <v>31.608350000000002</v>
      </c>
      <c r="E66" s="13">
        <v>23.239899999999999</v>
      </c>
      <c r="F66" s="13">
        <v>52.334000000000003</v>
      </c>
      <c r="G66" s="13">
        <v>37.925699999999999</v>
      </c>
      <c r="H66" s="13">
        <v>34.186050000000002</v>
      </c>
      <c r="I66" s="13">
        <v>44.216450000000002</v>
      </c>
      <c r="J66" s="13">
        <v>26.534300000000002</v>
      </c>
      <c r="K66" s="13">
        <v>29.75375</v>
      </c>
      <c r="L66" s="13">
        <v>34.146349999999998</v>
      </c>
      <c r="M66" s="13">
        <v>23.905899999999999</v>
      </c>
      <c r="N66" s="13">
        <v>28.160900000000002</v>
      </c>
      <c r="O66" s="13">
        <v>40.256799999999998</v>
      </c>
      <c r="P66" s="13">
        <v>32.642499999999998</v>
      </c>
      <c r="Q66" s="13">
        <v>30.683250000000001</v>
      </c>
      <c r="R66" s="13">
        <v>36.84825</v>
      </c>
      <c r="S66" s="13">
        <v>58.103000000000002</v>
      </c>
      <c r="T66" s="13">
        <v>29.22015</v>
      </c>
      <c r="U66" s="13">
        <v>32.306899999999999</v>
      </c>
      <c r="V66" s="13">
        <v>34.426250000000003</v>
      </c>
      <c r="W66" s="13">
        <v>33.731050000000003</v>
      </c>
      <c r="X66" s="13">
        <v>30.776050000000001</v>
      </c>
      <c r="Y66" s="13">
        <v>38.856900000000003</v>
      </c>
      <c r="Z66" s="13">
        <v>33.69415</v>
      </c>
      <c r="AA66" s="13">
        <v>41.164949999999997</v>
      </c>
      <c r="AB66" s="13">
        <v>45.7849</v>
      </c>
      <c r="AC66" s="13">
        <v>32.815750000000001</v>
      </c>
      <c r="AD66" s="13">
        <v>33.0899</v>
      </c>
      <c r="AE66" s="13">
        <v>29.805350000000001</v>
      </c>
      <c r="AF66" s="13">
        <v>28.992799999999999</v>
      </c>
      <c r="AG66" s="13">
        <v>30.625</v>
      </c>
      <c r="AH66" s="13">
        <v>21.63355</v>
      </c>
      <c r="AI66" s="13">
        <v>19.252050000000001</v>
      </c>
      <c r="AJ66" s="13">
        <v>30.061350000000001</v>
      </c>
      <c r="AK66" s="13">
        <v>44.575449999999996</v>
      </c>
      <c r="AL66" s="13">
        <v>21.586950000000002</v>
      </c>
      <c r="AM66" s="13">
        <v>25.333200000000001</v>
      </c>
      <c r="AN66" s="13">
        <v>39.49315</v>
      </c>
      <c r="AO66" s="13">
        <v>35.507249999999999</v>
      </c>
      <c r="AP66" s="13">
        <v>33.195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1:126" x14ac:dyDescent="0.3">
      <c r="A67" s="29" t="s">
        <v>54</v>
      </c>
      <c r="B67" s="13">
        <v>31.520900000000001</v>
      </c>
      <c r="C67" s="13">
        <v>29.428750000000001</v>
      </c>
      <c r="D67" s="13">
        <v>60.444000000000003</v>
      </c>
      <c r="E67" s="13">
        <v>21.333200000000001</v>
      </c>
      <c r="F67" s="13">
        <v>31.901050000000001</v>
      </c>
      <c r="G67" s="13">
        <v>24.308250000000001</v>
      </c>
      <c r="H67" s="13">
        <v>19.1906</v>
      </c>
      <c r="I67" s="13">
        <v>31.321000000000002</v>
      </c>
      <c r="J67" s="13">
        <v>14.525700000000001</v>
      </c>
      <c r="K67" s="13">
        <v>21.050799999999999</v>
      </c>
      <c r="L67" s="13">
        <v>23.040749999999999</v>
      </c>
      <c r="M67" s="13">
        <v>18.748950000000001</v>
      </c>
      <c r="N67" s="13">
        <v>18.375</v>
      </c>
      <c r="O67" s="13">
        <v>31.410250000000001</v>
      </c>
      <c r="P67" s="13">
        <v>24.581949999999999</v>
      </c>
      <c r="Q67" s="13">
        <v>24.418600000000001</v>
      </c>
      <c r="R67" s="13">
        <v>23.679099999999998</v>
      </c>
      <c r="S67" s="13">
        <v>48.039200000000001</v>
      </c>
      <c r="T67" s="13">
        <v>19.895949999999999</v>
      </c>
      <c r="U67" s="13">
        <v>22.685199999999998</v>
      </c>
      <c r="V67" s="13">
        <v>34.265749999999997</v>
      </c>
      <c r="W67" s="13">
        <v>19.94575</v>
      </c>
      <c r="X67" s="13">
        <v>25.683350000000001</v>
      </c>
      <c r="Y67" s="13">
        <v>21.180199999999999</v>
      </c>
      <c r="Z67" s="13">
        <v>22.138549999999999</v>
      </c>
      <c r="AA67" s="13">
        <v>25.316700000000001</v>
      </c>
      <c r="AB67" s="13">
        <v>31.802900000000001</v>
      </c>
      <c r="AC67" s="13">
        <v>24.434850000000001</v>
      </c>
      <c r="AD67" s="13">
        <v>15.589650000000001</v>
      </c>
      <c r="AE67" s="13">
        <v>27.035299999999999</v>
      </c>
      <c r="AF67" s="13">
        <v>23.384450000000001</v>
      </c>
      <c r="AG67" s="13">
        <v>16.242699999999999</v>
      </c>
      <c r="AH67" s="13">
        <v>12.38415</v>
      </c>
      <c r="AI67" s="13">
        <v>13.90875</v>
      </c>
      <c r="AJ67" s="13">
        <v>28.053450000000002</v>
      </c>
      <c r="AK67" s="13">
        <v>27.199850000000001</v>
      </c>
      <c r="AL67" s="13">
        <v>14.510249999999999</v>
      </c>
      <c r="AM67" s="13">
        <v>19.310500000000001</v>
      </c>
      <c r="AN67" s="13">
        <v>38.395899999999997</v>
      </c>
      <c r="AO67" s="13">
        <v>26.612749999999998</v>
      </c>
      <c r="AP67" s="13">
        <v>26.012499999999999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1:126" s="5" customFormat="1" x14ac:dyDescent="0.3">
      <c r="A68" s="30" t="s">
        <v>118</v>
      </c>
      <c r="B68" s="13">
        <v>20.155999999999999</v>
      </c>
      <c r="C68" s="13">
        <v>21.610199999999999</v>
      </c>
      <c r="D68" s="13">
        <v>22.640550000000001</v>
      </c>
      <c r="E68" s="13">
        <v>15.4412</v>
      </c>
      <c r="F68" s="13">
        <v>19.640740000000001</v>
      </c>
      <c r="G68" s="13">
        <v>17.019259999999999</v>
      </c>
      <c r="H68" s="13">
        <v>25.712800000000001</v>
      </c>
      <c r="I68" s="13">
        <v>19.193940000000001</v>
      </c>
      <c r="J68" s="13">
        <v>25.890999999999998</v>
      </c>
      <c r="K68" s="13">
        <v>17.030760000000001</v>
      </c>
      <c r="L68" s="13">
        <v>14.77656</v>
      </c>
      <c r="M68" s="13">
        <v>14.168519999999999</v>
      </c>
      <c r="N68" s="13">
        <v>16.429680000000001</v>
      </c>
      <c r="O68" s="13">
        <v>23.9466</v>
      </c>
      <c r="P68" s="13">
        <v>17.726980000000001</v>
      </c>
      <c r="Q68" s="13">
        <v>21.113600000000002</v>
      </c>
      <c r="R68" s="13">
        <v>17.789899999999999</v>
      </c>
      <c r="S68" s="13">
        <v>29.537800000000001</v>
      </c>
      <c r="T68" s="13">
        <v>21.754200000000001</v>
      </c>
      <c r="U68" s="13">
        <v>23.257400000000001</v>
      </c>
      <c r="V68" s="13">
        <v>19.952259999999999</v>
      </c>
      <c r="W68" s="13">
        <v>13.80376</v>
      </c>
      <c r="X68" s="13">
        <v>12.237539999999999</v>
      </c>
      <c r="Y68" s="13">
        <v>17.126660000000001</v>
      </c>
      <c r="Z68" s="13">
        <v>12.88124</v>
      </c>
      <c r="AA68" s="13">
        <v>20.5078</v>
      </c>
      <c r="AB68" s="13">
        <v>18.253319999999999</v>
      </c>
      <c r="AC68" s="13">
        <v>10.894259999999999</v>
      </c>
      <c r="AD68" s="13">
        <v>19.07</v>
      </c>
      <c r="AE68" s="13">
        <v>19.500620000000001</v>
      </c>
      <c r="AF68" s="13">
        <v>13.392860000000001</v>
      </c>
      <c r="AG68" s="13">
        <v>22.596399999999999</v>
      </c>
      <c r="AH68" s="13">
        <v>9.9349399999999992</v>
      </c>
      <c r="AI68" s="13">
        <v>11.19858</v>
      </c>
      <c r="AJ68" s="13">
        <v>16.258859999999999</v>
      </c>
      <c r="AK68" s="13">
        <v>15.88922</v>
      </c>
      <c r="AL68" s="13">
        <v>11.662039999999999</v>
      </c>
      <c r="AM68" s="13">
        <v>19.624420000000001</v>
      </c>
      <c r="AN68" s="13">
        <v>14.600899999999999</v>
      </c>
      <c r="AO68" s="13">
        <v>24.701599999999999</v>
      </c>
      <c r="AP68" s="13">
        <v>23.9514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1:126" s="5" customFormat="1" x14ac:dyDescent="0.3"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1:126" s="5" customFormat="1" x14ac:dyDescent="0.3">
      <c r="B70" s="33" t="s">
        <v>122</v>
      </c>
      <c r="C70" s="33" t="s">
        <v>123</v>
      </c>
      <c r="D70" s="22" t="s">
        <v>119</v>
      </c>
      <c r="E70" s="33" t="s">
        <v>120</v>
      </c>
      <c r="F70" s="22" t="s">
        <v>182</v>
      </c>
      <c r="G70" s="33" t="s">
        <v>126</v>
      </c>
      <c r="H70" s="33" t="s">
        <v>127</v>
      </c>
      <c r="I70" s="22" t="s">
        <v>153</v>
      </c>
      <c r="J70" s="22" t="s">
        <v>129</v>
      </c>
      <c r="K70" s="22" t="s">
        <v>130</v>
      </c>
      <c r="L70" s="22" t="s">
        <v>131</v>
      </c>
      <c r="M70" s="22" t="s">
        <v>132</v>
      </c>
      <c r="N70" s="22" t="s">
        <v>133</v>
      </c>
      <c r="O70" s="22" t="s">
        <v>134</v>
      </c>
      <c r="P70" s="22" t="s">
        <v>135</v>
      </c>
      <c r="Q70" s="22" t="s">
        <v>136</v>
      </c>
      <c r="R70" s="22" t="s">
        <v>137</v>
      </c>
      <c r="S70" s="22" t="s">
        <v>138</v>
      </c>
      <c r="T70" s="22" t="s">
        <v>139</v>
      </c>
      <c r="U70" s="22" t="s">
        <v>140</v>
      </c>
      <c r="V70" s="22" t="s">
        <v>141</v>
      </c>
      <c r="W70" s="22" t="s">
        <v>142</v>
      </c>
      <c r="X70" s="22" t="s">
        <v>143</v>
      </c>
      <c r="Y70" s="22" t="s">
        <v>144</v>
      </c>
      <c r="Z70" s="22" t="s">
        <v>145</v>
      </c>
      <c r="AA70" s="22" t="s">
        <v>146</v>
      </c>
      <c r="AB70" s="22" t="s">
        <v>147</v>
      </c>
      <c r="AC70" s="22" t="s">
        <v>148</v>
      </c>
      <c r="AD70" s="22" t="s">
        <v>149</v>
      </c>
      <c r="AE70" s="22" t="s">
        <v>150</v>
      </c>
      <c r="AF70" s="22" t="s">
        <v>151</v>
      </c>
      <c r="AG70" s="22" t="s">
        <v>152</v>
      </c>
      <c r="AH70" s="22" t="s">
        <v>156</v>
      </c>
      <c r="AI70" s="22" t="s">
        <v>157</v>
      </c>
      <c r="AJ70" s="22" t="s">
        <v>158</v>
      </c>
      <c r="AK70" s="22" t="s">
        <v>159</v>
      </c>
      <c r="AL70" s="22" t="s">
        <v>160</v>
      </c>
      <c r="AM70" s="22" t="s">
        <v>161</v>
      </c>
      <c r="AN70" s="22" t="s">
        <v>162</v>
      </c>
      <c r="AO70" s="22" t="s">
        <v>163</v>
      </c>
      <c r="AP70" s="22" t="s">
        <v>164</v>
      </c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1:126" x14ac:dyDescent="0.3">
      <c r="A71" s="76" t="s">
        <v>486</v>
      </c>
      <c r="B71" s="4">
        <f t="shared" ref="B71:AP71" si="0">STDEV(B2:B67)</f>
        <v>9.9300280310794964</v>
      </c>
      <c r="C71" s="4">
        <f t="shared" si="0"/>
        <v>7.3838597748992507</v>
      </c>
      <c r="D71" s="4">
        <f t="shared" si="0"/>
        <v>15.057646739291522</v>
      </c>
      <c r="E71" s="4">
        <f t="shared" si="0"/>
        <v>6.3354957153690634</v>
      </c>
      <c r="F71" s="4">
        <f>STDEV(F2:F67)</f>
        <v>11.902568317977549</v>
      </c>
      <c r="G71" s="4">
        <f>STDEV(G2:G67)</f>
        <v>13.306435312084504</v>
      </c>
      <c r="H71" s="4">
        <f t="shared" si="0"/>
        <v>7.2541674795250719</v>
      </c>
      <c r="I71" s="4">
        <f>STDEV(I2:I67)</f>
        <v>7.2787593732297475</v>
      </c>
      <c r="J71" s="4">
        <f t="shared" si="0"/>
        <v>6.1191034537055824</v>
      </c>
      <c r="K71" s="4">
        <f>STDEV(K2:K67)</f>
        <v>5.8989255443294741</v>
      </c>
      <c r="L71" s="4">
        <f>STDEV(L2:L67)</f>
        <v>6.4880952187464045</v>
      </c>
      <c r="M71" s="4">
        <f t="shared" si="0"/>
        <v>7.0922686323150703</v>
      </c>
      <c r="N71" s="4">
        <f>STDEV(N2:N67)</f>
        <v>4.9843094094603737</v>
      </c>
      <c r="O71" s="4">
        <f>STDEV(O2:O67)</f>
        <v>8.4629651622922015</v>
      </c>
      <c r="P71" s="13">
        <f>STDEV(P2:P67)</f>
        <v>4.9093747026818004</v>
      </c>
      <c r="Q71" s="13">
        <f>STDEV(Q2:Q67)</f>
        <v>12.951922572263983</v>
      </c>
      <c r="R71" s="4">
        <f t="shared" si="0"/>
        <v>6.819403149573124</v>
      </c>
      <c r="S71" s="4">
        <f>STDEV(S2:S67)</f>
        <v>15.266752637439829</v>
      </c>
      <c r="T71" s="4">
        <f t="shared" si="0"/>
        <v>6.2469920936677905</v>
      </c>
      <c r="U71" s="4">
        <f>STDEV(U2:U67)</f>
        <v>11.09997685189512</v>
      </c>
      <c r="V71" s="4">
        <f t="shared" si="0"/>
        <v>9.4162650538348025</v>
      </c>
      <c r="W71" s="4">
        <f t="shared" si="0"/>
        <v>11.995171972391372</v>
      </c>
      <c r="X71" s="4">
        <f t="shared" si="0"/>
        <v>5.0599216012774919</v>
      </c>
      <c r="Y71" s="4">
        <f t="shared" si="0"/>
        <v>6.5031364602071875</v>
      </c>
      <c r="Z71" s="4">
        <f>STDEV(Z2:Z67)</f>
        <v>6.6771663887752926</v>
      </c>
      <c r="AA71" s="4">
        <f t="shared" si="0"/>
        <v>7.3957538062970141</v>
      </c>
      <c r="AB71" s="4">
        <f t="shared" si="0"/>
        <v>9.1618580287053</v>
      </c>
      <c r="AC71" s="4">
        <f t="shared" si="0"/>
        <v>5.1549080625310353</v>
      </c>
      <c r="AD71" s="4">
        <f t="shared" si="0"/>
        <v>9.3715750819362533</v>
      </c>
      <c r="AE71" s="4">
        <f t="shared" si="0"/>
        <v>4.649115427955997</v>
      </c>
      <c r="AF71" s="4">
        <f t="shared" si="0"/>
        <v>4.319479415111882</v>
      </c>
      <c r="AG71" s="4">
        <f t="shared" si="0"/>
        <v>5.276530984501365</v>
      </c>
      <c r="AH71" s="4">
        <f t="shared" si="0"/>
        <v>4.7079889178171879</v>
      </c>
      <c r="AI71" s="4">
        <f t="shared" si="0"/>
        <v>6.7466147752778456</v>
      </c>
      <c r="AJ71" s="4">
        <f t="shared" si="0"/>
        <v>6.5193233578398644</v>
      </c>
      <c r="AK71" s="4">
        <f t="shared" si="0"/>
        <v>11.769871240630705</v>
      </c>
      <c r="AL71" s="4">
        <f t="shared" si="0"/>
        <v>5.764012532495129</v>
      </c>
      <c r="AM71" s="4">
        <f t="shared" si="0"/>
        <v>4.1563298324965281</v>
      </c>
      <c r="AN71" s="4">
        <f t="shared" si="0"/>
        <v>7.7409489938213687</v>
      </c>
      <c r="AO71" s="4">
        <f t="shared" si="0"/>
        <v>5.7084274576580798</v>
      </c>
      <c r="AP71" s="4">
        <f t="shared" si="0"/>
        <v>10.466730686960862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  <row r="72" spans="1:126" s="82" customFormat="1" x14ac:dyDescent="0.3">
      <c r="A72" s="104" t="s">
        <v>487</v>
      </c>
      <c r="B72" s="82">
        <f>AVERAGE(B2:B39,B48:B64)</f>
        <v>58.501430909090935</v>
      </c>
      <c r="C72" s="82">
        <f t="shared" ref="C72:AP72" si="1">AVERAGE(C2:C39,C48:C64)</f>
        <v>43.42309181818181</v>
      </c>
      <c r="D72" s="82">
        <f t="shared" si="1"/>
        <v>71.350943636363667</v>
      </c>
      <c r="E72" s="82">
        <f t="shared" si="1"/>
        <v>36.850439090909092</v>
      </c>
      <c r="F72" s="82">
        <f t="shared" si="1"/>
        <v>66.944760909090903</v>
      </c>
      <c r="G72" s="82">
        <f t="shared" si="1"/>
        <v>59.920181818181824</v>
      </c>
      <c r="H72" s="82">
        <f t="shared" si="1"/>
        <v>49.780241818181807</v>
      </c>
      <c r="I72" s="82">
        <f t="shared" si="1"/>
        <v>49.642646363636381</v>
      </c>
      <c r="J72" s="82">
        <f t="shared" si="1"/>
        <v>37.286763636363638</v>
      </c>
      <c r="K72" s="82">
        <f t="shared" si="1"/>
        <v>43.054096363636361</v>
      </c>
      <c r="L72" s="82">
        <f t="shared" si="1"/>
        <v>43.097754545454549</v>
      </c>
      <c r="M72" s="82">
        <f t="shared" si="1"/>
        <v>38.683047272727265</v>
      </c>
      <c r="N72" s="82">
        <f t="shared" si="1"/>
        <v>36.380333636363645</v>
      </c>
      <c r="O72" s="82">
        <f t="shared" si="1"/>
        <v>51.16576818181818</v>
      </c>
      <c r="P72" s="82">
        <f t="shared" si="1"/>
        <v>42.189604545454536</v>
      </c>
      <c r="Q72" s="82">
        <f t="shared" si="1"/>
        <v>46.426379090909087</v>
      </c>
      <c r="R72" s="82">
        <f t="shared" si="1"/>
        <v>47.323195454545449</v>
      </c>
      <c r="S72" s="82">
        <f t="shared" si="1"/>
        <v>84.027909090909048</v>
      </c>
      <c r="T72" s="82">
        <f t="shared" si="1"/>
        <v>37.761859999999999</v>
      </c>
      <c r="U72" s="82">
        <f t="shared" si="1"/>
        <v>53.080864545454546</v>
      </c>
      <c r="V72" s="82">
        <f t="shared" si="1"/>
        <v>58.46654181818181</v>
      </c>
      <c r="W72" s="82">
        <f t="shared" si="1"/>
        <v>50.140633636363638</v>
      </c>
      <c r="X72" s="82">
        <f t="shared" si="1"/>
        <v>36.721710000000016</v>
      </c>
      <c r="Y72" s="82">
        <f t="shared" si="1"/>
        <v>43.904769090909078</v>
      </c>
      <c r="Z72" s="82">
        <f t="shared" si="1"/>
        <v>38.49376454545456</v>
      </c>
      <c r="AA72" s="82">
        <f t="shared" si="1"/>
        <v>53.896702727272732</v>
      </c>
      <c r="AB72" s="82">
        <f t="shared" si="1"/>
        <v>56.907365454545435</v>
      </c>
      <c r="AC72" s="82">
        <f t="shared" si="1"/>
        <v>40.753011818181811</v>
      </c>
      <c r="AD72" s="82">
        <f t="shared" si="1"/>
        <v>51.48491636363638</v>
      </c>
      <c r="AE72" s="82">
        <f t="shared" si="1"/>
        <v>37.49199454545456</v>
      </c>
      <c r="AF72" s="82">
        <f t="shared" si="1"/>
        <v>35.260757272727282</v>
      </c>
      <c r="AG72" s="82">
        <f t="shared" si="1"/>
        <v>35.730189090909093</v>
      </c>
      <c r="AH72" s="82">
        <f t="shared" si="1"/>
        <v>29.696469999999994</v>
      </c>
      <c r="AI72" s="82">
        <f t="shared" si="1"/>
        <v>35.990871818181823</v>
      </c>
      <c r="AJ72" s="82">
        <f t="shared" si="1"/>
        <v>44.150224545454535</v>
      </c>
      <c r="AK72" s="82">
        <f t="shared" si="1"/>
        <v>67.147719999999978</v>
      </c>
      <c r="AL72" s="82">
        <f t="shared" si="1"/>
        <v>36.113285454545448</v>
      </c>
      <c r="AM72" s="82">
        <f t="shared" si="1"/>
        <v>34.761175454545466</v>
      </c>
      <c r="AN72" s="82">
        <f t="shared" si="1"/>
        <v>52.331257272727306</v>
      </c>
      <c r="AO72" s="82">
        <f t="shared" si="1"/>
        <v>47.112991818181804</v>
      </c>
      <c r="AP72" s="82">
        <f t="shared" si="1"/>
        <v>54.01645909090908</v>
      </c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</row>
    <row r="73" spans="1:126" x14ac:dyDescent="0.3">
      <c r="A73" s="104" t="s">
        <v>476</v>
      </c>
      <c r="B73" s="4">
        <f>STDEV(B2:B39,B48:B64)</f>
        <v>8.8940995451596816</v>
      </c>
      <c r="C73" s="4">
        <f t="shared" ref="C73:AP73" si="2">STDEV(C2:C39,C48:C64)</f>
        <v>6.9856222805989789</v>
      </c>
      <c r="D73" s="4">
        <f t="shared" si="2"/>
        <v>12.653008133154966</v>
      </c>
      <c r="E73" s="4">
        <f t="shared" si="2"/>
        <v>4.5947835298594812</v>
      </c>
      <c r="F73" s="4">
        <f t="shared" si="2"/>
        <v>9.4565857292423043</v>
      </c>
      <c r="G73" s="4">
        <f t="shared" si="2"/>
        <v>12.277477621246883</v>
      </c>
      <c r="H73" s="4">
        <f t="shared" si="2"/>
        <v>5.3069430640678101</v>
      </c>
      <c r="I73" s="4">
        <f t="shared" si="2"/>
        <v>6.8963123879107266</v>
      </c>
      <c r="J73" s="4">
        <f t="shared" si="2"/>
        <v>4.7547025321181406</v>
      </c>
      <c r="K73" s="4">
        <f t="shared" si="2"/>
        <v>4.287420296871252</v>
      </c>
      <c r="L73" s="4">
        <f t="shared" si="2"/>
        <v>5.4370978886162051</v>
      </c>
      <c r="M73" s="4">
        <f t="shared" si="2"/>
        <v>5.7989026362865692</v>
      </c>
      <c r="N73" s="4">
        <f t="shared" si="2"/>
        <v>3.213417638648207</v>
      </c>
      <c r="O73" s="4">
        <f t="shared" si="2"/>
        <v>7.590255260952917</v>
      </c>
      <c r="P73" s="4">
        <f t="shared" si="2"/>
        <v>4.1810832212353306</v>
      </c>
      <c r="Q73" s="4">
        <f t="shared" si="2"/>
        <v>12.687018399214564</v>
      </c>
      <c r="R73" s="4">
        <f t="shared" si="2"/>
        <v>5.6510367697348736</v>
      </c>
      <c r="S73" s="4">
        <f t="shared" si="2"/>
        <v>15.155845797387315</v>
      </c>
      <c r="T73" s="4">
        <f t="shared" si="2"/>
        <v>5.2776433015125574</v>
      </c>
      <c r="U73" s="4">
        <f t="shared" si="2"/>
        <v>9.8099380865674473</v>
      </c>
      <c r="V73" s="4">
        <f t="shared" si="2"/>
        <v>6.1258869116278367</v>
      </c>
      <c r="W73" s="4">
        <f t="shared" si="2"/>
        <v>10.952007934037775</v>
      </c>
      <c r="X73" s="4">
        <f t="shared" si="2"/>
        <v>4.0003279540833487</v>
      </c>
      <c r="Y73" s="4">
        <f t="shared" si="2"/>
        <v>4.9531948800141476</v>
      </c>
      <c r="Z73" s="4">
        <f t="shared" si="2"/>
        <v>6.2139175906355124</v>
      </c>
      <c r="AA73" s="4">
        <f t="shared" si="2"/>
        <v>5.1210851263963555</v>
      </c>
      <c r="AB73" s="4">
        <f t="shared" si="2"/>
        <v>7.7534225387226359</v>
      </c>
      <c r="AC73" s="4">
        <f t="shared" si="2"/>
        <v>3.6450481835834174</v>
      </c>
      <c r="AD73" s="4">
        <f t="shared" si="2"/>
        <v>7.0523583461428911</v>
      </c>
      <c r="AE73" s="4">
        <f t="shared" si="2"/>
        <v>4.0350754189869082</v>
      </c>
      <c r="AF73" s="4">
        <f t="shared" si="2"/>
        <v>3.5598681726582782</v>
      </c>
      <c r="AG73" s="4">
        <f t="shared" si="2"/>
        <v>3.683850172759803</v>
      </c>
      <c r="AH73" s="4">
        <f t="shared" si="2"/>
        <v>3.276213648640339</v>
      </c>
      <c r="AI73" s="4">
        <f t="shared" si="2"/>
        <v>5.2236162313729899</v>
      </c>
      <c r="AJ73" s="4">
        <f t="shared" si="2"/>
        <v>5.3820711524544285</v>
      </c>
      <c r="AK73" s="4">
        <f t="shared" si="2"/>
        <v>8.8896737402878703</v>
      </c>
      <c r="AL73" s="4">
        <f t="shared" si="2"/>
        <v>4.0740253548103231</v>
      </c>
      <c r="AM73" s="4">
        <f t="shared" si="2"/>
        <v>2.6644135762426204</v>
      </c>
      <c r="AN73" s="4">
        <f t="shared" si="2"/>
        <v>7.1090675733359054</v>
      </c>
      <c r="AO73" s="4">
        <f t="shared" si="2"/>
        <v>4.4763298141628596</v>
      </c>
      <c r="AP73" s="4">
        <f t="shared" si="2"/>
        <v>9.0006643636944954</v>
      </c>
      <c r="AQ73" s="2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</row>
    <row r="74" spans="1:126" s="82" customFormat="1" x14ac:dyDescent="0.3">
      <c r="A74" s="104" t="s">
        <v>475</v>
      </c>
      <c r="B74" s="82">
        <f>B73/B72*100</f>
        <v>15.20321709563102</v>
      </c>
      <c r="C74" s="82">
        <f t="shared" ref="C74:AP74" si="3">C73/C72*100</f>
        <v>16.087344286419533</v>
      </c>
      <c r="D74" s="82">
        <f t="shared" si="3"/>
        <v>17.733483943310347</v>
      </c>
      <c r="E74" s="82">
        <f t="shared" si="3"/>
        <v>12.468734818937348</v>
      </c>
      <c r="F74" s="82">
        <f t="shared" si="3"/>
        <v>14.125953399227283</v>
      </c>
      <c r="G74" s="82">
        <f t="shared" si="3"/>
        <v>20.489720239002139</v>
      </c>
      <c r="H74" s="82">
        <f t="shared" si="3"/>
        <v>10.660741832976582</v>
      </c>
      <c r="I74" s="82">
        <f t="shared" si="3"/>
        <v>13.89191127603207</v>
      </c>
      <c r="J74" s="82">
        <f t="shared" si="3"/>
        <v>12.751716878643638</v>
      </c>
      <c r="K74" s="82">
        <f t="shared" si="3"/>
        <v>9.9582168922082452</v>
      </c>
      <c r="L74" s="82">
        <f t="shared" si="3"/>
        <v>12.615733571181256</v>
      </c>
      <c r="M74" s="82">
        <f t="shared" si="3"/>
        <v>14.990811337593286</v>
      </c>
      <c r="N74" s="82">
        <f t="shared" si="3"/>
        <v>8.8328426857423405</v>
      </c>
      <c r="O74" s="82">
        <f t="shared" si="3"/>
        <v>14.834635598513547</v>
      </c>
      <c r="P74" s="82">
        <f t="shared" si="3"/>
        <v>9.9102214071020391</v>
      </c>
      <c r="Q74" s="82">
        <f t="shared" si="3"/>
        <v>27.327176160716039</v>
      </c>
      <c r="R74" s="82">
        <f t="shared" si="3"/>
        <v>11.941367685457269</v>
      </c>
      <c r="S74" s="82">
        <f t="shared" si="3"/>
        <v>18.036680861581765</v>
      </c>
      <c r="T74" s="82">
        <f t="shared" si="3"/>
        <v>13.976121148461853</v>
      </c>
      <c r="U74" s="82">
        <f t="shared" si="3"/>
        <v>18.481119647489798</v>
      </c>
      <c r="V74" s="82">
        <f t="shared" si="3"/>
        <v>10.477594058287231</v>
      </c>
      <c r="W74" s="82">
        <f t="shared" si="3"/>
        <v>21.842579839467803</v>
      </c>
      <c r="X74" s="82">
        <f t="shared" si="3"/>
        <v>10.893632007015325</v>
      </c>
      <c r="Y74" s="82">
        <f t="shared" si="3"/>
        <v>11.281678465858864</v>
      </c>
      <c r="Z74" s="82">
        <f t="shared" si="3"/>
        <v>16.142660152913692</v>
      </c>
      <c r="AA74" s="82">
        <f t="shared" si="3"/>
        <v>9.501666831661284</v>
      </c>
      <c r="AB74" s="82">
        <f t="shared" si="3"/>
        <v>13.624638000358066</v>
      </c>
      <c r="AC74" s="82">
        <f t="shared" si="3"/>
        <v>8.9442424521791839</v>
      </c>
      <c r="AD74" s="82">
        <f t="shared" si="3"/>
        <v>13.69791162975249</v>
      </c>
      <c r="AE74" s="82">
        <f t="shared" si="3"/>
        <v>10.762498682471699</v>
      </c>
      <c r="AF74" s="82">
        <f t="shared" si="3"/>
        <v>10.095835846984736</v>
      </c>
      <c r="AG74" s="82">
        <f t="shared" si="3"/>
        <v>10.310189412619405</v>
      </c>
      <c r="AH74" s="82">
        <f t="shared" si="3"/>
        <v>11.03233363642325</v>
      </c>
      <c r="AI74" s="82">
        <f t="shared" si="3"/>
        <v>14.513725196104113</v>
      </c>
      <c r="AJ74" s="82">
        <f t="shared" si="3"/>
        <v>12.190359636593371</v>
      </c>
      <c r="AK74" s="82">
        <f t="shared" si="3"/>
        <v>13.23898077297021</v>
      </c>
      <c r="AL74" s="82">
        <f t="shared" si="3"/>
        <v>11.281237094692365</v>
      </c>
      <c r="AM74" s="82">
        <f t="shared" si="3"/>
        <v>7.6649121941421994</v>
      </c>
      <c r="AN74" s="82">
        <f t="shared" si="3"/>
        <v>13.584744460249823</v>
      </c>
      <c r="AO74" s="82">
        <f t="shared" si="3"/>
        <v>9.5012641766370649</v>
      </c>
      <c r="AP74" s="82">
        <f t="shared" si="3"/>
        <v>16.662818176486692</v>
      </c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104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</row>
    <row r="75" spans="1:126" x14ac:dyDescent="0.3"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</row>
    <row r="76" spans="1:126" x14ac:dyDescent="0.3"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</row>
    <row r="77" spans="1:126" x14ac:dyDescent="0.3"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</row>
    <row r="78" spans="1:126" x14ac:dyDescent="0.3"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</row>
    <row r="79" spans="1:126" x14ac:dyDescent="0.3"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</row>
    <row r="80" spans="1:126" x14ac:dyDescent="0.3"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</row>
    <row r="81" spans="44:126" x14ac:dyDescent="0.3"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</row>
    <row r="82" spans="44:126" x14ac:dyDescent="0.3"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</row>
    <row r="83" spans="44:126" x14ac:dyDescent="0.3"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</row>
    <row r="84" spans="44:126" x14ac:dyDescent="0.3"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</row>
    <row r="85" spans="44:126" x14ac:dyDescent="0.3"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</row>
    <row r="86" spans="44:126" x14ac:dyDescent="0.3"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</row>
  </sheetData>
  <pageMargins left="0.7" right="0.7" top="0.78740157499999996" bottom="0.78740157499999996" header="0.3" footer="0.3"/>
  <pageSetup paperSize="9" orientation="portrait" horizontalDpi="4294967294" verticalDpi="4294967294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V86"/>
  <sheetViews>
    <sheetView zoomScale="55" zoomScaleNormal="55" zoomScalePageLayoutView="55" workbookViewId="0"/>
  </sheetViews>
  <sheetFormatPr baseColWidth="10" defaultColWidth="10.88671875" defaultRowHeight="14.4" x14ac:dyDescent="0.3"/>
  <cols>
    <col min="1" max="1" width="34" style="1" bestFit="1" customWidth="1"/>
    <col min="2" max="2" width="18.6640625" style="1" bestFit="1" customWidth="1"/>
    <col min="3" max="3" width="17.33203125" style="1" bestFit="1" customWidth="1"/>
    <col min="4" max="4" width="13.6640625" style="4" bestFit="1" customWidth="1"/>
    <col min="5" max="5" width="15.6640625" style="4" bestFit="1" customWidth="1"/>
    <col min="6" max="6" width="16.109375" style="1" bestFit="1" customWidth="1"/>
    <col min="7" max="7" width="14" style="1" bestFit="1" customWidth="1"/>
    <col min="8" max="8" width="15.6640625" style="1" bestFit="1" customWidth="1"/>
    <col min="9" max="9" width="21.33203125" style="4" bestFit="1" customWidth="1"/>
    <col min="10" max="10" width="14.21875" style="1" bestFit="1" customWidth="1"/>
    <col min="11" max="11" width="13.6640625" style="1" bestFit="1" customWidth="1"/>
    <col min="12" max="12" width="16.6640625" style="1" bestFit="1" customWidth="1"/>
    <col min="13" max="13" width="15.109375" style="1" bestFit="1" customWidth="1"/>
    <col min="14" max="14" width="24.5546875" style="1" bestFit="1" customWidth="1"/>
    <col min="15" max="15" width="14.21875" style="1" bestFit="1" customWidth="1"/>
    <col min="16" max="17" width="17.109375" style="13" bestFit="1" customWidth="1"/>
    <col min="18" max="18" width="14.44140625" style="1" bestFit="1" customWidth="1"/>
    <col min="19" max="19" width="19.33203125" style="1" bestFit="1" customWidth="1"/>
    <col min="20" max="20" width="19.109375" style="1" bestFit="1" customWidth="1"/>
    <col min="21" max="21" width="16.88671875" style="1" bestFit="1" customWidth="1"/>
    <col min="22" max="22" width="17.33203125" style="1" bestFit="1" customWidth="1"/>
    <col min="23" max="23" width="21.109375" style="1" bestFit="1" customWidth="1"/>
    <col min="24" max="24" width="14" style="1" bestFit="1" customWidth="1"/>
    <col min="25" max="25" width="21.5546875" style="1" bestFit="1" customWidth="1"/>
    <col min="26" max="26" width="25.33203125" style="1" bestFit="1" customWidth="1"/>
    <col min="27" max="27" width="19.5546875" style="1" bestFit="1" customWidth="1"/>
    <col min="28" max="28" width="14.6640625" style="1" bestFit="1" customWidth="1"/>
    <col min="29" max="29" width="13.44140625" style="1" bestFit="1" customWidth="1"/>
    <col min="30" max="30" width="11" style="1" bestFit="1" customWidth="1"/>
    <col min="31" max="31" width="16.21875" style="1" bestFit="1" customWidth="1"/>
    <col min="32" max="32" width="19.88671875" style="1" bestFit="1" customWidth="1"/>
    <col min="33" max="33" width="17.44140625" style="1" bestFit="1" customWidth="1"/>
    <col min="34" max="34" width="22.109375" style="1" bestFit="1" customWidth="1"/>
    <col min="35" max="35" width="15.88671875" style="1" bestFit="1" customWidth="1"/>
    <col min="36" max="36" width="13.44140625" style="1" bestFit="1" customWidth="1"/>
    <col min="37" max="37" width="14" style="1" bestFit="1" customWidth="1"/>
    <col min="38" max="38" width="15.109375" style="1" bestFit="1" customWidth="1"/>
    <col min="39" max="39" width="15.88671875" style="1" bestFit="1" customWidth="1"/>
    <col min="40" max="40" width="18.109375" style="4" bestFit="1" customWidth="1"/>
    <col min="41" max="41" width="14.88671875" style="4" bestFit="1" customWidth="1"/>
    <col min="42" max="42" width="11" style="1" bestFit="1" customWidth="1"/>
    <col min="43" max="43" width="16.44140625" style="1" bestFit="1" customWidth="1"/>
    <col min="44" max="44" width="19.88671875" style="1" bestFit="1" customWidth="1"/>
    <col min="45" max="45" width="18.109375" style="1" bestFit="1" customWidth="1"/>
    <col min="46" max="46" width="15.109375" style="1" bestFit="1" customWidth="1"/>
    <col min="47" max="47" width="16.109375" style="1" bestFit="1" customWidth="1"/>
    <col min="48" max="48" width="16.44140625" style="1" bestFit="1" customWidth="1"/>
    <col min="49" max="49" width="14.88671875" style="1" bestFit="1" customWidth="1"/>
    <col min="50" max="50" width="17.109375" style="1" bestFit="1" customWidth="1"/>
    <col min="51" max="51" width="22.88671875" style="1" bestFit="1" customWidth="1"/>
    <col min="52" max="52" width="14.88671875" style="1" bestFit="1" customWidth="1"/>
    <col min="53" max="53" width="15.109375" style="1" bestFit="1" customWidth="1"/>
    <col min="54" max="54" width="17.88671875" style="1" bestFit="1" customWidth="1"/>
    <col min="55" max="55" width="16.88671875" style="1" bestFit="1" customWidth="1"/>
    <col min="56" max="56" width="26" style="1" bestFit="1" customWidth="1"/>
    <col min="57" max="57" width="15.109375" style="1" bestFit="1" customWidth="1"/>
    <col min="58" max="58" width="18.44140625" style="1" bestFit="1" customWidth="1"/>
    <col min="59" max="59" width="17.88671875" style="1" bestFit="1" customWidth="1"/>
    <col min="60" max="60" width="16" style="1" bestFit="1" customWidth="1"/>
    <col min="61" max="61" width="21" style="1" bestFit="1" customWidth="1"/>
    <col min="62" max="62" width="20.109375" style="1" bestFit="1" customWidth="1"/>
    <col min="63" max="63" width="19" style="1" bestFit="1" customWidth="1"/>
    <col min="64" max="64" width="18.109375" style="1" bestFit="1" customWidth="1"/>
    <col min="65" max="65" width="22.109375" style="1" bestFit="1" customWidth="1"/>
    <col min="66" max="66" width="14.88671875" style="1" bestFit="1" customWidth="1"/>
    <col min="67" max="67" width="23.109375" style="1" bestFit="1" customWidth="1"/>
    <col min="68" max="68" width="27.109375" style="1" bestFit="1" customWidth="1"/>
    <col min="69" max="69" width="21" style="1" bestFit="1" customWidth="1"/>
    <col min="70" max="70" width="15.44140625" style="1" bestFit="1" customWidth="1"/>
    <col min="71" max="71" width="14" style="1" bestFit="1" customWidth="1"/>
    <col min="72" max="72" width="13.44140625" style="1" bestFit="1" customWidth="1"/>
    <col min="73" max="73" width="17.109375" style="1" bestFit="1" customWidth="1"/>
    <col min="74" max="74" width="21.109375" style="1" bestFit="1" customWidth="1"/>
    <col min="75" max="75" width="18.44140625" style="1" bestFit="1" customWidth="1"/>
    <col min="76" max="76" width="22.109375" style="1" bestFit="1" customWidth="1"/>
    <col min="77" max="77" width="16.44140625" style="1" bestFit="1" customWidth="1"/>
    <col min="78" max="78" width="14" style="1" bestFit="1" customWidth="1"/>
    <col min="79" max="79" width="14.88671875" style="1" bestFit="1" customWidth="1"/>
    <col min="80" max="80" width="16.109375" style="1" bestFit="1" customWidth="1"/>
    <col min="81" max="81" width="17.109375" style="1" bestFit="1" customWidth="1"/>
    <col min="82" max="82" width="19.109375" style="1" bestFit="1" customWidth="1"/>
    <col min="83" max="83" width="16" style="1" bestFit="1" customWidth="1"/>
    <col min="84" max="84" width="13.44140625" style="1" bestFit="1" customWidth="1"/>
    <col min="85" max="85" width="10.88671875" style="1"/>
    <col min="86" max="86" width="19.88671875" style="1" bestFit="1" customWidth="1"/>
    <col min="87" max="87" width="18.109375" style="1" bestFit="1" customWidth="1"/>
    <col min="88" max="88" width="15.109375" style="1" bestFit="1" customWidth="1"/>
    <col min="89" max="89" width="16.109375" style="1" bestFit="1" customWidth="1"/>
    <col min="90" max="90" width="16.44140625" style="1" bestFit="1" customWidth="1"/>
    <col min="91" max="91" width="14.88671875" style="1" bestFit="1" customWidth="1"/>
    <col min="92" max="92" width="17.109375" style="1" bestFit="1" customWidth="1"/>
    <col min="93" max="93" width="22.88671875" style="1" bestFit="1" customWidth="1"/>
    <col min="94" max="94" width="14.88671875" style="1" bestFit="1" customWidth="1"/>
    <col min="95" max="95" width="15.109375" style="1" bestFit="1" customWidth="1"/>
    <col min="96" max="96" width="17.88671875" style="1" bestFit="1" customWidth="1"/>
    <col min="97" max="97" width="16.88671875" style="1" bestFit="1" customWidth="1"/>
    <col min="98" max="98" width="26" style="1" bestFit="1" customWidth="1"/>
    <col min="99" max="99" width="15.109375" style="1" bestFit="1" customWidth="1"/>
    <col min="100" max="100" width="18.44140625" style="1" bestFit="1" customWidth="1"/>
    <col min="101" max="101" width="17.88671875" style="1" bestFit="1" customWidth="1"/>
    <col min="102" max="102" width="16" style="1" bestFit="1" customWidth="1"/>
    <col min="103" max="103" width="21" style="1" bestFit="1" customWidth="1"/>
    <col min="104" max="104" width="20.109375" style="1" bestFit="1" customWidth="1"/>
    <col min="105" max="105" width="19" style="1" bestFit="1" customWidth="1"/>
    <col min="106" max="106" width="18.109375" style="1" bestFit="1" customWidth="1"/>
    <col min="107" max="107" width="22.109375" style="1" bestFit="1" customWidth="1"/>
    <col min="108" max="108" width="14.88671875" style="1" bestFit="1" customWidth="1"/>
    <col min="109" max="109" width="23.109375" style="1" bestFit="1" customWidth="1"/>
    <col min="110" max="110" width="27.109375" style="1" bestFit="1" customWidth="1"/>
    <col min="111" max="111" width="21" style="1" bestFit="1" customWidth="1"/>
    <col min="112" max="112" width="15.44140625" style="1" bestFit="1" customWidth="1"/>
    <col min="113" max="114" width="14.109375" style="1" bestFit="1" customWidth="1"/>
    <col min="115" max="115" width="17.109375" style="1" bestFit="1" customWidth="1"/>
    <col min="116" max="116" width="21.109375" style="1" bestFit="1" customWidth="1"/>
    <col min="117" max="117" width="18.44140625" style="1" bestFit="1" customWidth="1"/>
    <col min="118" max="118" width="22.109375" style="1" bestFit="1" customWidth="1"/>
    <col min="119" max="119" width="16.44140625" style="1" bestFit="1" customWidth="1"/>
    <col min="120" max="120" width="14.109375" style="1" bestFit="1" customWidth="1"/>
    <col min="121" max="121" width="14.88671875" style="1" bestFit="1" customWidth="1"/>
    <col min="122" max="122" width="16.109375" style="1" bestFit="1" customWidth="1"/>
    <col min="123" max="123" width="17.109375" style="1" bestFit="1" customWidth="1"/>
    <col min="124" max="124" width="19.109375" style="1" bestFit="1" customWidth="1"/>
    <col min="125" max="125" width="16" style="1" bestFit="1" customWidth="1"/>
    <col min="126" max="126" width="14.109375" style="1" bestFit="1" customWidth="1"/>
    <col min="127" max="16384" width="10.88671875" style="1"/>
  </cols>
  <sheetData>
    <row r="1" spans="1:126" s="25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12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22"/>
      <c r="CM1" s="33"/>
      <c r="CN1" s="33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28" t="s">
        <v>12</v>
      </c>
      <c r="B2" s="13">
        <v>50</v>
      </c>
      <c r="C2" s="13">
        <v>60.744</v>
      </c>
      <c r="D2" s="13">
        <v>73.304500000000004</v>
      </c>
      <c r="E2" s="13">
        <v>38.28125</v>
      </c>
      <c r="F2" s="13">
        <v>73.304500000000004</v>
      </c>
      <c r="G2" s="13">
        <v>51.695999999999998</v>
      </c>
      <c r="H2" s="13">
        <v>51.167999999999999</v>
      </c>
      <c r="I2" s="4">
        <v>52.127499999999998</v>
      </c>
      <c r="J2" s="13">
        <v>44.170650000000002</v>
      </c>
      <c r="K2" s="13">
        <v>43.246600000000001</v>
      </c>
      <c r="L2" s="13">
        <v>41.179049999999997</v>
      </c>
      <c r="M2" s="13">
        <v>43.235300000000002</v>
      </c>
      <c r="N2" s="13">
        <v>38.425800000000002</v>
      </c>
      <c r="O2" s="13">
        <v>47.419350000000001</v>
      </c>
      <c r="P2" s="13">
        <v>44.551450000000003</v>
      </c>
      <c r="Q2" s="13">
        <v>42.710500000000003</v>
      </c>
      <c r="R2" s="13">
        <v>49</v>
      </c>
      <c r="S2" s="13">
        <v>81.666499999999999</v>
      </c>
      <c r="T2" s="13">
        <v>42.964300000000001</v>
      </c>
      <c r="U2" s="13">
        <v>62.264499999999998</v>
      </c>
      <c r="V2" s="13">
        <v>58.384999999999998</v>
      </c>
      <c r="W2" s="13">
        <v>50.666499999999999</v>
      </c>
      <c r="X2" s="13">
        <v>43.066400000000002</v>
      </c>
      <c r="Y2" s="13">
        <v>41.292149999999999</v>
      </c>
      <c r="Z2" s="13">
        <v>39.200000000000003</v>
      </c>
      <c r="AA2" s="13">
        <v>56.43</v>
      </c>
      <c r="AB2" s="13">
        <v>60.978999999999999</v>
      </c>
      <c r="AC2" s="13">
        <v>46.768949999999997</v>
      </c>
      <c r="AD2" s="13">
        <v>67.999499999999998</v>
      </c>
      <c r="AE2" s="13">
        <v>36.652250000000002</v>
      </c>
      <c r="AF2" s="13">
        <v>32.8125</v>
      </c>
      <c r="AG2" s="13">
        <v>35.167450000000002</v>
      </c>
      <c r="AH2" s="13">
        <v>33.341749999999998</v>
      </c>
      <c r="AI2" s="13">
        <v>42.534700000000001</v>
      </c>
      <c r="AJ2" s="13">
        <v>43.4283</v>
      </c>
      <c r="AK2" s="13">
        <v>72.058999999999997</v>
      </c>
      <c r="AL2" s="13">
        <v>43.491100000000003</v>
      </c>
      <c r="AM2" s="13">
        <v>38.714799999999997</v>
      </c>
      <c r="AN2" s="13">
        <v>47.669499999999999</v>
      </c>
      <c r="AO2" s="13">
        <v>43.880600000000001</v>
      </c>
      <c r="AP2" s="13">
        <v>58.393999999999998</v>
      </c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x14ac:dyDescent="0.3">
      <c r="A3" s="29" t="s">
        <v>13</v>
      </c>
      <c r="B3" s="13">
        <v>52.631500000000003</v>
      </c>
      <c r="C3" s="13">
        <v>50</v>
      </c>
      <c r="D3" s="13">
        <v>70.3125</v>
      </c>
      <c r="E3" s="13">
        <v>38.28125</v>
      </c>
      <c r="F3" s="13">
        <v>62.264499999999998</v>
      </c>
      <c r="G3" s="13">
        <v>50.581000000000003</v>
      </c>
      <c r="H3" s="13">
        <v>49.879350000000002</v>
      </c>
      <c r="I3" s="4">
        <v>46.518999999999998</v>
      </c>
      <c r="J3" s="13">
        <v>42.534700000000001</v>
      </c>
      <c r="K3" s="13">
        <v>45.734250000000003</v>
      </c>
      <c r="L3" s="13">
        <v>43.156300000000002</v>
      </c>
      <c r="M3" s="13">
        <v>41.292149999999999</v>
      </c>
      <c r="N3" s="13">
        <v>39.410200000000003</v>
      </c>
      <c r="O3" s="13">
        <v>46.815300000000001</v>
      </c>
      <c r="P3" s="13">
        <v>44.170650000000002</v>
      </c>
      <c r="Q3" s="13">
        <v>40.374749999999999</v>
      </c>
      <c r="R3" s="13">
        <v>45.370350000000002</v>
      </c>
      <c r="S3" s="13">
        <v>82.123000000000005</v>
      </c>
      <c r="T3" s="13">
        <v>39.236049999999999</v>
      </c>
      <c r="U3" s="13">
        <v>63.802</v>
      </c>
      <c r="V3" s="13">
        <v>55.87</v>
      </c>
      <c r="W3" s="13">
        <v>51.167999999999999</v>
      </c>
      <c r="X3" s="13">
        <v>41.677149999999997</v>
      </c>
      <c r="Y3" s="13">
        <v>37.121200000000002</v>
      </c>
      <c r="Z3" s="13">
        <v>36.296300000000002</v>
      </c>
      <c r="AA3" s="13">
        <v>48.117849999999997</v>
      </c>
      <c r="AB3" s="13">
        <v>58.893999999999998</v>
      </c>
      <c r="AC3" s="13">
        <v>43.982700000000001</v>
      </c>
      <c r="AD3" s="13">
        <v>65.417500000000004</v>
      </c>
      <c r="AE3" s="13">
        <v>36.139650000000003</v>
      </c>
      <c r="AF3" s="13">
        <v>31.681049999999999</v>
      </c>
      <c r="AG3" s="13">
        <v>35.445399999999999</v>
      </c>
      <c r="AH3" s="13">
        <v>31.321000000000002</v>
      </c>
      <c r="AI3" s="13">
        <v>39.300150000000002</v>
      </c>
      <c r="AJ3" s="13">
        <v>43.4283</v>
      </c>
      <c r="AK3" s="13">
        <v>66.817999999999998</v>
      </c>
      <c r="AL3" s="13">
        <v>41.061450000000001</v>
      </c>
      <c r="AM3" s="13">
        <v>37.857349999999997</v>
      </c>
      <c r="AN3" s="13">
        <v>50.6755</v>
      </c>
      <c r="AO3" s="13">
        <v>43.75</v>
      </c>
      <c r="AP3" s="13">
        <v>54.421999999999997</v>
      </c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x14ac:dyDescent="0.3">
      <c r="A4" s="29" t="s">
        <v>14</v>
      </c>
      <c r="B4" s="13">
        <v>63.158000000000001</v>
      </c>
      <c r="C4" s="13">
        <v>46.891599999999997</v>
      </c>
      <c r="D4" s="13">
        <v>74.539500000000004</v>
      </c>
      <c r="E4" s="13">
        <v>45.9375</v>
      </c>
      <c r="F4" s="13">
        <v>75.816500000000005</v>
      </c>
      <c r="G4" s="13">
        <v>72.161000000000001</v>
      </c>
      <c r="H4" s="13">
        <v>49.550550000000001</v>
      </c>
      <c r="I4" s="4">
        <v>52.127499999999998</v>
      </c>
      <c r="J4" s="13">
        <v>44.476550000000003</v>
      </c>
      <c r="K4" s="13">
        <v>46.266849999999998</v>
      </c>
      <c r="L4" s="13">
        <v>45.76905</v>
      </c>
      <c r="M4" s="13">
        <v>45.370350000000002</v>
      </c>
      <c r="N4" s="13">
        <v>38.034750000000003</v>
      </c>
      <c r="O4" s="13">
        <v>57.124499999999998</v>
      </c>
      <c r="P4" s="13">
        <v>43.673450000000003</v>
      </c>
      <c r="Q4" s="13">
        <v>52.734499999999997</v>
      </c>
      <c r="R4" s="13">
        <v>50.228000000000002</v>
      </c>
      <c r="S4" s="13">
        <v>83.364999999999995</v>
      </c>
      <c r="T4" s="13">
        <v>36.055900000000001</v>
      </c>
      <c r="U4" s="13">
        <v>58.951999999999998</v>
      </c>
      <c r="V4" s="13">
        <v>61.669499999999999</v>
      </c>
      <c r="W4" s="13">
        <v>58.395000000000003</v>
      </c>
      <c r="X4" s="13">
        <v>37.6312</v>
      </c>
      <c r="Y4" s="13">
        <v>42.98245</v>
      </c>
      <c r="Z4" s="13">
        <v>41.283099999999997</v>
      </c>
      <c r="AA4" s="13">
        <v>58.026499999999999</v>
      </c>
      <c r="AB4" s="13">
        <v>64.420500000000004</v>
      </c>
      <c r="AC4" s="13">
        <v>45.33305</v>
      </c>
      <c r="AD4" s="13">
        <v>48.754399999999997</v>
      </c>
      <c r="AE4" s="13">
        <v>40.800600000000003</v>
      </c>
      <c r="AF4" s="13">
        <v>34.3994</v>
      </c>
      <c r="AG4" s="13">
        <v>38.107050000000001</v>
      </c>
      <c r="AH4" s="13">
        <v>30.006799999999998</v>
      </c>
      <c r="AI4" s="13">
        <v>36.764299999999999</v>
      </c>
      <c r="AJ4" s="13">
        <v>41.733699999999999</v>
      </c>
      <c r="AK4" s="13">
        <v>67.430999999999997</v>
      </c>
      <c r="AL4" s="13">
        <v>35.28</v>
      </c>
      <c r="AM4" s="13">
        <v>36.480449999999998</v>
      </c>
      <c r="AN4" s="13">
        <v>51.520499999999998</v>
      </c>
      <c r="AO4" s="13">
        <v>45.902450000000002</v>
      </c>
      <c r="AP4" s="13">
        <v>50.104500000000002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9" t="s">
        <v>15</v>
      </c>
      <c r="B5" s="13">
        <v>63.158000000000001</v>
      </c>
      <c r="C5" s="13">
        <v>46.889949999999999</v>
      </c>
      <c r="D5" s="13">
        <v>74.539500000000004</v>
      </c>
      <c r="E5" s="13">
        <v>45.9375</v>
      </c>
      <c r="F5" s="13">
        <v>75.8125</v>
      </c>
      <c r="G5" s="13">
        <v>72.156999999999996</v>
      </c>
      <c r="H5" s="13">
        <v>49.550550000000001</v>
      </c>
      <c r="I5" s="4">
        <v>52.127499999999998</v>
      </c>
      <c r="J5" s="13">
        <v>44.475050000000003</v>
      </c>
      <c r="K5" s="13">
        <v>46.266849999999998</v>
      </c>
      <c r="L5" s="13">
        <v>45.767449999999997</v>
      </c>
      <c r="M5" s="13">
        <v>45.370350000000002</v>
      </c>
      <c r="N5" s="13">
        <v>38.034750000000003</v>
      </c>
      <c r="O5" s="13">
        <v>57.124499999999998</v>
      </c>
      <c r="P5" s="13">
        <v>43.673450000000003</v>
      </c>
      <c r="Q5" s="13">
        <v>52.734499999999997</v>
      </c>
      <c r="R5" s="13">
        <v>50.228000000000002</v>
      </c>
      <c r="S5" s="13">
        <v>83.364999999999995</v>
      </c>
      <c r="T5" s="13">
        <v>36.055900000000001</v>
      </c>
      <c r="U5" s="13">
        <v>58.9495</v>
      </c>
      <c r="V5" s="13">
        <v>61.669499999999999</v>
      </c>
      <c r="W5" s="13">
        <v>58.395000000000003</v>
      </c>
      <c r="X5" s="13">
        <v>37.6312</v>
      </c>
      <c r="Y5" s="13">
        <v>42.98245</v>
      </c>
      <c r="Z5" s="13">
        <v>41.281849999999999</v>
      </c>
      <c r="AA5" s="13">
        <v>58.026499999999999</v>
      </c>
      <c r="AB5" s="13">
        <v>64.420500000000004</v>
      </c>
      <c r="AC5" s="13">
        <v>45.33305</v>
      </c>
      <c r="AD5" s="13">
        <v>48.754399999999997</v>
      </c>
      <c r="AE5" s="13">
        <v>40.799349999999997</v>
      </c>
      <c r="AF5" s="13">
        <v>34.3994</v>
      </c>
      <c r="AG5" s="13">
        <v>38.107050000000001</v>
      </c>
      <c r="AH5" s="13">
        <v>30.006799999999998</v>
      </c>
      <c r="AI5" s="13">
        <v>36.764299999999999</v>
      </c>
      <c r="AJ5" s="13">
        <v>41.733699999999999</v>
      </c>
      <c r="AK5" s="13">
        <v>67.430999999999997</v>
      </c>
      <c r="AL5" s="13">
        <v>35.28</v>
      </c>
      <c r="AM5" s="13">
        <v>36.47945</v>
      </c>
      <c r="AN5" s="13">
        <v>51.518500000000003</v>
      </c>
      <c r="AO5" s="13">
        <v>45.902450000000002</v>
      </c>
      <c r="AP5" s="13">
        <v>50.104500000000002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9" t="s">
        <v>95</v>
      </c>
      <c r="B6" s="13">
        <v>63.158000000000001</v>
      </c>
      <c r="C6" s="13">
        <v>46.889949999999999</v>
      </c>
      <c r="D6" s="13">
        <v>74.534999999999997</v>
      </c>
      <c r="E6" s="13">
        <v>45.9375</v>
      </c>
      <c r="F6" s="13">
        <v>75.8125</v>
      </c>
      <c r="G6" s="13">
        <v>72.156999999999996</v>
      </c>
      <c r="H6" s="13">
        <v>49.550550000000001</v>
      </c>
      <c r="I6" s="4">
        <v>52.127499999999998</v>
      </c>
      <c r="J6" s="13">
        <v>44.475050000000003</v>
      </c>
      <c r="K6" s="13">
        <v>46.2652</v>
      </c>
      <c r="L6" s="13">
        <v>45.767449999999997</v>
      </c>
      <c r="M6" s="13">
        <v>45.370350000000002</v>
      </c>
      <c r="N6" s="13">
        <v>38.034750000000003</v>
      </c>
      <c r="O6" s="13">
        <v>57.124499999999998</v>
      </c>
      <c r="P6" s="13">
        <v>43.671999999999997</v>
      </c>
      <c r="Q6" s="13">
        <v>52.734499999999997</v>
      </c>
      <c r="R6" s="13">
        <v>50.228000000000002</v>
      </c>
      <c r="S6" s="13">
        <v>83.364999999999995</v>
      </c>
      <c r="T6" s="13">
        <v>36.054949999999998</v>
      </c>
      <c r="U6" s="13">
        <v>58.9495</v>
      </c>
      <c r="V6" s="13">
        <v>61.669499999999999</v>
      </c>
      <c r="W6" s="13">
        <v>58.395000000000003</v>
      </c>
      <c r="X6" s="13">
        <v>37.63015</v>
      </c>
      <c r="Y6" s="13">
        <v>42.98245</v>
      </c>
      <c r="Z6" s="13">
        <v>41.281849999999999</v>
      </c>
      <c r="AA6" s="13">
        <v>58.026499999999999</v>
      </c>
      <c r="AB6" s="13">
        <v>64.417000000000002</v>
      </c>
      <c r="AC6" s="13">
        <v>45.33305</v>
      </c>
      <c r="AD6" s="13">
        <v>48.754399999999997</v>
      </c>
      <c r="AE6" s="13">
        <v>40.799349999999997</v>
      </c>
      <c r="AF6" s="13">
        <v>34.3994</v>
      </c>
      <c r="AG6" s="13">
        <v>38.10595</v>
      </c>
      <c r="AH6" s="13">
        <v>30.0061</v>
      </c>
      <c r="AI6" s="13">
        <v>36.764299999999999</v>
      </c>
      <c r="AJ6" s="13">
        <v>41.732399999999998</v>
      </c>
      <c r="AK6" s="13">
        <v>67.430999999999997</v>
      </c>
      <c r="AL6" s="13">
        <v>35.28</v>
      </c>
      <c r="AM6" s="13">
        <v>36.47945</v>
      </c>
      <c r="AN6" s="13">
        <v>51.518500000000003</v>
      </c>
      <c r="AO6" s="13">
        <v>45.900849999999998</v>
      </c>
      <c r="AP6" s="13">
        <v>50.104500000000002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9" t="s">
        <v>96</v>
      </c>
      <c r="B7" s="13">
        <v>63.660499999999999</v>
      </c>
      <c r="C7" s="13">
        <v>41.028350000000003</v>
      </c>
      <c r="D7" s="13">
        <v>78.108500000000006</v>
      </c>
      <c r="E7" s="13">
        <v>32.502949999999998</v>
      </c>
      <c r="F7" s="13">
        <v>84.536500000000004</v>
      </c>
      <c r="G7" s="13">
        <v>59.253</v>
      </c>
      <c r="H7" s="13">
        <v>54.905500000000004</v>
      </c>
      <c r="I7" s="4">
        <v>55.262999999999998</v>
      </c>
      <c r="J7" s="13">
        <v>40.972450000000002</v>
      </c>
      <c r="K7" s="13">
        <v>45.446750000000002</v>
      </c>
      <c r="L7" s="13">
        <v>44.71255</v>
      </c>
      <c r="M7" s="13">
        <v>36.872900000000001</v>
      </c>
      <c r="N7" s="13">
        <v>37.901800000000001</v>
      </c>
      <c r="O7" s="13">
        <v>50</v>
      </c>
      <c r="P7" s="13">
        <v>43.551250000000003</v>
      </c>
      <c r="Q7" s="13">
        <v>44.773099999999999</v>
      </c>
      <c r="R7" s="13">
        <v>50.8065</v>
      </c>
      <c r="S7" s="13">
        <v>67.742000000000004</v>
      </c>
      <c r="T7" s="13">
        <v>35.970649999999999</v>
      </c>
      <c r="U7" s="13">
        <v>53.647500000000001</v>
      </c>
      <c r="V7" s="13">
        <v>57.421999999999997</v>
      </c>
      <c r="W7" s="13">
        <v>53.463000000000001</v>
      </c>
      <c r="X7" s="13">
        <v>39.376150000000003</v>
      </c>
      <c r="Y7" s="13">
        <v>42.53745</v>
      </c>
      <c r="Z7" s="13">
        <v>40.909100000000002</v>
      </c>
      <c r="AA7" s="13">
        <v>54.579000000000001</v>
      </c>
      <c r="AB7" s="13">
        <v>63</v>
      </c>
      <c r="AC7" s="13">
        <v>42.245449999999998</v>
      </c>
      <c r="AD7" s="13">
        <v>47.412550000000003</v>
      </c>
      <c r="AE7" s="13">
        <v>39.652349999999998</v>
      </c>
      <c r="AF7" s="13">
        <v>34.106749999999998</v>
      </c>
      <c r="AG7" s="13">
        <v>37.563899999999997</v>
      </c>
      <c r="AH7" s="13">
        <v>33.038649999999997</v>
      </c>
      <c r="AI7" s="13">
        <v>43.362850000000002</v>
      </c>
      <c r="AJ7" s="13">
        <v>43.921399999999998</v>
      </c>
      <c r="AK7" s="13">
        <v>66.817999999999998</v>
      </c>
      <c r="AL7" s="13">
        <v>36.386150000000001</v>
      </c>
      <c r="AM7" s="13">
        <v>34.22495</v>
      </c>
      <c r="AN7" s="13">
        <v>50.899500000000003</v>
      </c>
      <c r="AO7" s="13">
        <v>46.118450000000003</v>
      </c>
      <c r="AP7" s="13">
        <v>41.594450000000002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9" t="s">
        <v>16</v>
      </c>
      <c r="B8" s="13">
        <v>63.660499999999999</v>
      </c>
      <c r="C8" s="13">
        <v>41.028350000000003</v>
      </c>
      <c r="D8" s="13">
        <v>78.103999999999999</v>
      </c>
      <c r="E8" s="13">
        <v>32.502949999999998</v>
      </c>
      <c r="F8" s="13">
        <v>84.536500000000004</v>
      </c>
      <c r="G8" s="13">
        <v>59.253</v>
      </c>
      <c r="H8" s="13">
        <v>54.905500000000004</v>
      </c>
      <c r="I8" s="4">
        <v>55.262999999999998</v>
      </c>
      <c r="J8" s="13">
        <v>40.971150000000002</v>
      </c>
      <c r="K8" s="13">
        <v>45.446750000000002</v>
      </c>
      <c r="L8" s="13">
        <v>44.71255</v>
      </c>
      <c r="M8" s="13">
        <v>36.872900000000001</v>
      </c>
      <c r="N8" s="13">
        <v>37.901800000000001</v>
      </c>
      <c r="O8" s="13">
        <v>50</v>
      </c>
      <c r="P8" s="13">
        <v>43.549799999999998</v>
      </c>
      <c r="Q8" s="13">
        <v>44.773099999999999</v>
      </c>
      <c r="R8" s="13">
        <v>50.8065</v>
      </c>
      <c r="S8" s="13">
        <v>67.742000000000004</v>
      </c>
      <c r="T8" s="13">
        <v>35.970649999999999</v>
      </c>
      <c r="U8" s="13">
        <v>53.647500000000001</v>
      </c>
      <c r="V8" s="13">
        <v>57.421999999999997</v>
      </c>
      <c r="W8" s="13">
        <v>53.460999999999999</v>
      </c>
      <c r="X8" s="13">
        <v>39.375</v>
      </c>
      <c r="Y8" s="13">
        <v>42.536099999999998</v>
      </c>
      <c r="Z8" s="13">
        <v>40.909100000000002</v>
      </c>
      <c r="AA8" s="13">
        <v>54.579000000000001</v>
      </c>
      <c r="AB8" s="13">
        <v>63</v>
      </c>
      <c r="AC8" s="13">
        <v>42.245449999999998</v>
      </c>
      <c r="AD8" s="13">
        <v>47.412550000000003</v>
      </c>
      <c r="AE8" s="13">
        <v>39.652349999999998</v>
      </c>
      <c r="AF8" s="13">
        <v>34.106749999999998</v>
      </c>
      <c r="AG8" s="13">
        <v>37.563899999999997</v>
      </c>
      <c r="AH8" s="13">
        <v>33.038649999999997</v>
      </c>
      <c r="AI8" s="13">
        <v>43.362850000000002</v>
      </c>
      <c r="AJ8" s="13">
        <v>43.91995</v>
      </c>
      <c r="AK8" s="13">
        <v>66.817999999999998</v>
      </c>
      <c r="AL8" s="13">
        <v>36.386150000000001</v>
      </c>
      <c r="AM8" s="13">
        <v>34.22495</v>
      </c>
      <c r="AN8" s="13">
        <v>50.899500000000003</v>
      </c>
      <c r="AO8" s="13">
        <v>46.116849999999999</v>
      </c>
      <c r="AP8" s="13">
        <v>41.594450000000002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9" t="s">
        <v>17</v>
      </c>
      <c r="B9" s="13">
        <v>63.660499999999999</v>
      </c>
      <c r="C9" s="13">
        <v>41.028350000000003</v>
      </c>
      <c r="D9" s="13">
        <v>78.103999999999999</v>
      </c>
      <c r="E9" s="13">
        <v>32.502949999999998</v>
      </c>
      <c r="F9" s="13">
        <v>84.536500000000004</v>
      </c>
      <c r="G9" s="13">
        <v>59.253</v>
      </c>
      <c r="H9" s="13">
        <v>54.905500000000004</v>
      </c>
      <c r="I9" s="4">
        <v>55.262999999999998</v>
      </c>
      <c r="J9" s="13">
        <v>40.971150000000002</v>
      </c>
      <c r="K9" s="13">
        <v>45.4452</v>
      </c>
      <c r="L9" s="13">
        <v>44.71105</v>
      </c>
      <c r="M9" s="13">
        <v>36.872900000000001</v>
      </c>
      <c r="N9" s="13">
        <v>37.901800000000001</v>
      </c>
      <c r="O9" s="13">
        <v>50</v>
      </c>
      <c r="P9" s="13">
        <v>43.549799999999998</v>
      </c>
      <c r="Q9" s="13">
        <v>44.771549999999998</v>
      </c>
      <c r="R9" s="13">
        <v>50.8065</v>
      </c>
      <c r="S9" s="13">
        <v>67.742000000000004</v>
      </c>
      <c r="T9" s="13">
        <v>35.970649999999999</v>
      </c>
      <c r="U9" s="13">
        <v>53.645499999999998</v>
      </c>
      <c r="V9" s="13">
        <v>57.419499999999999</v>
      </c>
      <c r="W9" s="13">
        <v>53.460999999999999</v>
      </c>
      <c r="X9" s="13">
        <v>39.375</v>
      </c>
      <c r="Y9" s="13">
        <v>42.536099999999998</v>
      </c>
      <c r="Z9" s="13">
        <v>40.907850000000003</v>
      </c>
      <c r="AA9" s="13">
        <v>54.579000000000001</v>
      </c>
      <c r="AB9" s="13">
        <v>63</v>
      </c>
      <c r="AC9" s="13">
        <v>42.244100000000003</v>
      </c>
      <c r="AD9" s="13">
        <v>47.412550000000003</v>
      </c>
      <c r="AE9" s="13">
        <v>39.651150000000001</v>
      </c>
      <c r="AF9" s="13">
        <v>34.106749999999998</v>
      </c>
      <c r="AG9" s="13">
        <v>37.563899999999997</v>
      </c>
      <c r="AH9" s="13">
        <v>33.037849999999999</v>
      </c>
      <c r="AI9" s="13">
        <v>43.362850000000002</v>
      </c>
      <c r="AJ9" s="13">
        <v>43.91995</v>
      </c>
      <c r="AK9" s="13">
        <v>66.817999999999998</v>
      </c>
      <c r="AL9" s="13">
        <v>36.386150000000001</v>
      </c>
      <c r="AM9" s="13">
        <v>34.22495</v>
      </c>
      <c r="AN9" s="13">
        <v>50.898000000000003</v>
      </c>
      <c r="AO9" s="13">
        <v>46.116849999999999</v>
      </c>
      <c r="AP9" s="13">
        <v>41.594450000000002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9" t="s">
        <v>18</v>
      </c>
      <c r="B10" s="13">
        <v>60.150500000000001</v>
      </c>
      <c r="C10" s="13">
        <v>43.385599999999997</v>
      </c>
      <c r="D10" s="13">
        <v>71.282499999999999</v>
      </c>
      <c r="E10" s="13">
        <v>37.860599999999998</v>
      </c>
      <c r="F10" s="13">
        <v>68.691500000000005</v>
      </c>
      <c r="G10" s="13">
        <v>54.390500000000003</v>
      </c>
      <c r="H10" s="13">
        <v>51.041499999999999</v>
      </c>
      <c r="I10" s="4">
        <v>49</v>
      </c>
      <c r="J10" s="13">
        <v>42.534700000000001</v>
      </c>
      <c r="K10" s="13">
        <v>46.0398</v>
      </c>
      <c r="L10" s="13">
        <v>43.252249999999997</v>
      </c>
      <c r="M10" s="13">
        <v>38.28125</v>
      </c>
      <c r="N10" s="13">
        <v>38.4392</v>
      </c>
      <c r="O10" s="13">
        <v>49.328850000000003</v>
      </c>
      <c r="P10" s="13">
        <v>42.545650000000002</v>
      </c>
      <c r="Q10" s="13">
        <v>45.23075</v>
      </c>
      <c r="R10" s="13">
        <v>48.929349999999999</v>
      </c>
      <c r="S10" s="13">
        <v>82.352999999999994</v>
      </c>
      <c r="T10" s="13">
        <v>38.8889</v>
      </c>
      <c r="U10" s="13">
        <v>60.223999999999997</v>
      </c>
      <c r="V10" s="13">
        <v>63.362000000000002</v>
      </c>
      <c r="W10" s="13">
        <v>55.87</v>
      </c>
      <c r="X10" s="13">
        <v>39.224400000000003</v>
      </c>
      <c r="Y10" s="13">
        <v>41.8459</v>
      </c>
      <c r="Z10" s="13">
        <v>36.652250000000002</v>
      </c>
      <c r="AA10" s="13">
        <v>57.542000000000002</v>
      </c>
      <c r="AB10" s="13">
        <v>58.8</v>
      </c>
      <c r="AC10" s="13">
        <v>47.304049999999997</v>
      </c>
      <c r="AD10" s="13">
        <v>62.642000000000003</v>
      </c>
      <c r="AE10" s="13">
        <v>38.28125</v>
      </c>
      <c r="AF10" s="13">
        <v>33.257899999999999</v>
      </c>
      <c r="AG10" s="13">
        <v>35</v>
      </c>
      <c r="AH10" s="13">
        <v>32.666649999999997</v>
      </c>
      <c r="AI10" s="13">
        <v>41.292149999999999</v>
      </c>
      <c r="AJ10" s="13">
        <v>40.533099999999997</v>
      </c>
      <c r="AK10" s="13">
        <v>67.430999999999997</v>
      </c>
      <c r="AL10" s="13">
        <v>42.485550000000003</v>
      </c>
      <c r="AM10" s="13">
        <v>37.44905</v>
      </c>
      <c r="AN10" s="13">
        <v>47.484000000000002</v>
      </c>
      <c r="AO10" s="13">
        <v>46.740850000000002</v>
      </c>
      <c r="AP10" s="13">
        <v>56.338000000000001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9" t="s">
        <v>19</v>
      </c>
      <c r="B11" s="13">
        <v>60.606000000000002</v>
      </c>
      <c r="C11" s="13">
        <v>46.558300000000003</v>
      </c>
      <c r="D11" s="13">
        <v>67.999499999999998</v>
      </c>
      <c r="E11" s="13">
        <v>39.151299999999999</v>
      </c>
      <c r="F11" s="13">
        <v>64.900499999999994</v>
      </c>
      <c r="G11" s="13">
        <v>54.212499999999999</v>
      </c>
      <c r="H11" s="13">
        <v>50.342500000000001</v>
      </c>
      <c r="I11" s="4">
        <v>45.09205</v>
      </c>
      <c r="J11" s="13">
        <v>40.853499999999997</v>
      </c>
      <c r="K11" s="13">
        <v>45.323749999999997</v>
      </c>
      <c r="L11" s="13">
        <v>39.945650000000001</v>
      </c>
      <c r="M11" s="13">
        <v>36.386150000000001</v>
      </c>
      <c r="N11" s="13">
        <v>36.717350000000003</v>
      </c>
      <c r="O11" s="13">
        <v>49.411749999999998</v>
      </c>
      <c r="P11" s="13">
        <v>41.061450000000001</v>
      </c>
      <c r="Q11" s="13">
        <v>41.525399999999998</v>
      </c>
      <c r="R11" s="13">
        <v>46.289499999999997</v>
      </c>
      <c r="S11" s="13">
        <v>73.5</v>
      </c>
      <c r="T11" s="13">
        <v>36.206899999999997</v>
      </c>
      <c r="U11" s="13">
        <v>62.287999999999997</v>
      </c>
      <c r="V11" s="13">
        <v>57.295000000000002</v>
      </c>
      <c r="W11" s="13">
        <v>47.851550000000003</v>
      </c>
      <c r="X11" s="13">
        <v>40.061750000000004</v>
      </c>
      <c r="Y11" s="13">
        <v>41.509799999999998</v>
      </c>
      <c r="Z11" s="13">
        <v>36.139650000000003</v>
      </c>
      <c r="AA11" s="13">
        <v>51.167999999999999</v>
      </c>
      <c r="AB11" s="13">
        <v>58.333500000000001</v>
      </c>
      <c r="AC11" s="13">
        <v>45.734250000000003</v>
      </c>
      <c r="AD11" s="13">
        <v>59.402000000000001</v>
      </c>
      <c r="AE11" s="13">
        <v>37.7224</v>
      </c>
      <c r="AF11" s="13">
        <v>30.59525</v>
      </c>
      <c r="AG11" s="13">
        <v>35.942300000000003</v>
      </c>
      <c r="AH11" s="13">
        <v>31.012650000000001</v>
      </c>
      <c r="AI11" s="13">
        <v>39.729750000000003</v>
      </c>
      <c r="AJ11" s="13">
        <v>42.015999999999998</v>
      </c>
      <c r="AK11" s="13">
        <v>66.215999999999994</v>
      </c>
      <c r="AL11" s="13">
        <v>39.02655</v>
      </c>
      <c r="AM11" s="13">
        <v>36.782699999999998</v>
      </c>
      <c r="AN11" s="13">
        <v>47.337299999999999</v>
      </c>
      <c r="AO11" s="13">
        <v>46.102400000000003</v>
      </c>
      <c r="AP11" s="13">
        <v>54.421999999999997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9" t="s">
        <v>20</v>
      </c>
      <c r="B12" s="13">
        <v>64</v>
      </c>
      <c r="C12" s="13">
        <v>39.9071</v>
      </c>
      <c r="D12" s="13">
        <v>73.304500000000004</v>
      </c>
      <c r="E12" s="13">
        <v>31.717500000000001</v>
      </c>
      <c r="F12" s="13">
        <v>65.407499999999999</v>
      </c>
      <c r="G12" s="13">
        <v>56.188000000000002</v>
      </c>
      <c r="H12" s="13">
        <v>47.91395</v>
      </c>
      <c r="I12" s="4">
        <v>55.355499999999999</v>
      </c>
      <c r="J12" s="13">
        <v>42.622399999999999</v>
      </c>
      <c r="K12" s="13">
        <v>41.525399999999998</v>
      </c>
      <c r="L12" s="13">
        <v>39.200000000000003</v>
      </c>
      <c r="M12" s="13">
        <v>35.083550000000002</v>
      </c>
      <c r="N12" s="13">
        <v>34.7545</v>
      </c>
      <c r="O12" s="13">
        <v>51.902500000000003</v>
      </c>
      <c r="P12" s="13">
        <v>42.115000000000002</v>
      </c>
      <c r="Q12" s="13">
        <v>38.231450000000002</v>
      </c>
      <c r="R12" s="13">
        <v>50.777000000000001</v>
      </c>
      <c r="S12" s="13">
        <v>93.352999999999994</v>
      </c>
      <c r="T12" s="13">
        <v>37.265500000000003</v>
      </c>
      <c r="U12" s="13">
        <v>48.275849999999998</v>
      </c>
      <c r="V12" s="13">
        <v>73.057500000000005</v>
      </c>
      <c r="W12" s="13">
        <v>61.523499999999999</v>
      </c>
      <c r="X12" s="13">
        <v>38.352249999999998</v>
      </c>
      <c r="Y12" s="13">
        <v>43.631700000000002</v>
      </c>
      <c r="Z12" s="13">
        <v>31.64995</v>
      </c>
      <c r="AA12" s="13">
        <v>59.316499999999998</v>
      </c>
      <c r="AB12" s="13">
        <v>58.103000000000002</v>
      </c>
      <c r="AC12" s="13">
        <v>35.579799999999999</v>
      </c>
      <c r="AD12" s="13">
        <v>55.420499999999997</v>
      </c>
      <c r="AE12" s="13">
        <v>33.558250000000001</v>
      </c>
      <c r="AF12" s="13">
        <v>28.31765</v>
      </c>
      <c r="AG12" s="13">
        <v>36.391150000000003</v>
      </c>
      <c r="AH12" s="13">
        <v>28.965499999999999</v>
      </c>
      <c r="AI12" s="13">
        <v>32.959650000000003</v>
      </c>
      <c r="AJ12" s="13">
        <v>40.853499999999997</v>
      </c>
      <c r="AK12" s="13">
        <v>62.423499999999997</v>
      </c>
      <c r="AL12" s="13">
        <v>36.620800000000003</v>
      </c>
      <c r="AM12" s="13">
        <v>32.149099999999997</v>
      </c>
      <c r="AN12" s="13">
        <v>47.94885</v>
      </c>
      <c r="AO12" s="13">
        <v>40.902749999999997</v>
      </c>
      <c r="AP12" s="13">
        <v>60.435499999999998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9" t="s">
        <v>21</v>
      </c>
      <c r="B13" s="13">
        <v>64</v>
      </c>
      <c r="C13" s="13">
        <v>39.9071</v>
      </c>
      <c r="D13" s="13">
        <v>73.304500000000004</v>
      </c>
      <c r="E13" s="13">
        <v>31.717500000000001</v>
      </c>
      <c r="F13" s="13">
        <v>65.404499999999999</v>
      </c>
      <c r="G13" s="13">
        <v>56.188000000000002</v>
      </c>
      <c r="H13" s="13">
        <v>47.91395</v>
      </c>
      <c r="I13" s="4">
        <v>55.355499999999999</v>
      </c>
      <c r="J13" s="13">
        <v>42.622399999999999</v>
      </c>
      <c r="K13" s="13">
        <v>41.525399999999998</v>
      </c>
      <c r="L13" s="13">
        <v>39.200000000000003</v>
      </c>
      <c r="M13" s="13">
        <v>35.083550000000002</v>
      </c>
      <c r="N13" s="13">
        <v>34.7545</v>
      </c>
      <c r="O13" s="13">
        <v>51.900500000000001</v>
      </c>
      <c r="P13" s="13">
        <v>42.115000000000002</v>
      </c>
      <c r="Q13" s="13">
        <v>38.231450000000002</v>
      </c>
      <c r="R13" s="13">
        <v>50.777000000000001</v>
      </c>
      <c r="S13" s="13">
        <v>93.346500000000006</v>
      </c>
      <c r="T13" s="13">
        <v>37.265500000000003</v>
      </c>
      <c r="U13" s="13">
        <v>48.275849999999998</v>
      </c>
      <c r="V13" s="13">
        <v>73.0535</v>
      </c>
      <c r="W13" s="13">
        <v>61.523499999999999</v>
      </c>
      <c r="X13" s="13">
        <v>38.352249999999998</v>
      </c>
      <c r="Y13" s="13">
        <v>43.631700000000002</v>
      </c>
      <c r="Z13" s="13">
        <v>31.64995</v>
      </c>
      <c r="AA13" s="13">
        <v>59.316499999999998</v>
      </c>
      <c r="AB13" s="13">
        <v>58.103000000000002</v>
      </c>
      <c r="AC13" s="13">
        <v>35.579799999999999</v>
      </c>
      <c r="AD13" s="13">
        <v>55.420499999999997</v>
      </c>
      <c r="AE13" s="13">
        <v>33.558250000000001</v>
      </c>
      <c r="AF13" s="13">
        <v>28.31765</v>
      </c>
      <c r="AG13" s="13">
        <v>36.390149999999998</v>
      </c>
      <c r="AH13" s="13">
        <v>28.965499999999999</v>
      </c>
      <c r="AI13" s="13">
        <v>32.959650000000003</v>
      </c>
      <c r="AJ13" s="13">
        <v>40.853499999999997</v>
      </c>
      <c r="AK13" s="13">
        <v>62.423499999999997</v>
      </c>
      <c r="AL13" s="13">
        <v>36.619799999999998</v>
      </c>
      <c r="AM13" s="13">
        <v>32.149099999999997</v>
      </c>
      <c r="AN13" s="13">
        <v>47.94885</v>
      </c>
      <c r="AO13" s="13">
        <v>40.902749999999997</v>
      </c>
      <c r="AP13" s="13">
        <v>60.433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9" t="s">
        <v>97</v>
      </c>
      <c r="B14" s="13">
        <v>42.328049999999998</v>
      </c>
      <c r="C14" s="13">
        <v>37.179650000000002</v>
      </c>
      <c r="D14" s="13">
        <v>36.0137</v>
      </c>
      <c r="E14" s="13">
        <v>31.321000000000002</v>
      </c>
      <c r="F14" s="13">
        <v>48.355249999999998</v>
      </c>
      <c r="G14" s="13">
        <v>42</v>
      </c>
      <c r="H14" s="13">
        <v>43.066400000000002</v>
      </c>
      <c r="I14" s="4">
        <v>34.918700000000001</v>
      </c>
      <c r="J14" s="13">
        <v>31.226400000000002</v>
      </c>
      <c r="K14" s="13">
        <v>42.857149999999997</v>
      </c>
      <c r="L14" s="13">
        <v>39.516150000000003</v>
      </c>
      <c r="M14" s="13">
        <v>35</v>
      </c>
      <c r="N14" s="13">
        <v>33.645299999999999</v>
      </c>
      <c r="O14" s="13">
        <v>47.19605</v>
      </c>
      <c r="P14" s="13">
        <v>36.202950000000001</v>
      </c>
      <c r="Q14" s="13">
        <v>31.343299999999999</v>
      </c>
      <c r="R14" s="13">
        <v>44.277099999999997</v>
      </c>
      <c r="S14" s="13">
        <v>65.572999999999993</v>
      </c>
      <c r="T14" s="13">
        <v>34.684350000000002</v>
      </c>
      <c r="U14" s="13">
        <v>40.833350000000003</v>
      </c>
      <c r="V14" s="13">
        <v>50.170499999999997</v>
      </c>
      <c r="W14" s="13">
        <v>45.734250000000003</v>
      </c>
      <c r="X14" s="13">
        <v>38.28125</v>
      </c>
      <c r="Y14" s="13">
        <v>36.206899999999997</v>
      </c>
      <c r="Z14" s="13">
        <v>36.842100000000002</v>
      </c>
      <c r="AA14" s="13">
        <v>48.411900000000003</v>
      </c>
      <c r="AB14" s="13">
        <v>54.624499999999998</v>
      </c>
      <c r="AC14" s="13">
        <v>38.210500000000003</v>
      </c>
      <c r="AD14" s="13">
        <v>43.246600000000001</v>
      </c>
      <c r="AE14" s="13">
        <v>31.4162</v>
      </c>
      <c r="AF14" s="13">
        <v>32.099200000000003</v>
      </c>
      <c r="AG14" s="13">
        <v>35.764499999999998</v>
      </c>
      <c r="AH14" s="13">
        <v>27.528099999999998</v>
      </c>
      <c r="AI14" s="13">
        <v>36.934649999999998</v>
      </c>
      <c r="AJ14" s="13">
        <v>39.601300000000002</v>
      </c>
      <c r="AK14" s="13">
        <v>61.759</v>
      </c>
      <c r="AL14" s="13">
        <v>34.875450000000001</v>
      </c>
      <c r="AM14" s="13">
        <v>31.9998</v>
      </c>
      <c r="AN14" s="13">
        <v>48.491399999999999</v>
      </c>
      <c r="AO14" s="13">
        <v>39.077249999999999</v>
      </c>
      <c r="AP14" s="13">
        <v>58.076000000000001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9" t="s">
        <v>98</v>
      </c>
      <c r="B15" s="13">
        <v>36.466749999999998</v>
      </c>
      <c r="C15" s="13">
        <v>32.313200000000002</v>
      </c>
      <c r="D15" s="13">
        <v>59.7455</v>
      </c>
      <c r="E15" s="13">
        <v>28.067699999999999</v>
      </c>
      <c r="F15" s="13">
        <v>49.494950000000003</v>
      </c>
      <c r="G15" s="13">
        <v>46.063850000000002</v>
      </c>
      <c r="H15" s="13">
        <v>39.151299999999999</v>
      </c>
      <c r="I15" s="4">
        <v>39.753599999999999</v>
      </c>
      <c r="J15" s="13">
        <v>35.594200000000001</v>
      </c>
      <c r="K15" s="13">
        <v>37.027700000000003</v>
      </c>
      <c r="L15" s="13">
        <v>27.0718</v>
      </c>
      <c r="M15" s="13">
        <v>26.63045</v>
      </c>
      <c r="N15" s="13">
        <v>28.010649999999998</v>
      </c>
      <c r="O15" s="13">
        <v>46.878300000000003</v>
      </c>
      <c r="P15" s="13">
        <v>36.266449999999999</v>
      </c>
      <c r="Q15" s="13">
        <v>26.775950000000002</v>
      </c>
      <c r="R15" s="13">
        <v>36.7592</v>
      </c>
      <c r="S15" s="13">
        <v>67.314499999999995</v>
      </c>
      <c r="T15" s="13">
        <v>31.132349999999999</v>
      </c>
      <c r="U15" s="13">
        <v>41.961350000000003</v>
      </c>
      <c r="V15" s="13">
        <v>51.1205</v>
      </c>
      <c r="W15" s="13">
        <v>31.802900000000001</v>
      </c>
      <c r="X15" s="13">
        <v>33.777549999999998</v>
      </c>
      <c r="Y15" s="13">
        <v>28.767099999999999</v>
      </c>
      <c r="Z15" s="13">
        <v>28.71095</v>
      </c>
      <c r="AA15" s="13">
        <v>40.168799999999997</v>
      </c>
      <c r="AB15" s="13">
        <v>38.093850000000003</v>
      </c>
      <c r="AC15" s="13">
        <v>34.8598</v>
      </c>
      <c r="AD15" s="13">
        <v>36.652250000000002</v>
      </c>
      <c r="AE15" s="13">
        <v>32.692500000000003</v>
      </c>
      <c r="AF15" s="13">
        <v>26.846599999999999</v>
      </c>
      <c r="AG15" s="13">
        <v>28.1023</v>
      </c>
      <c r="AH15" s="13">
        <v>20.559449999999998</v>
      </c>
      <c r="AI15" s="13">
        <v>38.786299999999997</v>
      </c>
      <c r="AJ15" s="13">
        <v>33.9998</v>
      </c>
      <c r="AK15" s="13">
        <v>43.362850000000002</v>
      </c>
      <c r="AL15" s="13">
        <v>35.941299999999998</v>
      </c>
      <c r="AM15" s="13">
        <v>27.859649999999998</v>
      </c>
      <c r="AN15" s="13">
        <v>48.913049999999998</v>
      </c>
      <c r="AO15" s="13">
        <v>36.717350000000003</v>
      </c>
      <c r="AP15" s="13">
        <v>58.003500000000003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9" t="s">
        <v>22</v>
      </c>
      <c r="B16" s="13">
        <v>69.267499999999998</v>
      </c>
      <c r="C16" s="13">
        <v>35.8187</v>
      </c>
      <c r="D16" s="13">
        <v>71.777500000000003</v>
      </c>
      <c r="E16" s="13">
        <v>35.935450000000003</v>
      </c>
      <c r="F16" s="13">
        <v>70</v>
      </c>
      <c r="G16" s="13">
        <v>50.198999999999998</v>
      </c>
      <c r="H16" s="13">
        <v>49.443150000000003</v>
      </c>
      <c r="I16" s="4">
        <v>51.551000000000002</v>
      </c>
      <c r="J16" s="13">
        <v>36.742849999999997</v>
      </c>
      <c r="K16" s="13">
        <v>49.328850000000003</v>
      </c>
      <c r="L16" s="13">
        <v>43.928699999999999</v>
      </c>
      <c r="M16" s="13">
        <v>39.516150000000003</v>
      </c>
      <c r="N16" s="13">
        <v>37.112900000000003</v>
      </c>
      <c r="O16" s="13">
        <v>51.130499999999998</v>
      </c>
      <c r="P16" s="13">
        <v>36.458350000000003</v>
      </c>
      <c r="Q16" s="13">
        <v>44.458649999999999</v>
      </c>
      <c r="R16" s="13">
        <v>49.611899999999999</v>
      </c>
      <c r="S16" s="13">
        <v>80.099500000000006</v>
      </c>
      <c r="T16" s="13">
        <v>41.580249999999999</v>
      </c>
      <c r="U16" s="13">
        <v>57.777999999999999</v>
      </c>
      <c r="V16" s="13">
        <v>57.661999999999999</v>
      </c>
      <c r="W16" s="13">
        <v>49.806100000000001</v>
      </c>
      <c r="X16" s="13">
        <v>36.360149999999997</v>
      </c>
      <c r="Y16" s="13">
        <v>47.649900000000002</v>
      </c>
      <c r="Z16" s="13">
        <v>40.281350000000003</v>
      </c>
      <c r="AA16" s="13">
        <v>54.243499999999997</v>
      </c>
      <c r="AB16" s="13">
        <v>56.377000000000002</v>
      </c>
      <c r="AC16" s="13">
        <v>44.3127</v>
      </c>
      <c r="AD16" s="13">
        <v>56.514499999999998</v>
      </c>
      <c r="AE16" s="13">
        <v>39.516150000000003</v>
      </c>
      <c r="AF16" s="13">
        <v>35.579799999999999</v>
      </c>
      <c r="AG16" s="13">
        <v>32.289549999999998</v>
      </c>
      <c r="AH16" s="13">
        <v>30.656949999999998</v>
      </c>
      <c r="AI16" s="13">
        <v>37.400350000000003</v>
      </c>
      <c r="AJ16" s="13">
        <v>40.021799999999999</v>
      </c>
      <c r="AK16" s="13">
        <v>71.769499999999994</v>
      </c>
      <c r="AL16" s="13">
        <v>33.793100000000003</v>
      </c>
      <c r="AM16" s="13">
        <v>32.8125</v>
      </c>
      <c r="AN16" s="13">
        <v>52.878999999999998</v>
      </c>
      <c r="AO16" s="13">
        <v>46.688099999999999</v>
      </c>
      <c r="AP16" s="13">
        <v>55.734000000000002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9" t="s">
        <v>23</v>
      </c>
      <c r="B17" s="13">
        <v>69.267499999999998</v>
      </c>
      <c r="C17" s="13">
        <v>35.817749999999997</v>
      </c>
      <c r="D17" s="13">
        <v>71.777500000000003</v>
      </c>
      <c r="E17" s="13">
        <v>35.935450000000003</v>
      </c>
      <c r="F17" s="13">
        <v>70</v>
      </c>
      <c r="G17" s="13">
        <v>50.198999999999998</v>
      </c>
      <c r="H17" s="13">
        <v>49.441299999999998</v>
      </c>
      <c r="I17" s="4">
        <v>51.551000000000002</v>
      </c>
      <c r="J17" s="13">
        <v>36.741849999999999</v>
      </c>
      <c r="K17" s="13">
        <v>49.328850000000003</v>
      </c>
      <c r="L17" s="13">
        <v>43.928699999999999</v>
      </c>
      <c r="M17" s="13">
        <v>39.516150000000003</v>
      </c>
      <c r="N17" s="13">
        <v>37.112900000000003</v>
      </c>
      <c r="O17" s="13">
        <v>51.130499999999998</v>
      </c>
      <c r="P17" s="13">
        <v>36.458350000000003</v>
      </c>
      <c r="Q17" s="13">
        <v>44.457149999999999</v>
      </c>
      <c r="R17" s="13">
        <v>49.61</v>
      </c>
      <c r="S17" s="13">
        <v>80.099500000000006</v>
      </c>
      <c r="T17" s="13">
        <v>41.580249999999999</v>
      </c>
      <c r="U17" s="13">
        <v>57.775500000000001</v>
      </c>
      <c r="V17" s="13">
        <v>57.661999999999999</v>
      </c>
      <c r="W17" s="13">
        <v>49.806100000000001</v>
      </c>
      <c r="X17" s="13">
        <v>36.35915</v>
      </c>
      <c r="Y17" s="13">
        <v>47.649900000000002</v>
      </c>
      <c r="Z17" s="13">
        <v>40.280099999999997</v>
      </c>
      <c r="AA17" s="13">
        <v>54.243499999999997</v>
      </c>
      <c r="AB17" s="13">
        <v>56.377000000000002</v>
      </c>
      <c r="AC17" s="13">
        <v>44.3127</v>
      </c>
      <c r="AD17" s="13">
        <v>56.514499999999998</v>
      </c>
      <c r="AE17" s="13">
        <v>39.516150000000003</v>
      </c>
      <c r="AF17" s="13">
        <v>35.579799999999999</v>
      </c>
      <c r="AG17" s="13">
        <v>32.289549999999998</v>
      </c>
      <c r="AH17" s="13">
        <v>30.656949999999998</v>
      </c>
      <c r="AI17" s="13">
        <v>37.399299999999997</v>
      </c>
      <c r="AJ17" s="13">
        <v>40.021799999999999</v>
      </c>
      <c r="AK17" s="13">
        <v>71.769499999999994</v>
      </c>
      <c r="AL17" s="13">
        <v>33.793100000000003</v>
      </c>
      <c r="AM17" s="13">
        <v>32.8125</v>
      </c>
      <c r="AN17" s="13">
        <v>52.878999999999998</v>
      </c>
      <c r="AO17" s="13">
        <v>46.688099999999999</v>
      </c>
      <c r="AP17" s="13">
        <v>55.734000000000002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9" t="s">
        <v>24</v>
      </c>
      <c r="B18" s="13">
        <v>54.292499999999997</v>
      </c>
      <c r="C18" s="13">
        <v>46.775550000000003</v>
      </c>
      <c r="D18" s="13">
        <v>71.282499999999999</v>
      </c>
      <c r="E18" s="13">
        <v>36.75</v>
      </c>
      <c r="F18" s="13">
        <v>65.044499999999999</v>
      </c>
      <c r="G18" s="13">
        <v>54.7485</v>
      </c>
      <c r="H18" s="13">
        <v>45.553150000000002</v>
      </c>
      <c r="I18" s="4">
        <v>45.734250000000003</v>
      </c>
      <c r="J18" s="13">
        <v>43.796349999999997</v>
      </c>
      <c r="K18" s="13">
        <v>49.039949999999997</v>
      </c>
      <c r="L18" s="13">
        <v>38.639000000000003</v>
      </c>
      <c r="M18" s="13">
        <v>39.095750000000002</v>
      </c>
      <c r="N18" s="13">
        <v>34.112000000000002</v>
      </c>
      <c r="O18" s="13">
        <v>55.262999999999998</v>
      </c>
      <c r="P18" s="13">
        <v>48.754399999999997</v>
      </c>
      <c r="Q18" s="13">
        <v>41.75215</v>
      </c>
      <c r="R18" s="13">
        <v>52.226500000000001</v>
      </c>
      <c r="S18" s="13">
        <v>81.385499999999993</v>
      </c>
      <c r="T18" s="13">
        <v>42.857149999999997</v>
      </c>
      <c r="U18" s="13">
        <v>65.006</v>
      </c>
      <c r="V18" s="13">
        <v>59.616</v>
      </c>
      <c r="W18" s="13">
        <v>53.649500000000003</v>
      </c>
      <c r="X18" s="13">
        <v>41.937449999999998</v>
      </c>
      <c r="Y18" s="13">
        <v>43.620199999999997</v>
      </c>
      <c r="Z18" s="13">
        <v>39.29195</v>
      </c>
      <c r="AA18" s="13">
        <v>59.713000000000001</v>
      </c>
      <c r="AB18" s="13">
        <v>62.642000000000003</v>
      </c>
      <c r="AC18" s="13">
        <v>42.015999999999998</v>
      </c>
      <c r="AD18" s="13">
        <v>68.055499999999995</v>
      </c>
      <c r="AE18" s="13">
        <v>40.384599999999999</v>
      </c>
      <c r="AF18" s="13">
        <v>37.999749999999999</v>
      </c>
      <c r="AG18" s="13">
        <v>30.670449999999999</v>
      </c>
      <c r="AH18" s="13">
        <v>34.588250000000002</v>
      </c>
      <c r="AI18" s="13">
        <v>41.213650000000001</v>
      </c>
      <c r="AJ18" s="13">
        <v>43.620199999999997</v>
      </c>
      <c r="AK18" s="13">
        <v>67.555000000000007</v>
      </c>
      <c r="AL18" s="13">
        <v>41.292149999999999</v>
      </c>
      <c r="AM18" s="13">
        <v>39.753599999999999</v>
      </c>
      <c r="AN18" s="13">
        <v>50.79</v>
      </c>
      <c r="AO18" s="13">
        <v>52.524999999999999</v>
      </c>
      <c r="AP18" s="13">
        <v>65.040499999999994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9" t="s">
        <v>25</v>
      </c>
      <c r="B19" s="13">
        <v>47.538849999999996</v>
      </c>
      <c r="C19" s="13">
        <v>56.106999999999999</v>
      </c>
      <c r="D19" s="13">
        <v>62.642000000000003</v>
      </c>
      <c r="E19" s="13">
        <v>31.108899999999998</v>
      </c>
      <c r="F19" s="13">
        <v>57.646999999999998</v>
      </c>
      <c r="G19" s="13">
        <v>48.978250000000003</v>
      </c>
      <c r="H19" s="13">
        <v>41.5124</v>
      </c>
      <c r="I19" s="4">
        <v>45.9375</v>
      </c>
      <c r="J19" s="13">
        <v>39.287300000000002</v>
      </c>
      <c r="K19" s="13">
        <v>43.066400000000002</v>
      </c>
      <c r="L19" s="13">
        <v>41.677149999999997</v>
      </c>
      <c r="M19" s="13">
        <v>34.543100000000003</v>
      </c>
      <c r="N19" s="13">
        <v>33.212000000000003</v>
      </c>
      <c r="O19" s="13">
        <v>49.328850000000003</v>
      </c>
      <c r="P19" s="13">
        <v>38.711399999999998</v>
      </c>
      <c r="Q19" s="13">
        <v>30.945900000000002</v>
      </c>
      <c r="R19" s="13">
        <v>40.374749999999999</v>
      </c>
      <c r="S19" s="13">
        <v>72.027500000000003</v>
      </c>
      <c r="T19" s="13">
        <v>37.121200000000002</v>
      </c>
      <c r="U19" s="13">
        <v>47.19605</v>
      </c>
      <c r="V19" s="13">
        <v>53.463000000000001</v>
      </c>
      <c r="W19" s="13">
        <v>35.421700000000001</v>
      </c>
      <c r="X19" s="13">
        <v>39.151299999999999</v>
      </c>
      <c r="Y19" s="13">
        <v>38.327849999999998</v>
      </c>
      <c r="Z19" s="13">
        <v>33.949199999999998</v>
      </c>
      <c r="AA19" s="13">
        <v>46.349499999999999</v>
      </c>
      <c r="AB19" s="13">
        <v>54.399500000000003</v>
      </c>
      <c r="AC19" s="13">
        <v>39.601300000000002</v>
      </c>
      <c r="AD19" s="13">
        <v>49.61</v>
      </c>
      <c r="AE19" s="13">
        <v>37.309649999999998</v>
      </c>
      <c r="AF19" s="13">
        <v>29.36345</v>
      </c>
      <c r="AG19" s="13">
        <v>30.579699999999999</v>
      </c>
      <c r="AH19" s="13">
        <v>31.047599999999999</v>
      </c>
      <c r="AI19" s="13">
        <v>33.832850000000001</v>
      </c>
      <c r="AJ19" s="13">
        <v>42.98245</v>
      </c>
      <c r="AK19" s="13">
        <v>61.159500000000001</v>
      </c>
      <c r="AL19" s="13">
        <v>34.005049999999997</v>
      </c>
      <c r="AM19" s="13">
        <v>32.708649999999999</v>
      </c>
      <c r="AN19" s="13">
        <v>49.47775</v>
      </c>
      <c r="AO19" s="13">
        <v>39.532649999999997</v>
      </c>
      <c r="AP19" s="13">
        <v>53.872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x14ac:dyDescent="0.3">
      <c r="A20" s="29" t="s">
        <v>26</v>
      </c>
      <c r="B20" s="13">
        <v>50.156500000000001</v>
      </c>
      <c r="C20" s="13">
        <v>35.907200000000003</v>
      </c>
      <c r="D20" s="13">
        <v>65.625</v>
      </c>
      <c r="E20" s="13">
        <v>31.39235</v>
      </c>
      <c r="F20" s="13">
        <v>56.896000000000001</v>
      </c>
      <c r="G20" s="13">
        <v>55.272500000000001</v>
      </c>
      <c r="H20" s="13">
        <v>42.100250000000003</v>
      </c>
      <c r="I20" s="4">
        <v>51.679499999999997</v>
      </c>
      <c r="J20" s="13">
        <v>29.66235</v>
      </c>
      <c r="K20" s="13">
        <v>40.914149999999999</v>
      </c>
      <c r="L20" s="13">
        <v>36.139650000000003</v>
      </c>
      <c r="M20" s="13">
        <v>30.171050000000001</v>
      </c>
      <c r="N20" s="13">
        <v>32.771850000000001</v>
      </c>
      <c r="O20" s="13">
        <v>53.845999999999997</v>
      </c>
      <c r="P20" s="13">
        <v>36.202950000000001</v>
      </c>
      <c r="Q20" s="13">
        <v>31.4237</v>
      </c>
      <c r="R20" s="13">
        <v>39.450150000000001</v>
      </c>
      <c r="S20" s="13">
        <v>72.916499999999999</v>
      </c>
      <c r="T20" s="13">
        <v>34.958399999999997</v>
      </c>
      <c r="U20" s="13">
        <v>34.510649999999998</v>
      </c>
      <c r="V20" s="13">
        <v>54.214500000000001</v>
      </c>
      <c r="W20" s="13">
        <v>40</v>
      </c>
      <c r="X20" s="13">
        <v>32.656999999999996</v>
      </c>
      <c r="Y20" s="13">
        <v>35.457749999999997</v>
      </c>
      <c r="Z20" s="13">
        <v>31.0105</v>
      </c>
      <c r="AA20" s="13">
        <v>47.065100000000001</v>
      </c>
      <c r="AB20" s="13">
        <v>50.1175</v>
      </c>
      <c r="AC20" s="13">
        <v>34.453150000000001</v>
      </c>
      <c r="AD20" s="13">
        <v>48.862450000000003</v>
      </c>
      <c r="AE20" s="13">
        <v>34.588250000000002</v>
      </c>
      <c r="AF20" s="13">
        <v>35.532049999999998</v>
      </c>
      <c r="AG20" s="13">
        <v>32.979349999999997</v>
      </c>
      <c r="AH20" s="13">
        <v>26.37875</v>
      </c>
      <c r="AI20" s="13">
        <v>26.56465</v>
      </c>
      <c r="AJ20" s="13">
        <v>40.776699999999998</v>
      </c>
      <c r="AK20" s="13">
        <v>62.636000000000003</v>
      </c>
      <c r="AL20" s="13">
        <v>31.388649999999998</v>
      </c>
      <c r="AM20" s="13">
        <v>33.888300000000001</v>
      </c>
      <c r="AN20" s="13">
        <v>45.261650000000003</v>
      </c>
      <c r="AO20" s="13">
        <v>41.826050000000002</v>
      </c>
      <c r="AP20" s="13">
        <v>48.727649999999997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x14ac:dyDescent="0.3">
      <c r="A21" s="29" t="s">
        <v>27</v>
      </c>
      <c r="B21" s="13">
        <v>50.156500000000001</v>
      </c>
      <c r="C21" s="13">
        <v>35.907200000000003</v>
      </c>
      <c r="D21" s="13">
        <v>65.625</v>
      </c>
      <c r="E21" s="13">
        <v>31.39235</v>
      </c>
      <c r="F21" s="13">
        <v>56.896000000000001</v>
      </c>
      <c r="G21" s="13">
        <v>55.272500000000001</v>
      </c>
      <c r="H21" s="13">
        <v>42.100250000000003</v>
      </c>
      <c r="I21" s="4">
        <v>51.679499999999997</v>
      </c>
      <c r="J21" s="13">
        <v>29.6617</v>
      </c>
      <c r="K21" s="13">
        <v>40.914149999999999</v>
      </c>
      <c r="L21" s="13">
        <v>36.139650000000003</v>
      </c>
      <c r="M21" s="13">
        <v>30.171050000000001</v>
      </c>
      <c r="N21" s="13">
        <v>32.771050000000002</v>
      </c>
      <c r="O21" s="13">
        <v>53.845999999999997</v>
      </c>
      <c r="P21" s="13">
        <v>36.202950000000001</v>
      </c>
      <c r="Q21" s="13">
        <v>31.4237</v>
      </c>
      <c r="R21" s="13">
        <v>39.450150000000001</v>
      </c>
      <c r="S21" s="13">
        <v>72.916499999999999</v>
      </c>
      <c r="T21" s="13">
        <v>34.958399999999997</v>
      </c>
      <c r="U21" s="13">
        <v>34.510649999999998</v>
      </c>
      <c r="V21" s="13">
        <v>54.214500000000001</v>
      </c>
      <c r="W21" s="13">
        <v>40</v>
      </c>
      <c r="X21" s="13">
        <v>32.656999999999996</v>
      </c>
      <c r="Y21" s="13">
        <v>35.457749999999997</v>
      </c>
      <c r="Z21" s="13">
        <v>31.0105</v>
      </c>
      <c r="AA21" s="13">
        <v>47.063450000000003</v>
      </c>
      <c r="AB21" s="13">
        <v>50.1175</v>
      </c>
      <c r="AC21" s="13">
        <v>34.453150000000001</v>
      </c>
      <c r="AD21" s="13">
        <v>48.862450000000003</v>
      </c>
      <c r="AE21" s="13">
        <v>34.588250000000002</v>
      </c>
      <c r="AF21" s="13">
        <v>35.531100000000002</v>
      </c>
      <c r="AG21" s="13">
        <v>32.978549999999998</v>
      </c>
      <c r="AH21" s="13">
        <v>26.37875</v>
      </c>
      <c r="AI21" s="13">
        <v>26.56465</v>
      </c>
      <c r="AJ21" s="13">
        <v>40.776699999999998</v>
      </c>
      <c r="AK21" s="13">
        <v>62.636000000000003</v>
      </c>
      <c r="AL21" s="13">
        <v>31.388649999999998</v>
      </c>
      <c r="AM21" s="13">
        <v>33.888300000000001</v>
      </c>
      <c r="AN21" s="13">
        <v>45.261650000000003</v>
      </c>
      <c r="AO21" s="13">
        <v>41.826050000000002</v>
      </c>
      <c r="AP21" s="13">
        <v>48.727649999999997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x14ac:dyDescent="0.3">
      <c r="A22" s="29" t="s">
        <v>99</v>
      </c>
      <c r="B22" s="13">
        <v>51.671999999999997</v>
      </c>
      <c r="C22" s="13">
        <v>27.850850000000001</v>
      </c>
      <c r="D22" s="13">
        <v>70.793999999999997</v>
      </c>
      <c r="E22" s="13">
        <v>35.427399999999999</v>
      </c>
      <c r="F22" s="13">
        <v>52.201500000000003</v>
      </c>
      <c r="G22" s="13">
        <v>40.5505</v>
      </c>
      <c r="H22" s="13">
        <v>41.99335</v>
      </c>
      <c r="I22" s="4">
        <v>38.566949999999999</v>
      </c>
      <c r="J22" s="13">
        <v>30.936499999999999</v>
      </c>
      <c r="K22" s="13">
        <v>40.256799999999998</v>
      </c>
      <c r="L22" s="13">
        <v>35.077950000000001</v>
      </c>
      <c r="M22" s="13">
        <v>32.8125</v>
      </c>
      <c r="N22" s="13">
        <v>30.263500000000001</v>
      </c>
      <c r="O22" s="13">
        <v>44.277099999999997</v>
      </c>
      <c r="P22" s="13">
        <v>33.449649999999998</v>
      </c>
      <c r="Q22" s="13">
        <v>34.186050000000002</v>
      </c>
      <c r="R22" s="13">
        <v>37.999749999999999</v>
      </c>
      <c r="S22" s="13">
        <v>72.756500000000003</v>
      </c>
      <c r="T22" s="13">
        <v>36.567149999999998</v>
      </c>
      <c r="U22" s="13">
        <v>33.7836</v>
      </c>
      <c r="V22" s="13">
        <v>46.558300000000003</v>
      </c>
      <c r="W22" s="13">
        <v>40.054499999999997</v>
      </c>
      <c r="X22" s="13">
        <v>33.558250000000001</v>
      </c>
      <c r="Y22" s="13">
        <v>37.44905</v>
      </c>
      <c r="Z22" s="13">
        <v>36.782699999999998</v>
      </c>
      <c r="AA22" s="13">
        <v>47.791049999999998</v>
      </c>
      <c r="AB22" s="13">
        <v>38.347850000000001</v>
      </c>
      <c r="AC22" s="13">
        <v>38.28125</v>
      </c>
      <c r="AD22" s="13">
        <v>48.039200000000001</v>
      </c>
      <c r="AE22" s="13">
        <v>29.6371</v>
      </c>
      <c r="AF22" s="13">
        <v>32.68685</v>
      </c>
      <c r="AG22" s="13">
        <v>31.785299999999999</v>
      </c>
      <c r="AH22" s="13">
        <v>27.735849999999999</v>
      </c>
      <c r="AI22" s="13">
        <v>31.8872</v>
      </c>
      <c r="AJ22" s="13">
        <v>42.98245</v>
      </c>
      <c r="AK22" s="13">
        <v>60.103499999999997</v>
      </c>
      <c r="AL22" s="13">
        <v>39.003549999999997</v>
      </c>
      <c r="AM22" s="13">
        <v>32.597450000000002</v>
      </c>
      <c r="AN22" s="13">
        <v>48.192749999999997</v>
      </c>
      <c r="AO22" s="13">
        <v>42.857149999999997</v>
      </c>
      <c r="AP22" s="13">
        <v>45.417250000000003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x14ac:dyDescent="0.3">
      <c r="A23" s="29" t="s">
        <v>100</v>
      </c>
      <c r="B23" s="13">
        <v>63.920499999999997</v>
      </c>
      <c r="C23" s="13">
        <v>32.606299999999997</v>
      </c>
      <c r="D23" s="13">
        <v>79.202500000000001</v>
      </c>
      <c r="E23" s="13">
        <v>39.040349999999997</v>
      </c>
      <c r="F23" s="13">
        <v>69.136499999999998</v>
      </c>
      <c r="G23" s="13">
        <v>67.915999999999997</v>
      </c>
      <c r="H23" s="13">
        <v>48.201999999999998</v>
      </c>
      <c r="I23" s="4">
        <v>48.186199999999999</v>
      </c>
      <c r="J23" s="13">
        <v>33.307299999999998</v>
      </c>
      <c r="K23" s="13">
        <v>42.691200000000002</v>
      </c>
      <c r="L23" s="13">
        <v>41.944049999999997</v>
      </c>
      <c r="M23" s="13">
        <v>41.176450000000003</v>
      </c>
      <c r="N23" s="13">
        <v>42.979649999999999</v>
      </c>
      <c r="O23" s="13">
        <v>53.261000000000003</v>
      </c>
      <c r="P23" s="13">
        <v>44.744300000000003</v>
      </c>
      <c r="Q23" s="13">
        <v>35.838099999999997</v>
      </c>
      <c r="R23" s="13">
        <v>54.6875</v>
      </c>
      <c r="S23" s="13">
        <v>84.971000000000004</v>
      </c>
      <c r="T23" s="13">
        <v>38.992049999999999</v>
      </c>
      <c r="U23" s="13">
        <v>31.846499999999999</v>
      </c>
      <c r="V23" s="13">
        <v>55.839500000000001</v>
      </c>
      <c r="W23" s="13">
        <v>40.054499999999997</v>
      </c>
      <c r="X23" s="13">
        <v>33.234549999999999</v>
      </c>
      <c r="Y23" s="13">
        <v>39.364449999999998</v>
      </c>
      <c r="Z23" s="13">
        <v>36.645150000000001</v>
      </c>
      <c r="AA23" s="13">
        <v>51.906999999999996</v>
      </c>
      <c r="AB23" s="13">
        <v>35.228349999999999</v>
      </c>
      <c r="AC23" s="13">
        <v>44.117649999999998</v>
      </c>
      <c r="AD23" s="13">
        <v>47.875799999999998</v>
      </c>
      <c r="AE23" s="13">
        <v>36.372149999999998</v>
      </c>
      <c r="AF23" s="13">
        <v>36.394150000000003</v>
      </c>
      <c r="AG23" s="13">
        <v>33.667549999999999</v>
      </c>
      <c r="AH23" s="13">
        <v>30.48105</v>
      </c>
      <c r="AI23" s="13">
        <v>33.961399999999998</v>
      </c>
      <c r="AJ23" s="13">
        <v>48.595050000000001</v>
      </c>
      <c r="AK23" s="13">
        <v>73.5655</v>
      </c>
      <c r="AL23" s="13">
        <v>43.9345</v>
      </c>
      <c r="AM23" s="13">
        <v>32.506950000000003</v>
      </c>
      <c r="AN23" s="13">
        <v>64.128500000000003</v>
      </c>
      <c r="AO23" s="13">
        <v>49.281100000000002</v>
      </c>
      <c r="AP23" s="13">
        <v>42.670450000000002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x14ac:dyDescent="0.3">
      <c r="A24" s="29" t="s">
        <v>28</v>
      </c>
      <c r="B24" s="13">
        <v>63.920499999999997</v>
      </c>
      <c r="C24" s="13">
        <v>32.605499999999999</v>
      </c>
      <c r="D24" s="13">
        <v>79.202500000000001</v>
      </c>
      <c r="E24" s="13">
        <v>39.040349999999997</v>
      </c>
      <c r="F24" s="13">
        <v>69.136499999999998</v>
      </c>
      <c r="G24" s="13">
        <v>67.915999999999997</v>
      </c>
      <c r="H24" s="13">
        <v>48.200249999999997</v>
      </c>
      <c r="I24" s="4">
        <v>48.186199999999999</v>
      </c>
      <c r="J24" s="13">
        <v>33.307299999999998</v>
      </c>
      <c r="K24" s="13">
        <v>42.689799999999998</v>
      </c>
      <c r="L24" s="13">
        <v>41.944049999999997</v>
      </c>
      <c r="M24" s="13">
        <v>41.176450000000003</v>
      </c>
      <c r="N24" s="13">
        <v>42.979649999999999</v>
      </c>
      <c r="O24" s="13">
        <v>53.261000000000003</v>
      </c>
      <c r="P24" s="13">
        <v>44.744300000000003</v>
      </c>
      <c r="Q24" s="13">
        <v>35.838099999999997</v>
      </c>
      <c r="R24" s="13">
        <v>54.6875</v>
      </c>
      <c r="S24" s="13">
        <v>84.971000000000004</v>
      </c>
      <c r="T24" s="13">
        <v>38.992049999999999</v>
      </c>
      <c r="U24" s="13">
        <v>31.845749999999999</v>
      </c>
      <c r="V24" s="13">
        <v>55.837000000000003</v>
      </c>
      <c r="W24" s="13">
        <v>40.054499999999997</v>
      </c>
      <c r="X24" s="13">
        <v>33.234549999999999</v>
      </c>
      <c r="Y24" s="13">
        <v>39.364449999999998</v>
      </c>
      <c r="Z24" s="13">
        <v>36.645150000000001</v>
      </c>
      <c r="AA24" s="13">
        <v>51.906999999999996</v>
      </c>
      <c r="AB24" s="13">
        <v>35.227400000000003</v>
      </c>
      <c r="AC24" s="13">
        <v>44.117649999999998</v>
      </c>
      <c r="AD24" s="13">
        <v>47.875799999999998</v>
      </c>
      <c r="AE24" s="13">
        <v>36.372149999999998</v>
      </c>
      <c r="AF24" s="13">
        <v>36.394150000000003</v>
      </c>
      <c r="AG24" s="13">
        <v>33.667549999999999</v>
      </c>
      <c r="AH24" s="13">
        <v>30.48105</v>
      </c>
      <c r="AI24" s="13">
        <v>33.961399999999998</v>
      </c>
      <c r="AJ24" s="13">
        <v>48.595050000000001</v>
      </c>
      <c r="AK24" s="13">
        <v>73.5655</v>
      </c>
      <c r="AL24" s="13">
        <v>43.9345</v>
      </c>
      <c r="AM24" s="13">
        <v>32.506950000000003</v>
      </c>
      <c r="AN24" s="13">
        <v>64.128500000000003</v>
      </c>
      <c r="AO24" s="13">
        <v>49.279249999999998</v>
      </c>
      <c r="AP24" s="13">
        <v>42.670450000000002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9" t="s">
        <v>29</v>
      </c>
      <c r="B25" s="13">
        <v>62.5</v>
      </c>
      <c r="C25" s="13">
        <v>61.892000000000003</v>
      </c>
      <c r="D25" s="13">
        <v>72.279499999999999</v>
      </c>
      <c r="E25" s="13">
        <v>34.977800000000002</v>
      </c>
      <c r="F25" s="13">
        <v>65.417500000000004</v>
      </c>
      <c r="G25" s="13">
        <v>56.7545</v>
      </c>
      <c r="H25" s="13">
        <v>54.978499999999997</v>
      </c>
      <c r="I25" s="4">
        <v>50.418999999999997</v>
      </c>
      <c r="J25" s="13">
        <v>39.336350000000003</v>
      </c>
      <c r="K25" s="13">
        <v>46.979849999999999</v>
      </c>
      <c r="L25" s="13">
        <v>42.112299999999998</v>
      </c>
      <c r="M25" s="13">
        <v>40.16395</v>
      </c>
      <c r="N25" s="13">
        <v>38.729500000000002</v>
      </c>
      <c r="O25" s="13">
        <v>45.426450000000003</v>
      </c>
      <c r="P25" s="13">
        <v>45.943899999999999</v>
      </c>
      <c r="Q25" s="13">
        <v>39.753599999999999</v>
      </c>
      <c r="R25" s="13">
        <v>43.848599999999998</v>
      </c>
      <c r="S25" s="13">
        <v>84.483000000000004</v>
      </c>
      <c r="T25" s="13">
        <v>32.096049999999998</v>
      </c>
      <c r="U25" s="13">
        <v>63.362000000000002</v>
      </c>
      <c r="V25" s="13">
        <v>58.889000000000003</v>
      </c>
      <c r="W25" s="13">
        <v>53.261000000000003</v>
      </c>
      <c r="X25" s="13">
        <v>40.610250000000001</v>
      </c>
      <c r="Y25" s="13">
        <v>42.471899999999998</v>
      </c>
      <c r="Z25" s="13">
        <v>33.715600000000002</v>
      </c>
      <c r="AA25" s="13">
        <v>46.518999999999998</v>
      </c>
      <c r="AB25" s="13">
        <v>65.962000000000003</v>
      </c>
      <c r="AC25" s="13">
        <v>40.16395</v>
      </c>
      <c r="AD25" s="13">
        <v>53.554000000000002</v>
      </c>
      <c r="AE25" s="13">
        <v>38.715899999999998</v>
      </c>
      <c r="AF25" s="13">
        <v>33.449649999999998</v>
      </c>
      <c r="AG25" s="13">
        <v>37.179650000000002</v>
      </c>
      <c r="AH25" s="13">
        <v>31.802900000000001</v>
      </c>
      <c r="AI25" s="13">
        <v>33.50385</v>
      </c>
      <c r="AJ25" s="13">
        <v>44.613050000000001</v>
      </c>
      <c r="AK25" s="13">
        <v>64.198499999999996</v>
      </c>
      <c r="AL25" s="13">
        <v>39.3048</v>
      </c>
      <c r="AM25" s="13">
        <v>32.299799999999998</v>
      </c>
      <c r="AN25" s="13">
        <v>48.780500000000004</v>
      </c>
      <c r="AO25" s="13">
        <v>49.783650000000002</v>
      </c>
      <c r="AP25" s="13">
        <v>51.843499999999999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9" t="s">
        <v>30</v>
      </c>
      <c r="B26" s="13">
        <v>52.677999999999997</v>
      </c>
      <c r="C26" s="13">
        <v>47.112050000000004</v>
      </c>
      <c r="D26" s="13">
        <v>73.828000000000003</v>
      </c>
      <c r="E26" s="13">
        <v>36.266449999999999</v>
      </c>
      <c r="F26" s="13">
        <v>61.219000000000001</v>
      </c>
      <c r="G26" s="13">
        <v>40.099400000000003</v>
      </c>
      <c r="H26" s="13">
        <v>50.168500000000002</v>
      </c>
      <c r="I26" s="4">
        <v>47.412550000000003</v>
      </c>
      <c r="J26" s="13">
        <v>33.832850000000001</v>
      </c>
      <c r="K26" s="13">
        <v>38.623249999999999</v>
      </c>
      <c r="L26" s="13">
        <v>40.384599999999999</v>
      </c>
      <c r="M26" s="13">
        <v>34.669800000000002</v>
      </c>
      <c r="N26" s="13">
        <v>34.845149999999997</v>
      </c>
      <c r="O26" s="13">
        <v>46.755749999999999</v>
      </c>
      <c r="P26" s="13">
        <v>41.010550000000002</v>
      </c>
      <c r="Q26" s="13">
        <v>28.71095</v>
      </c>
      <c r="R26" s="13">
        <v>41.968049999999998</v>
      </c>
      <c r="S26" s="13">
        <v>86.470500000000001</v>
      </c>
      <c r="T26" s="13">
        <v>27.631599999999999</v>
      </c>
      <c r="U26" s="13">
        <v>51.398499999999999</v>
      </c>
      <c r="V26" s="13">
        <v>58.729500000000002</v>
      </c>
      <c r="W26" s="13">
        <v>43.75</v>
      </c>
      <c r="X26" s="13">
        <v>35.278100000000002</v>
      </c>
      <c r="Y26" s="13">
        <v>43.646099999999997</v>
      </c>
      <c r="Z26" s="13">
        <v>35.421700000000001</v>
      </c>
      <c r="AA26" s="13">
        <v>47.948700000000002</v>
      </c>
      <c r="AB26" s="13">
        <v>52.166499999999999</v>
      </c>
      <c r="AC26" s="13">
        <v>38.684199999999997</v>
      </c>
      <c r="AD26" s="13">
        <v>48.985500000000002</v>
      </c>
      <c r="AE26" s="13">
        <v>29.869949999999999</v>
      </c>
      <c r="AF26" s="13">
        <v>37.313850000000002</v>
      </c>
      <c r="AG26" s="13">
        <v>27.784800000000001</v>
      </c>
      <c r="AH26" s="13">
        <v>25.9605</v>
      </c>
      <c r="AI26" s="13">
        <v>29.156400000000001</v>
      </c>
      <c r="AJ26" s="13">
        <v>45.4405</v>
      </c>
      <c r="AK26" s="13">
        <v>57.421999999999997</v>
      </c>
      <c r="AL26" s="13">
        <v>38.350050000000003</v>
      </c>
      <c r="AM26" s="13">
        <v>33.449649999999998</v>
      </c>
      <c r="AN26" s="13">
        <v>50</v>
      </c>
      <c r="AO26" s="13">
        <v>46.505899999999997</v>
      </c>
      <c r="AP26" s="13">
        <v>47.872349999999997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A27" s="29" t="s">
        <v>31</v>
      </c>
      <c r="B27" s="13">
        <v>57.040999999999997</v>
      </c>
      <c r="C27" s="13">
        <v>43.555549999999997</v>
      </c>
      <c r="D27" s="13">
        <v>70.073999999999998</v>
      </c>
      <c r="E27" s="13">
        <v>41.509799999999998</v>
      </c>
      <c r="F27" s="13">
        <v>64.367000000000004</v>
      </c>
      <c r="G27" s="13">
        <v>56.219000000000001</v>
      </c>
      <c r="H27" s="13">
        <v>55.116</v>
      </c>
      <c r="I27" s="4">
        <v>54.381999999999998</v>
      </c>
      <c r="J27" s="13">
        <v>36.522750000000002</v>
      </c>
      <c r="K27" s="13">
        <v>42.794750000000001</v>
      </c>
      <c r="L27" s="13">
        <v>44.851999999999997</v>
      </c>
      <c r="M27" s="13">
        <v>42.244100000000003</v>
      </c>
      <c r="N27" s="13">
        <v>38.856900000000003</v>
      </c>
      <c r="O27" s="13">
        <v>44.88</v>
      </c>
      <c r="P27" s="13">
        <v>43.564149999999998</v>
      </c>
      <c r="Q27" s="13">
        <v>39.450150000000001</v>
      </c>
      <c r="R27" s="13">
        <v>45.1798</v>
      </c>
      <c r="S27" s="13">
        <v>83.051000000000002</v>
      </c>
      <c r="T27" s="13">
        <v>33.1081</v>
      </c>
      <c r="U27" s="13">
        <v>47.343000000000004</v>
      </c>
      <c r="V27" s="13">
        <v>57.697499999999998</v>
      </c>
      <c r="W27" s="13">
        <v>43.277700000000003</v>
      </c>
      <c r="X27" s="13">
        <v>35.92765</v>
      </c>
      <c r="Y27" s="13">
        <v>42.363100000000003</v>
      </c>
      <c r="Z27" s="13">
        <v>34.251550000000002</v>
      </c>
      <c r="AA27" s="13">
        <v>55.116</v>
      </c>
      <c r="AB27" s="13">
        <v>51.5045</v>
      </c>
      <c r="AC27" s="13">
        <v>38.8889</v>
      </c>
      <c r="AD27" s="13">
        <v>42.774000000000001</v>
      </c>
      <c r="AE27" s="13">
        <v>40.840899999999998</v>
      </c>
      <c r="AF27" s="13">
        <v>40.13955</v>
      </c>
      <c r="AG27" s="13">
        <v>31.901050000000001</v>
      </c>
      <c r="AH27" s="13">
        <v>25.106750000000002</v>
      </c>
      <c r="AI27" s="13">
        <v>34.984250000000003</v>
      </c>
      <c r="AJ27" s="13">
        <v>45.824550000000002</v>
      </c>
      <c r="AK27" s="13">
        <v>68.083500000000001</v>
      </c>
      <c r="AL27" s="13">
        <v>39.225549999999998</v>
      </c>
      <c r="AM27" s="13">
        <v>38.495100000000001</v>
      </c>
      <c r="AN27" s="13">
        <v>52.287500000000001</v>
      </c>
      <c r="AO27" s="13">
        <v>50.884500000000003</v>
      </c>
      <c r="AP27" s="13">
        <v>50.534999999999997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A28" s="29" t="s">
        <v>32</v>
      </c>
      <c r="B28" s="13">
        <v>57.040999999999997</v>
      </c>
      <c r="C28" s="13">
        <v>43.555549999999997</v>
      </c>
      <c r="D28" s="13">
        <v>70.073999999999998</v>
      </c>
      <c r="E28" s="13">
        <v>41.509799999999998</v>
      </c>
      <c r="F28" s="13">
        <v>64.364000000000004</v>
      </c>
      <c r="G28" s="13">
        <v>56.219000000000001</v>
      </c>
      <c r="H28" s="13">
        <v>55.113500000000002</v>
      </c>
      <c r="I28" s="4">
        <v>54.381999999999998</v>
      </c>
      <c r="J28" s="13">
        <v>36.522750000000002</v>
      </c>
      <c r="K28" s="13">
        <v>42.794750000000001</v>
      </c>
      <c r="L28" s="13">
        <v>44.850499999999997</v>
      </c>
      <c r="M28" s="13">
        <v>42.244100000000003</v>
      </c>
      <c r="N28" s="13">
        <v>38.856900000000003</v>
      </c>
      <c r="O28" s="13">
        <v>44.88</v>
      </c>
      <c r="P28" s="13">
        <v>43.564149999999998</v>
      </c>
      <c r="Q28" s="13">
        <v>39.450150000000001</v>
      </c>
      <c r="R28" s="13">
        <v>45.1798</v>
      </c>
      <c r="S28" s="13">
        <v>83.051000000000002</v>
      </c>
      <c r="T28" s="13">
        <v>33.1081</v>
      </c>
      <c r="U28" s="13">
        <v>47.343000000000004</v>
      </c>
      <c r="V28" s="13">
        <v>57.697499999999998</v>
      </c>
      <c r="W28" s="13">
        <v>43.276299999999999</v>
      </c>
      <c r="X28" s="13">
        <v>35.92765</v>
      </c>
      <c r="Y28" s="13">
        <v>42.363100000000003</v>
      </c>
      <c r="Z28" s="13">
        <v>35.731650000000002</v>
      </c>
      <c r="AA28" s="13">
        <v>55.116</v>
      </c>
      <c r="AB28" s="13">
        <v>51.502499999999998</v>
      </c>
      <c r="AC28" s="13">
        <v>38.8889</v>
      </c>
      <c r="AD28" s="13">
        <v>42.774000000000001</v>
      </c>
      <c r="AE28" s="13">
        <v>40.840899999999998</v>
      </c>
      <c r="AF28" s="13">
        <v>40.13955</v>
      </c>
      <c r="AG28" s="13">
        <v>31.901050000000001</v>
      </c>
      <c r="AH28" s="13">
        <v>25.106750000000002</v>
      </c>
      <c r="AI28" s="13">
        <v>34.984250000000003</v>
      </c>
      <c r="AJ28" s="13">
        <v>45.824550000000002</v>
      </c>
      <c r="AK28" s="13">
        <v>68.083500000000001</v>
      </c>
      <c r="AL28" s="13">
        <v>39.225549999999998</v>
      </c>
      <c r="AM28" s="13">
        <v>38.495100000000001</v>
      </c>
      <c r="AN28" s="13">
        <v>52.287500000000001</v>
      </c>
      <c r="AO28" s="13">
        <v>50.884500000000003</v>
      </c>
      <c r="AP28" s="13">
        <v>50.534999999999997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29" t="s">
        <v>33</v>
      </c>
      <c r="B29" s="13">
        <v>67.039000000000001</v>
      </c>
      <c r="C29" s="13">
        <v>46.2119</v>
      </c>
      <c r="D29" s="13">
        <v>51.508499999999998</v>
      </c>
      <c r="E29" s="13">
        <v>42.887700000000002</v>
      </c>
      <c r="F29" s="13">
        <v>70.714500000000001</v>
      </c>
      <c r="G29" s="13">
        <v>86.3185</v>
      </c>
      <c r="H29" s="13">
        <v>58.737499999999997</v>
      </c>
      <c r="I29" s="4">
        <v>55.893500000000003</v>
      </c>
      <c r="J29" s="13">
        <v>38.955300000000001</v>
      </c>
      <c r="K29" s="13">
        <v>51.100999999999999</v>
      </c>
      <c r="L29" s="13">
        <v>52.909500000000001</v>
      </c>
      <c r="M29" s="13">
        <v>36.325200000000002</v>
      </c>
      <c r="N29" s="13">
        <v>38.351149999999997</v>
      </c>
      <c r="O29" s="13">
        <v>71.022000000000006</v>
      </c>
      <c r="P29" s="13">
        <v>48.793999999999997</v>
      </c>
      <c r="Q29" s="13">
        <v>62.264499999999998</v>
      </c>
      <c r="R29" s="13">
        <v>59.036000000000001</v>
      </c>
      <c r="S29" s="13">
        <v>103.92749999999999</v>
      </c>
      <c r="T29" s="13">
        <v>34.66075</v>
      </c>
      <c r="U29" s="13">
        <v>65.269000000000005</v>
      </c>
      <c r="V29" s="13">
        <v>65.527500000000003</v>
      </c>
      <c r="W29" s="13">
        <v>77.012500000000003</v>
      </c>
      <c r="X29" s="13">
        <v>41.6038</v>
      </c>
      <c r="Y29" s="13">
        <v>48.700600000000001</v>
      </c>
      <c r="Z29" s="13">
        <v>39.5764</v>
      </c>
      <c r="AA29" s="13">
        <v>59.091500000000003</v>
      </c>
      <c r="AB29" s="13">
        <v>55.1755</v>
      </c>
      <c r="AC29" s="13">
        <v>39.458399999999997</v>
      </c>
      <c r="AD29" s="13">
        <v>54.579000000000001</v>
      </c>
      <c r="AE29" s="13">
        <v>43.744199999999999</v>
      </c>
      <c r="AF29" s="13">
        <v>37.677300000000002</v>
      </c>
      <c r="AG29" s="13">
        <v>44.360250000000001</v>
      </c>
      <c r="AH29" s="13">
        <v>29.915900000000001</v>
      </c>
      <c r="AI29" s="13">
        <v>41.76135</v>
      </c>
      <c r="AJ29" s="13">
        <v>57.210999999999999</v>
      </c>
      <c r="AK29" s="13">
        <v>73.256</v>
      </c>
      <c r="AL29" s="13">
        <v>37.156649999999999</v>
      </c>
      <c r="AM29" s="13">
        <v>36.242600000000003</v>
      </c>
      <c r="AN29" s="13">
        <v>70.567499999999995</v>
      </c>
      <c r="AO29" s="13">
        <v>55.87</v>
      </c>
      <c r="AP29" s="13">
        <v>68.285499999999999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x14ac:dyDescent="0.3">
      <c r="A30" s="29" t="s">
        <v>101</v>
      </c>
      <c r="B30" s="13">
        <v>67.039000000000001</v>
      </c>
      <c r="C30" s="13">
        <v>46.2119</v>
      </c>
      <c r="D30" s="13">
        <v>51.508499999999998</v>
      </c>
      <c r="E30" s="13">
        <v>42.887700000000002</v>
      </c>
      <c r="F30" s="13">
        <v>70.714500000000001</v>
      </c>
      <c r="G30" s="13">
        <v>86.3185</v>
      </c>
      <c r="H30" s="13">
        <v>58.737499999999997</v>
      </c>
      <c r="I30" s="4">
        <v>55.893500000000003</v>
      </c>
      <c r="J30" s="13">
        <v>38.954149999999998</v>
      </c>
      <c r="K30" s="13">
        <v>51.100999999999999</v>
      </c>
      <c r="L30" s="13">
        <v>52.909500000000001</v>
      </c>
      <c r="M30" s="13">
        <v>36.325200000000002</v>
      </c>
      <c r="N30" s="13">
        <v>38.351149999999997</v>
      </c>
      <c r="O30" s="13">
        <v>71.022000000000006</v>
      </c>
      <c r="P30" s="13">
        <v>48.793999999999997</v>
      </c>
      <c r="Q30" s="13">
        <v>62.264499999999998</v>
      </c>
      <c r="R30" s="13">
        <v>59.036000000000001</v>
      </c>
      <c r="S30" s="13">
        <v>103.9195</v>
      </c>
      <c r="T30" s="13">
        <v>34.659799999999997</v>
      </c>
      <c r="U30" s="13">
        <v>65.269000000000005</v>
      </c>
      <c r="V30" s="13">
        <v>65.524000000000001</v>
      </c>
      <c r="W30" s="13">
        <v>77.007999999999996</v>
      </c>
      <c r="X30" s="13">
        <v>41.6038</v>
      </c>
      <c r="Y30" s="13">
        <v>48.698799999999999</v>
      </c>
      <c r="Z30" s="13">
        <v>39.5764</v>
      </c>
      <c r="AA30" s="13">
        <v>59.091500000000003</v>
      </c>
      <c r="AB30" s="13">
        <v>55.173499999999997</v>
      </c>
      <c r="AC30" s="13">
        <v>39.458399999999997</v>
      </c>
      <c r="AD30" s="13">
        <v>54.579000000000001</v>
      </c>
      <c r="AE30" s="13">
        <v>43.744199999999999</v>
      </c>
      <c r="AF30" s="13">
        <v>37.676200000000001</v>
      </c>
      <c r="AG30" s="13">
        <v>44.360250000000001</v>
      </c>
      <c r="AH30" s="13">
        <v>29.915900000000001</v>
      </c>
      <c r="AI30" s="13">
        <v>41.76135</v>
      </c>
      <c r="AJ30" s="13">
        <v>57.210999999999999</v>
      </c>
      <c r="AK30" s="13">
        <v>73.256</v>
      </c>
      <c r="AL30" s="13">
        <v>37.156649999999999</v>
      </c>
      <c r="AM30" s="13">
        <v>36.242600000000003</v>
      </c>
      <c r="AN30" s="13">
        <v>70.563999999999993</v>
      </c>
      <c r="AO30" s="13">
        <v>55.87</v>
      </c>
      <c r="AP30" s="13">
        <v>68.281999999999996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x14ac:dyDescent="0.3">
      <c r="A31" s="29" t="s">
        <v>102</v>
      </c>
      <c r="B31" s="13">
        <v>67.039000000000001</v>
      </c>
      <c r="C31" s="13">
        <v>46.210250000000002</v>
      </c>
      <c r="D31" s="13">
        <v>51.506500000000003</v>
      </c>
      <c r="E31" s="13">
        <v>42.887700000000002</v>
      </c>
      <c r="F31" s="13">
        <v>70.710999999999999</v>
      </c>
      <c r="G31" s="13">
        <v>86.3185</v>
      </c>
      <c r="H31" s="13">
        <v>58.737499999999997</v>
      </c>
      <c r="I31" s="4">
        <v>55.893500000000003</v>
      </c>
      <c r="J31" s="13">
        <v>38.954149999999998</v>
      </c>
      <c r="K31" s="13">
        <v>51.100999999999999</v>
      </c>
      <c r="L31" s="13">
        <v>52.909500000000001</v>
      </c>
      <c r="M31" s="13">
        <v>36.324199999999998</v>
      </c>
      <c r="N31" s="13">
        <v>38.350050000000003</v>
      </c>
      <c r="O31" s="13">
        <v>71.022000000000006</v>
      </c>
      <c r="P31" s="13">
        <v>48.793999999999997</v>
      </c>
      <c r="Q31" s="13">
        <v>62.264499999999998</v>
      </c>
      <c r="R31" s="13">
        <v>59.036000000000001</v>
      </c>
      <c r="S31" s="13">
        <v>103.9195</v>
      </c>
      <c r="T31" s="13">
        <v>34.659799999999997</v>
      </c>
      <c r="U31" s="13">
        <v>65.269000000000005</v>
      </c>
      <c r="V31" s="13">
        <v>65.524000000000001</v>
      </c>
      <c r="W31" s="13">
        <v>77.007999999999996</v>
      </c>
      <c r="X31" s="13">
        <v>41.6038</v>
      </c>
      <c r="Y31" s="13">
        <v>48.698799999999999</v>
      </c>
      <c r="Z31" s="13">
        <v>39.575249999999997</v>
      </c>
      <c r="AA31" s="13">
        <v>59.091500000000003</v>
      </c>
      <c r="AB31" s="13">
        <v>55.173499999999997</v>
      </c>
      <c r="AC31" s="13">
        <v>39.4572</v>
      </c>
      <c r="AD31" s="13">
        <v>54.579000000000001</v>
      </c>
      <c r="AE31" s="13">
        <v>43.744199999999999</v>
      </c>
      <c r="AF31" s="13">
        <v>37.676200000000001</v>
      </c>
      <c r="AG31" s="13">
        <v>44.360250000000001</v>
      </c>
      <c r="AH31" s="13">
        <v>29.915900000000001</v>
      </c>
      <c r="AI31" s="13">
        <v>41.76135</v>
      </c>
      <c r="AJ31" s="13">
        <v>57.208500000000001</v>
      </c>
      <c r="AK31" s="13">
        <v>73.256</v>
      </c>
      <c r="AL31" s="13">
        <v>37.1556</v>
      </c>
      <c r="AM31" s="13">
        <v>36.241599999999998</v>
      </c>
      <c r="AN31" s="13">
        <v>70.563999999999993</v>
      </c>
      <c r="AO31" s="13">
        <v>55.87</v>
      </c>
      <c r="AP31" s="13">
        <v>68.281999999999996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x14ac:dyDescent="0.3">
      <c r="A32" s="29" t="s">
        <v>34</v>
      </c>
      <c r="B32" s="13">
        <v>64.257000000000005</v>
      </c>
      <c r="C32" s="13">
        <v>39.914299999999997</v>
      </c>
      <c r="D32" s="13">
        <v>53.832999999999998</v>
      </c>
      <c r="E32" s="13">
        <v>35.7027</v>
      </c>
      <c r="F32" s="13">
        <v>56.790999999999997</v>
      </c>
      <c r="G32" s="13">
        <v>46.949849999999998</v>
      </c>
      <c r="H32" s="13">
        <v>38.856900000000003</v>
      </c>
      <c r="I32" s="4">
        <v>42.463749999999997</v>
      </c>
      <c r="J32" s="13">
        <v>32.205449999999999</v>
      </c>
      <c r="K32" s="13">
        <v>36.029400000000003</v>
      </c>
      <c r="L32" s="13">
        <v>32.096049999999998</v>
      </c>
      <c r="M32" s="13">
        <v>33.715600000000002</v>
      </c>
      <c r="N32" s="13">
        <v>31.04175</v>
      </c>
      <c r="O32" s="13">
        <v>40.607750000000003</v>
      </c>
      <c r="P32" s="13">
        <v>34.22495</v>
      </c>
      <c r="Q32" s="13">
        <v>27.0044</v>
      </c>
      <c r="R32" s="13">
        <v>43.657600000000002</v>
      </c>
      <c r="S32" s="13">
        <v>62.642000000000003</v>
      </c>
      <c r="T32" s="13">
        <v>27.550999999999998</v>
      </c>
      <c r="U32" s="13">
        <v>54.6875</v>
      </c>
      <c r="V32" s="13">
        <v>52.247</v>
      </c>
      <c r="W32" s="13">
        <v>34.106749999999998</v>
      </c>
      <c r="X32" s="13">
        <v>32.8125</v>
      </c>
      <c r="Y32" s="13">
        <v>45.448300000000003</v>
      </c>
      <c r="Z32" s="13">
        <v>35.518700000000003</v>
      </c>
      <c r="AA32" s="13">
        <v>42.769849999999998</v>
      </c>
      <c r="AB32" s="13">
        <v>54.978499999999997</v>
      </c>
      <c r="AC32" s="13">
        <v>39.478400000000001</v>
      </c>
      <c r="AD32" s="13">
        <v>48.355249999999998</v>
      </c>
      <c r="AE32" s="13">
        <v>26.4452</v>
      </c>
      <c r="AF32" s="13">
        <v>34.568350000000002</v>
      </c>
      <c r="AG32" s="13">
        <v>35.39705</v>
      </c>
      <c r="AH32" s="13">
        <v>22.263750000000002</v>
      </c>
      <c r="AI32" s="13">
        <v>34.106749999999998</v>
      </c>
      <c r="AJ32" s="13">
        <v>38.856900000000003</v>
      </c>
      <c r="AK32" s="13">
        <v>57.587000000000003</v>
      </c>
      <c r="AL32" s="13">
        <v>24.523150000000001</v>
      </c>
      <c r="AM32" s="13">
        <v>30.156600000000001</v>
      </c>
      <c r="AN32" s="13">
        <v>35.046750000000003</v>
      </c>
      <c r="AO32" s="13">
        <v>44.744300000000003</v>
      </c>
      <c r="AP32" s="13">
        <v>35.473199999999999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x14ac:dyDescent="0.3">
      <c r="A33" s="29" t="s">
        <v>35</v>
      </c>
      <c r="B33" s="13">
        <v>58.149000000000001</v>
      </c>
      <c r="C33" s="13">
        <v>57.030999999999999</v>
      </c>
      <c r="D33" s="13">
        <v>75.721000000000004</v>
      </c>
      <c r="E33" s="13">
        <v>35.518700000000003</v>
      </c>
      <c r="F33" s="13">
        <v>53.554000000000002</v>
      </c>
      <c r="G33" s="13">
        <v>56.548000000000002</v>
      </c>
      <c r="H33" s="13">
        <v>49.454250000000002</v>
      </c>
      <c r="I33" s="4">
        <v>43.119750000000003</v>
      </c>
      <c r="J33" s="13">
        <v>38.684199999999997</v>
      </c>
      <c r="K33" s="13">
        <v>46.964849999999998</v>
      </c>
      <c r="L33" s="13">
        <v>39.3048</v>
      </c>
      <c r="M33" s="13">
        <v>42</v>
      </c>
      <c r="N33" s="13">
        <v>35.270600000000002</v>
      </c>
      <c r="O33" s="13">
        <v>50.689500000000002</v>
      </c>
      <c r="P33" s="13">
        <v>51.422499999999999</v>
      </c>
      <c r="Q33" s="13">
        <v>38.820399999999999</v>
      </c>
      <c r="R33" s="13">
        <v>48.418950000000002</v>
      </c>
      <c r="S33" s="13">
        <v>93.116500000000002</v>
      </c>
      <c r="T33" s="13">
        <v>37.6066</v>
      </c>
      <c r="U33" s="13">
        <v>68.906499999999994</v>
      </c>
      <c r="V33" s="13">
        <v>60.087000000000003</v>
      </c>
      <c r="W33" s="13">
        <v>49.328850000000003</v>
      </c>
      <c r="X33" s="13">
        <v>38.684199999999997</v>
      </c>
      <c r="Y33" s="13">
        <v>51.9435</v>
      </c>
      <c r="Z33" s="13">
        <v>34.918700000000001</v>
      </c>
      <c r="AA33" s="13">
        <v>61.25</v>
      </c>
      <c r="AB33" s="13">
        <v>64.486500000000007</v>
      </c>
      <c r="AC33" s="13">
        <v>42.241399999999999</v>
      </c>
      <c r="AD33" s="13">
        <v>57.421999999999997</v>
      </c>
      <c r="AE33" s="13">
        <v>39.62265</v>
      </c>
      <c r="AF33" s="13">
        <v>33.341749999999998</v>
      </c>
      <c r="AG33" s="13">
        <v>36.522750000000002</v>
      </c>
      <c r="AH33" s="13">
        <v>30.693200000000001</v>
      </c>
      <c r="AI33" s="13">
        <v>39.095750000000002</v>
      </c>
      <c r="AJ33" s="13">
        <v>46.663400000000003</v>
      </c>
      <c r="AK33" s="13">
        <v>66.899500000000003</v>
      </c>
      <c r="AL33" s="13">
        <v>31.705349999999999</v>
      </c>
      <c r="AM33" s="13">
        <v>36.934649999999998</v>
      </c>
      <c r="AN33" s="13">
        <v>61.813000000000002</v>
      </c>
      <c r="AO33" s="13">
        <v>46.768949999999997</v>
      </c>
      <c r="AP33" s="13">
        <v>58.393999999999998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x14ac:dyDescent="0.3">
      <c r="A34" s="29" t="s">
        <v>36</v>
      </c>
      <c r="B34" s="13">
        <v>69.444500000000005</v>
      </c>
      <c r="C34" s="13">
        <v>36.880099999999999</v>
      </c>
      <c r="D34" s="13">
        <v>68.224000000000004</v>
      </c>
      <c r="E34" s="13">
        <v>35.336550000000003</v>
      </c>
      <c r="F34" s="13">
        <v>65.625</v>
      </c>
      <c r="G34" s="13">
        <v>40.217649999999999</v>
      </c>
      <c r="H34" s="13">
        <v>45.734250000000003</v>
      </c>
      <c r="I34" s="4">
        <v>38.608550000000001</v>
      </c>
      <c r="J34" s="13">
        <v>37.5</v>
      </c>
      <c r="K34" s="13">
        <v>39.698749999999997</v>
      </c>
      <c r="L34" s="13">
        <v>39.837400000000002</v>
      </c>
      <c r="M34" s="13">
        <v>38.024900000000002</v>
      </c>
      <c r="N34" s="13">
        <v>30.51905</v>
      </c>
      <c r="O34" s="13">
        <v>42.314349999999997</v>
      </c>
      <c r="P34" s="13">
        <v>43.246600000000001</v>
      </c>
      <c r="Q34" s="13">
        <v>34.853400000000001</v>
      </c>
      <c r="R34" s="13">
        <v>44.170650000000002</v>
      </c>
      <c r="S34" s="13">
        <v>89.488500000000002</v>
      </c>
      <c r="T34" s="13">
        <v>30.579699999999999</v>
      </c>
      <c r="U34" s="13">
        <v>36.782699999999998</v>
      </c>
      <c r="V34" s="13">
        <v>58.573500000000003</v>
      </c>
      <c r="W34" s="13">
        <v>32.307699999999997</v>
      </c>
      <c r="X34" s="13">
        <v>33.436100000000003</v>
      </c>
      <c r="Y34" s="13">
        <v>44.954149999999998</v>
      </c>
      <c r="Z34" s="13">
        <v>33.022150000000003</v>
      </c>
      <c r="AA34" s="13">
        <v>49.662149999999997</v>
      </c>
      <c r="AB34" s="13">
        <v>53.649500000000003</v>
      </c>
      <c r="AC34" s="13">
        <v>40.16395</v>
      </c>
      <c r="AD34" s="13">
        <v>46.226399999999998</v>
      </c>
      <c r="AE34" s="13">
        <v>34.078600000000002</v>
      </c>
      <c r="AF34" s="13">
        <v>29.53125</v>
      </c>
      <c r="AG34" s="13">
        <v>35.037100000000002</v>
      </c>
      <c r="AH34" s="13">
        <v>27.11345</v>
      </c>
      <c r="AI34" s="13">
        <v>33.409100000000002</v>
      </c>
      <c r="AJ34" s="13">
        <v>43.982700000000001</v>
      </c>
      <c r="AK34" s="13">
        <v>58.8</v>
      </c>
      <c r="AL34" s="13">
        <v>30.9923</v>
      </c>
      <c r="AM34" s="13">
        <v>35.167450000000002</v>
      </c>
      <c r="AN34" s="13">
        <v>54.611499999999999</v>
      </c>
      <c r="AO34" s="13">
        <v>47.822150000000001</v>
      </c>
      <c r="AP34" s="13">
        <v>59.259500000000003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x14ac:dyDescent="0.3">
      <c r="A35" s="29" t="s">
        <v>37</v>
      </c>
      <c r="B35" s="13">
        <v>75.539000000000001</v>
      </c>
      <c r="C35" s="13">
        <v>46.943199999999997</v>
      </c>
      <c r="D35" s="13">
        <v>78.900499999999994</v>
      </c>
      <c r="E35" s="13">
        <v>38.352249999999998</v>
      </c>
      <c r="F35" s="13">
        <v>79.102999999999994</v>
      </c>
      <c r="G35" s="13">
        <v>62.642000000000003</v>
      </c>
      <c r="H35" s="13">
        <v>51.853999999999999</v>
      </c>
      <c r="I35" s="4">
        <v>56.451500000000003</v>
      </c>
      <c r="J35" s="13">
        <v>41.478549999999998</v>
      </c>
      <c r="K35" s="13">
        <v>44.8095</v>
      </c>
      <c r="L35" s="13">
        <v>49.10915</v>
      </c>
      <c r="M35" s="13">
        <v>41.460349999999998</v>
      </c>
      <c r="N35" s="13">
        <v>40.791800000000002</v>
      </c>
      <c r="O35" s="13">
        <v>50.941499999999998</v>
      </c>
      <c r="P35" s="13">
        <v>45.218400000000003</v>
      </c>
      <c r="Q35" s="13">
        <v>70.721999999999994</v>
      </c>
      <c r="R35" s="13">
        <v>52.445999999999998</v>
      </c>
      <c r="S35" s="13">
        <v>128.13550000000001</v>
      </c>
      <c r="T35" s="13">
        <v>48.298749999999998</v>
      </c>
      <c r="U35" s="13">
        <v>63.410499999999999</v>
      </c>
      <c r="V35" s="13">
        <v>62.963999999999999</v>
      </c>
      <c r="W35" s="13">
        <v>70.484999999999999</v>
      </c>
      <c r="X35" s="13">
        <v>36.674599999999998</v>
      </c>
      <c r="Y35" s="13">
        <v>45.959850000000003</v>
      </c>
      <c r="Z35" s="13">
        <v>53.19</v>
      </c>
      <c r="AA35" s="13">
        <v>58.902000000000001</v>
      </c>
      <c r="AB35" s="13">
        <v>68.442999999999998</v>
      </c>
      <c r="AC35" s="13">
        <v>42.135100000000001</v>
      </c>
      <c r="AD35" s="13">
        <v>52.941000000000003</v>
      </c>
      <c r="AE35" s="13">
        <v>40.166350000000001</v>
      </c>
      <c r="AF35" s="13">
        <v>41.015650000000001</v>
      </c>
      <c r="AG35" s="13">
        <v>36.56615</v>
      </c>
      <c r="AH35" s="13">
        <v>32.606299999999997</v>
      </c>
      <c r="AI35" s="13">
        <v>40.42165</v>
      </c>
      <c r="AJ35" s="13">
        <v>49.606299999999997</v>
      </c>
      <c r="AK35" s="13">
        <v>90.055000000000007</v>
      </c>
      <c r="AL35" s="13">
        <v>36.055900000000001</v>
      </c>
      <c r="AM35" s="13">
        <v>35.359200000000001</v>
      </c>
      <c r="AN35" s="13">
        <v>56.377499999999998</v>
      </c>
      <c r="AO35" s="13">
        <v>46.359250000000003</v>
      </c>
      <c r="AP35" s="13">
        <v>71.748999999999995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x14ac:dyDescent="0.3">
      <c r="A36" s="29" t="s">
        <v>38</v>
      </c>
      <c r="B36" s="13">
        <v>75.539000000000001</v>
      </c>
      <c r="C36" s="13">
        <v>46.941549999999999</v>
      </c>
      <c r="D36" s="13">
        <v>78.900499999999994</v>
      </c>
      <c r="E36" s="13">
        <v>38.352249999999998</v>
      </c>
      <c r="F36" s="13">
        <v>79.102999999999994</v>
      </c>
      <c r="G36" s="13">
        <v>62.642000000000003</v>
      </c>
      <c r="H36" s="13">
        <v>51.851999999999997</v>
      </c>
      <c r="I36" s="4">
        <v>56.451500000000003</v>
      </c>
      <c r="J36" s="13">
        <v>41.478549999999998</v>
      </c>
      <c r="K36" s="13">
        <v>44.8095</v>
      </c>
      <c r="L36" s="13">
        <v>49.10915</v>
      </c>
      <c r="M36" s="13">
        <v>41.460349999999998</v>
      </c>
      <c r="N36" s="13">
        <v>40.791800000000002</v>
      </c>
      <c r="O36" s="13">
        <v>50.941499999999998</v>
      </c>
      <c r="P36" s="13">
        <v>45.216850000000001</v>
      </c>
      <c r="Q36" s="13">
        <v>70.721999999999994</v>
      </c>
      <c r="R36" s="13">
        <v>52.444000000000003</v>
      </c>
      <c r="S36" s="13">
        <v>128.13550000000001</v>
      </c>
      <c r="T36" s="13">
        <v>48.298749999999998</v>
      </c>
      <c r="U36" s="13">
        <v>63.410499999999999</v>
      </c>
      <c r="V36" s="13">
        <v>62.963999999999999</v>
      </c>
      <c r="W36" s="13">
        <v>70.480999999999995</v>
      </c>
      <c r="X36" s="13">
        <v>36.6736</v>
      </c>
      <c r="Y36" s="13">
        <v>45.959850000000003</v>
      </c>
      <c r="Z36" s="13">
        <v>53.19</v>
      </c>
      <c r="AA36" s="13">
        <v>58.902000000000001</v>
      </c>
      <c r="AB36" s="13">
        <v>68.439499999999995</v>
      </c>
      <c r="AC36" s="13">
        <v>42.133749999999999</v>
      </c>
      <c r="AD36" s="13">
        <v>52.941000000000003</v>
      </c>
      <c r="AE36" s="13">
        <v>40.165149999999997</v>
      </c>
      <c r="AF36" s="13">
        <v>41.015650000000001</v>
      </c>
      <c r="AG36" s="13">
        <v>36.56615</v>
      </c>
      <c r="AH36" s="13">
        <v>32.606299999999997</v>
      </c>
      <c r="AI36" s="13">
        <v>40.42165</v>
      </c>
      <c r="AJ36" s="13">
        <v>49.60445</v>
      </c>
      <c r="AK36" s="13">
        <v>90.055000000000007</v>
      </c>
      <c r="AL36" s="13">
        <v>36.055900000000001</v>
      </c>
      <c r="AM36" s="13">
        <v>35.359200000000001</v>
      </c>
      <c r="AN36" s="13">
        <v>56.375500000000002</v>
      </c>
      <c r="AO36" s="13">
        <v>46.359250000000003</v>
      </c>
      <c r="AP36" s="13">
        <v>71.748999999999995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x14ac:dyDescent="0.3">
      <c r="A37" s="29" t="s">
        <v>39</v>
      </c>
      <c r="B37" s="13">
        <v>75.534999999999997</v>
      </c>
      <c r="C37" s="13">
        <v>46.941549999999999</v>
      </c>
      <c r="D37" s="13">
        <v>78.900499999999994</v>
      </c>
      <c r="E37" s="13">
        <v>38.352249999999998</v>
      </c>
      <c r="F37" s="13">
        <v>79.098500000000001</v>
      </c>
      <c r="G37" s="13">
        <v>62.642000000000003</v>
      </c>
      <c r="H37" s="13">
        <v>51.851999999999997</v>
      </c>
      <c r="I37" s="4">
        <v>56.448999999999998</v>
      </c>
      <c r="J37" s="13">
        <v>41.478549999999998</v>
      </c>
      <c r="K37" s="13">
        <v>44.807949999999998</v>
      </c>
      <c r="L37" s="13">
        <v>49.10915</v>
      </c>
      <c r="M37" s="13">
        <v>41.459049999999998</v>
      </c>
      <c r="N37" s="13">
        <v>40.791800000000002</v>
      </c>
      <c r="O37" s="13">
        <v>50.939500000000002</v>
      </c>
      <c r="P37" s="13">
        <v>45.216850000000001</v>
      </c>
      <c r="Q37" s="13">
        <v>70.721999999999994</v>
      </c>
      <c r="R37" s="13">
        <v>52.444000000000003</v>
      </c>
      <c r="S37" s="13">
        <v>128.12299999999999</v>
      </c>
      <c r="T37" s="13">
        <v>48.298749999999998</v>
      </c>
      <c r="U37" s="13">
        <v>63.410499999999999</v>
      </c>
      <c r="V37" s="13">
        <v>62.960999999999999</v>
      </c>
      <c r="W37" s="13">
        <v>70.480999999999995</v>
      </c>
      <c r="X37" s="13">
        <v>36.6736</v>
      </c>
      <c r="Y37" s="13">
        <v>45.959850000000003</v>
      </c>
      <c r="Z37" s="13">
        <v>53.188000000000002</v>
      </c>
      <c r="AA37" s="13">
        <v>58.899500000000003</v>
      </c>
      <c r="AB37" s="13">
        <v>68.439499999999995</v>
      </c>
      <c r="AC37" s="13">
        <v>42.133749999999999</v>
      </c>
      <c r="AD37" s="13">
        <v>52.941000000000003</v>
      </c>
      <c r="AE37" s="13">
        <v>40.165149999999997</v>
      </c>
      <c r="AF37" s="13">
        <v>41.015650000000001</v>
      </c>
      <c r="AG37" s="13">
        <v>36.565150000000003</v>
      </c>
      <c r="AH37" s="13">
        <v>32.606299999999997</v>
      </c>
      <c r="AI37" s="13">
        <v>40.42165</v>
      </c>
      <c r="AJ37" s="13">
        <v>49.60445</v>
      </c>
      <c r="AK37" s="13">
        <v>90.049000000000007</v>
      </c>
      <c r="AL37" s="13">
        <v>36.054949999999998</v>
      </c>
      <c r="AM37" s="13">
        <v>35.359200000000001</v>
      </c>
      <c r="AN37" s="13">
        <v>56.375500000000002</v>
      </c>
      <c r="AO37" s="13">
        <v>46.357599999999998</v>
      </c>
      <c r="AP37" s="13">
        <v>71.748999999999995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x14ac:dyDescent="0.3">
      <c r="A38" s="29" t="s">
        <v>103</v>
      </c>
      <c r="B38" s="13">
        <v>44.568249999999999</v>
      </c>
      <c r="C38" s="13">
        <v>41.015650000000001</v>
      </c>
      <c r="D38" s="13">
        <v>77.713999999999999</v>
      </c>
      <c r="E38" s="13">
        <v>35.888649999999998</v>
      </c>
      <c r="F38" s="13">
        <v>54.399500000000003</v>
      </c>
      <c r="G38" s="13">
        <v>56.480499999999999</v>
      </c>
      <c r="H38" s="13">
        <v>48.298749999999998</v>
      </c>
      <c r="I38" s="4">
        <v>48.298749999999998</v>
      </c>
      <c r="J38" s="13">
        <v>39.873399999999997</v>
      </c>
      <c r="K38" s="13">
        <v>41.677149999999997</v>
      </c>
      <c r="L38" s="13">
        <v>37.886600000000001</v>
      </c>
      <c r="M38" s="13">
        <v>33.449649999999998</v>
      </c>
      <c r="N38" s="13">
        <v>35.200200000000002</v>
      </c>
      <c r="O38" s="13">
        <v>40.374749999999999</v>
      </c>
      <c r="P38" s="13">
        <v>41.30245</v>
      </c>
      <c r="Q38" s="13">
        <v>46.372250000000001</v>
      </c>
      <c r="R38" s="13">
        <v>46.729300000000002</v>
      </c>
      <c r="S38" s="13">
        <v>85.421000000000006</v>
      </c>
      <c r="T38" s="13">
        <v>35.904249999999998</v>
      </c>
      <c r="U38" s="13">
        <v>50.915999999999997</v>
      </c>
      <c r="V38" s="13">
        <v>54.399500000000003</v>
      </c>
      <c r="W38" s="13">
        <v>47.412550000000003</v>
      </c>
      <c r="X38" s="13">
        <v>37.179650000000002</v>
      </c>
      <c r="Y38" s="13">
        <v>43.066400000000002</v>
      </c>
      <c r="Z38" s="13">
        <v>37.5</v>
      </c>
      <c r="AA38" s="13">
        <v>52.85</v>
      </c>
      <c r="AB38" s="13">
        <v>59.231499999999997</v>
      </c>
      <c r="AC38" s="13">
        <v>45.269449999999999</v>
      </c>
      <c r="AD38" s="13">
        <v>58.366999999999997</v>
      </c>
      <c r="AE38" s="13">
        <v>38.711399999999998</v>
      </c>
      <c r="AF38" s="13">
        <v>34.568350000000002</v>
      </c>
      <c r="AG38" s="13">
        <v>37.7224</v>
      </c>
      <c r="AH38" s="13">
        <v>29.667000000000002</v>
      </c>
      <c r="AI38" s="13">
        <v>37.027700000000003</v>
      </c>
      <c r="AJ38" s="13">
        <v>44.817050000000002</v>
      </c>
      <c r="AK38" s="13">
        <v>69.368499999999997</v>
      </c>
      <c r="AL38" s="13">
        <v>41.015650000000001</v>
      </c>
      <c r="AM38" s="13">
        <v>36.394150000000003</v>
      </c>
      <c r="AN38" s="13">
        <v>49.844250000000002</v>
      </c>
      <c r="AO38" s="13">
        <v>49.454250000000002</v>
      </c>
      <c r="AP38" s="13">
        <v>54.794499999999999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x14ac:dyDescent="0.3">
      <c r="A39" s="29" t="s">
        <v>104</v>
      </c>
      <c r="B39" s="13">
        <v>32.586550000000003</v>
      </c>
      <c r="C39" s="13">
        <v>31.512</v>
      </c>
      <c r="D39" s="13">
        <v>71.777500000000003</v>
      </c>
      <c r="E39" s="13">
        <v>27.673200000000001</v>
      </c>
      <c r="F39" s="13">
        <v>44.170650000000002</v>
      </c>
      <c r="G39" s="13">
        <v>48.985500000000002</v>
      </c>
      <c r="H39" s="13">
        <v>44.551450000000003</v>
      </c>
      <c r="I39" s="4">
        <v>37.313850000000002</v>
      </c>
      <c r="J39" s="13">
        <v>30.627849999999999</v>
      </c>
      <c r="K39" s="13">
        <v>35.39705</v>
      </c>
      <c r="L39" s="13">
        <v>30</v>
      </c>
      <c r="M39" s="13">
        <v>26.707850000000001</v>
      </c>
      <c r="N39" s="13">
        <v>30.133949999999999</v>
      </c>
      <c r="O39" s="13">
        <v>32.917000000000002</v>
      </c>
      <c r="P39" s="13">
        <v>31.4162</v>
      </c>
      <c r="Q39" s="13">
        <v>25.264500000000002</v>
      </c>
      <c r="R39" s="13">
        <v>34.75085</v>
      </c>
      <c r="S39" s="13">
        <v>81.385499999999993</v>
      </c>
      <c r="T39" s="13">
        <v>26.344100000000001</v>
      </c>
      <c r="U39" s="13">
        <v>33.15455</v>
      </c>
      <c r="V39" s="13">
        <v>49.21875</v>
      </c>
      <c r="W39" s="13">
        <v>37.860599999999998</v>
      </c>
      <c r="X39" s="13">
        <v>32.099200000000003</v>
      </c>
      <c r="Y39" s="13">
        <v>37.179650000000002</v>
      </c>
      <c r="Z39" s="13">
        <v>29.051400000000001</v>
      </c>
      <c r="AA39" s="13">
        <v>44.661250000000003</v>
      </c>
      <c r="AB39" s="13">
        <v>44.8414</v>
      </c>
      <c r="AC39" s="13">
        <v>32.840200000000003</v>
      </c>
      <c r="AD39" s="13">
        <v>42.590850000000003</v>
      </c>
      <c r="AE39" s="13">
        <v>27.934950000000001</v>
      </c>
      <c r="AF39" s="13">
        <v>30.310649999999999</v>
      </c>
      <c r="AG39" s="13">
        <v>30.310649999999999</v>
      </c>
      <c r="AH39" s="13">
        <v>22.188700000000001</v>
      </c>
      <c r="AI39" s="13">
        <v>21.941749999999999</v>
      </c>
      <c r="AJ39" s="13">
        <v>35.182450000000003</v>
      </c>
      <c r="AK39" s="13">
        <v>45.53275</v>
      </c>
      <c r="AL39" s="13">
        <v>39.525550000000003</v>
      </c>
      <c r="AM39" s="13">
        <v>27.4892</v>
      </c>
      <c r="AN39" s="13">
        <v>42.222549999999998</v>
      </c>
      <c r="AO39" s="13">
        <v>39.300150000000002</v>
      </c>
      <c r="AP39" s="13">
        <v>34.482750000000003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x14ac:dyDescent="0.3">
      <c r="A40" s="29" t="s">
        <v>40</v>
      </c>
      <c r="B40" s="13">
        <v>36.739400000000003</v>
      </c>
      <c r="C40" s="13">
        <v>27.784800000000001</v>
      </c>
      <c r="D40" s="13">
        <v>56.173499999999997</v>
      </c>
      <c r="E40" s="13">
        <v>27.02205</v>
      </c>
      <c r="F40" s="13">
        <v>44.744300000000003</v>
      </c>
      <c r="G40" s="13">
        <v>38.164200000000001</v>
      </c>
      <c r="H40" s="13">
        <v>39.300150000000002</v>
      </c>
      <c r="I40" s="4">
        <v>39.970999999999997</v>
      </c>
      <c r="J40" s="13">
        <v>27.374849999999999</v>
      </c>
      <c r="K40" s="13">
        <v>31.9998</v>
      </c>
      <c r="L40" s="13">
        <v>32.026150000000001</v>
      </c>
      <c r="M40" s="13">
        <v>33.267949999999999</v>
      </c>
      <c r="N40" s="13">
        <v>29.19755</v>
      </c>
      <c r="O40" s="13">
        <v>40.061750000000004</v>
      </c>
      <c r="P40" s="13">
        <v>34.22495</v>
      </c>
      <c r="Q40" s="13">
        <v>23.925799999999999</v>
      </c>
      <c r="R40" s="13">
        <v>37.097250000000003</v>
      </c>
      <c r="S40" s="13">
        <v>75.999499999999998</v>
      </c>
      <c r="T40" s="13">
        <v>26.63045</v>
      </c>
      <c r="U40" s="13">
        <v>34.751750000000001</v>
      </c>
      <c r="V40" s="13">
        <v>42.077500000000001</v>
      </c>
      <c r="W40" s="13">
        <v>35.451099999999997</v>
      </c>
      <c r="X40" s="13">
        <v>28.473649999999999</v>
      </c>
      <c r="Y40" s="13">
        <v>31.973500000000001</v>
      </c>
      <c r="Z40" s="13">
        <v>30.94735</v>
      </c>
      <c r="AA40" s="13">
        <v>34.186050000000002</v>
      </c>
      <c r="AB40" s="13">
        <v>41.76135</v>
      </c>
      <c r="AC40" s="13">
        <v>38.578200000000002</v>
      </c>
      <c r="AD40" s="13">
        <v>43.105699999999999</v>
      </c>
      <c r="AE40" s="13">
        <v>33.022150000000003</v>
      </c>
      <c r="AF40" s="13">
        <v>27.636199999999999</v>
      </c>
      <c r="AG40" s="13">
        <v>22.816649999999999</v>
      </c>
      <c r="AH40" s="13">
        <v>23.52</v>
      </c>
      <c r="AI40" s="13">
        <v>27.934950000000001</v>
      </c>
      <c r="AJ40" s="13">
        <v>38.069749999999999</v>
      </c>
      <c r="AK40" s="13">
        <v>43.551250000000003</v>
      </c>
      <c r="AL40" s="13">
        <v>35.096550000000001</v>
      </c>
      <c r="AM40" s="13">
        <v>29.033550000000002</v>
      </c>
      <c r="AN40" s="13">
        <v>36.19455</v>
      </c>
      <c r="AO40" s="13">
        <v>41.677149999999997</v>
      </c>
      <c r="AP40" s="13">
        <v>49.689450000000001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x14ac:dyDescent="0.3">
      <c r="A41" s="29" t="s">
        <v>41</v>
      </c>
      <c r="B41" s="13">
        <v>49.193750000000001</v>
      </c>
      <c r="C41" s="13">
        <v>34.281700000000001</v>
      </c>
      <c r="D41" s="13">
        <v>52.07</v>
      </c>
      <c r="E41" s="13">
        <v>23.3977</v>
      </c>
      <c r="F41" s="13">
        <v>51.317</v>
      </c>
      <c r="G41" s="13">
        <v>51.273000000000003</v>
      </c>
      <c r="H41" s="13">
        <v>43.032800000000002</v>
      </c>
      <c r="I41" s="4">
        <v>42.318399999999997</v>
      </c>
      <c r="J41" s="13">
        <v>30.203399999999998</v>
      </c>
      <c r="K41" s="13">
        <v>39.077249999999999</v>
      </c>
      <c r="L41" s="13">
        <v>34.042650000000002</v>
      </c>
      <c r="M41" s="13">
        <v>33.333350000000003</v>
      </c>
      <c r="N41" s="13">
        <v>26.534300000000002</v>
      </c>
      <c r="O41" s="13">
        <v>39.447800000000001</v>
      </c>
      <c r="P41" s="13">
        <v>41.015650000000001</v>
      </c>
      <c r="Q41" s="13">
        <v>29.786549999999998</v>
      </c>
      <c r="R41" s="13">
        <v>39.867400000000004</v>
      </c>
      <c r="S41" s="13">
        <v>82.358000000000004</v>
      </c>
      <c r="T41" s="13">
        <v>30.1738</v>
      </c>
      <c r="U41" s="13">
        <v>46.367350000000002</v>
      </c>
      <c r="V41" s="13">
        <v>47.0869</v>
      </c>
      <c r="W41" s="13">
        <v>34.981499999999997</v>
      </c>
      <c r="X41" s="13">
        <v>28.759599999999999</v>
      </c>
      <c r="Y41" s="13">
        <v>34.027799999999999</v>
      </c>
      <c r="Z41" s="13">
        <v>35.853650000000002</v>
      </c>
      <c r="AA41" s="13">
        <v>50.994500000000002</v>
      </c>
      <c r="AB41" s="13">
        <v>42.816899999999997</v>
      </c>
      <c r="AC41" s="13">
        <v>33.678699999999999</v>
      </c>
      <c r="AD41" s="13">
        <v>47.088549999999998</v>
      </c>
      <c r="AE41" s="13">
        <v>34.892899999999997</v>
      </c>
      <c r="AF41" s="13">
        <v>32.55415</v>
      </c>
      <c r="AG41" s="13">
        <v>30.310649999999999</v>
      </c>
      <c r="AH41" s="13">
        <v>23.184100000000001</v>
      </c>
      <c r="AI41" s="13">
        <v>28.952200000000001</v>
      </c>
      <c r="AJ41" s="13">
        <v>35.764499999999998</v>
      </c>
      <c r="AK41" s="13">
        <v>48.837200000000003</v>
      </c>
      <c r="AL41" s="13">
        <v>39.040349999999997</v>
      </c>
      <c r="AM41" s="13">
        <v>35.514850000000003</v>
      </c>
      <c r="AN41" s="13">
        <v>52.287500000000001</v>
      </c>
      <c r="AO41" s="13">
        <v>40.453749999999999</v>
      </c>
      <c r="AP41" s="13">
        <v>53.155999999999999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x14ac:dyDescent="0.3">
      <c r="A42" s="29" t="s">
        <v>42</v>
      </c>
      <c r="B42" s="13">
        <v>49.192100000000003</v>
      </c>
      <c r="C42" s="13">
        <v>34.281700000000001</v>
      </c>
      <c r="D42" s="13">
        <v>52.07</v>
      </c>
      <c r="E42" s="13">
        <v>23.3977</v>
      </c>
      <c r="F42" s="13">
        <v>51.317</v>
      </c>
      <c r="G42" s="13">
        <v>51.273000000000003</v>
      </c>
      <c r="H42" s="13">
        <v>43.031399999999998</v>
      </c>
      <c r="I42" s="4">
        <v>42.318399999999997</v>
      </c>
      <c r="J42" s="13">
        <v>30.2027</v>
      </c>
      <c r="K42" s="13">
        <v>39.077249999999999</v>
      </c>
      <c r="L42" s="13">
        <v>34.042650000000002</v>
      </c>
      <c r="M42" s="13">
        <v>33.333350000000003</v>
      </c>
      <c r="N42" s="13">
        <v>26.534300000000002</v>
      </c>
      <c r="O42" s="13">
        <v>39.447800000000001</v>
      </c>
      <c r="P42" s="13">
        <v>41.015650000000001</v>
      </c>
      <c r="Q42" s="13">
        <v>29.786549999999998</v>
      </c>
      <c r="R42" s="13">
        <v>39.867400000000004</v>
      </c>
      <c r="S42" s="13">
        <v>82.358000000000004</v>
      </c>
      <c r="T42" s="13">
        <v>30.173100000000002</v>
      </c>
      <c r="U42" s="13">
        <v>46.367350000000002</v>
      </c>
      <c r="V42" s="13">
        <v>47.0869</v>
      </c>
      <c r="W42" s="13">
        <v>34.980550000000001</v>
      </c>
      <c r="X42" s="13">
        <v>28.759599999999999</v>
      </c>
      <c r="Y42" s="13">
        <v>34.027799999999999</v>
      </c>
      <c r="Z42" s="13">
        <v>35.853650000000002</v>
      </c>
      <c r="AA42" s="13">
        <v>50.994500000000002</v>
      </c>
      <c r="AB42" s="13">
        <v>42.816899999999997</v>
      </c>
      <c r="AC42" s="13">
        <v>33.678699999999999</v>
      </c>
      <c r="AD42" s="13">
        <v>47.088549999999998</v>
      </c>
      <c r="AE42" s="13">
        <v>34.892899999999997</v>
      </c>
      <c r="AF42" s="13">
        <v>32.55415</v>
      </c>
      <c r="AG42" s="13">
        <v>30.310649999999999</v>
      </c>
      <c r="AH42" s="13">
        <v>23.184100000000001</v>
      </c>
      <c r="AI42" s="13">
        <v>28.952200000000001</v>
      </c>
      <c r="AJ42" s="13">
        <v>35.764499999999998</v>
      </c>
      <c r="AK42" s="13">
        <v>48.837200000000003</v>
      </c>
      <c r="AL42" s="13">
        <v>39.040349999999997</v>
      </c>
      <c r="AM42" s="13">
        <v>35.514850000000003</v>
      </c>
      <c r="AN42" s="13">
        <v>52.287500000000001</v>
      </c>
      <c r="AO42" s="13">
        <v>40.453749999999999</v>
      </c>
      <c r="AP42" s="13">
        <v>53.155999999999999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x14ac:dyDescent="0.3">
      <c r="A43" s="29" t="s">
        <v>105</v>
      </c>
      <c r="B43" s="13">
        <v>44.692749999999997</v>
      </c>
      <c r="C43" s="13">
        <v>38.14</v>
      </c>
      <c r="D43" s="13">
        <v>43.066400000000002</v>
      </c>
      <c r="E43" s="13">
        <v>18.2775</v>
      </c>
      <c r="F43" s="13">
        <v>28.629549999999998</v>
      </c>
      <c r="G43" s="13">
        <v>30.523250000000001</v>
      </c>
      <c r="H43" s="13">
        <v>30.168299999999999</v>
      </c>
      <c r="I43" s="4">
        <v>27.164650000000002</v>
      </c>
      <c r="J43" s="13">
        <v>18.870100000000001</v>
      </c>
      <c r="K43" s="13">
        <v>25.9697</v>
      </c>
      <c r="L43" s="13">
        <v>22.84815</v>
      </c>
      <c r="M43" s="13">
        <v>26.534300000000002</v>
      </c>
      <c r="N43" s="13">
        <v>15</v>
      </c>
      <c r="O43" s="13">
        <v>26.572649999999999</v>
      </c>
      <c r="P43" s="13">
        <v>31.321000000000002</v>
      </c>
      <c r="Q43" s="13">
        <v>26.3672</v>
      </c>
      <c r="R43" s="13">
        <v>27.91375</v>
      </c>
      <c r="S43" s="13">
        <v>69.118499999999997</v>
      </c>
      <c r="T43" s="13">
        <v>22.638999999999999</v>
      </c>
      <c r="U43" s="13">
        <v>26.159700000000001</v>
      </c>
      <c r="V43" s="13">
        <v>24.581949999999999</v>
      </c>
      <c r="W43" s="13">
        <v>25.41395</v>
      </c>
      <c r="X43" s="13">
        <v>15.318899999999999</v>
      </c>
      <c r="Y43" s="13">
        <v>23.007899999999999</v>
      </c>
      <c r="Z43" s="13">
        <v>24.664449999999999</v>
      </c>
      <c r="AA43" s="13">
        <v>32.864649999999997</v>
      </c>
      <c r="AB43" s="13">
        <v>35.167450000000002</v>
      </c>
      <c r="AC43" s="13">
        <v>26.203199999999999</v>
      </c>
      <c r="AD43" s="13">
        <v>25.395399999999999</v>
      </c>
      <c r="AE43" s="13">
        <v>24.13795</v>
      </c>
      <c r="AF43" s="13">
        <v>20.10885</v>
      </c>
      <c r="AG43" s="13">
        <v>16.803000000000001</v>
      </c>
      <c r="AH43" s="13">
        <v>14.142950000000001</v>
      </c>
      <c r="AI43" s="13">
        <v>20.965399999999999</v>
      </c>
      <c r="AJ43" s="13">
        <v>27.379950000000001</v>
      </c>
      <c r="AK43" s="13">
        <v>31.012650000000001</v>
      </c>
      <c r="AL43" s="13">
        <v>28.952200000000001</v>
      </c>
      <c r="AM43" s="13">
        <v>23.113199999999999</v>
      </c>
      <c r="AN43" s="13">
        <v>40.404049999999998</v>
      </c>
      <c r="AO43" s="13">
        <v>31.4162</v>
      </c>
      <c r="AP43" s="13">
        <v>29.465949999999999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x14ac:dyDescent="0.3">
      <c r="A44" s="29" t="s">
        <v>106</v>
      </c>
      <c r="B44" s="13">
        <v>47.823050000000002</v>
      </c>
      <c r="C44" s="13">
        <v>38.126800000000003</v>
      </c>
      <c r="D44" s="13">
        <v>48.457999999999998</v>
      </c>
      <c r="E44" s="13">
        <v>27.807549999999999</v>
      </c>
      <c r="F44" s="13">
        <v>51.097000000000001</v>
      </c>
      <c r="G44" s="13">
        <v>57.526499999999999</v>
      </c>
      <c r="H44" s="13">
        <v>43.731200000000001</v>
      </c>
      <c r="I44" s="4">
        <v>38.930100000000003</v>
      </c>
      <c r="J44" s="13">
        <v>32.359850000000002</v>
      </c>
      <c r="K44" s="13">
        <v>36.497549999999997</v>
      </c>
      <c r="L44" s="13">
        <v>40.672649999999997</v>
      </c>
      <c r="M44" s="13">
        <v>26.092600000000001</v>
      </c>
      <c r="N44" s="13">
        <v>33.825049999999997</v>
      </c>
      <c r="O44" s="13">
        <v>45.0184</v>
      </c>
      <c r="P44" s="13">
        <v>41.3386</v>
      </c>
      <c r="Q44" s="13">
        <v>41.1023</v>
      </c>
      <c r="R44" s="13">
        <v>42.041350000000001</v>
      </c>
      <c r="S44" s="13">
        <v>79.646000000000001</v>
      </c>
      <c r="T44" s="13">
        <v>29.349799999999998</v>
      </c>
      <c r="U44" s="13">
        <v>44.671799999999998</v>
      </c>
      <c r="V44" s="13">
        <v>42.868250000000003</v>
      </c>
      <c r="W44" s="13">
        <v>37.396099999999997</v>
      </c>
      <c r="X44" s="13">
        <v>32.777549999999998</v>
      </c>
      <c r="Y44" s="13">
        <v>35.228349999999999</v>
      </c>
      <c r="Z44" s="13">
        <v>28.984549999999999</v>
      </c>
      <c r="AA44" s="13">
        <v>43.139449999999997</v>
      </c>
      <c r="AB44" s="13">
        <v>44.311199999999999</v>
      </c>
      <c r="AC44" s="13">
        <v>29.878050000000002</v>
      </c>
      <c r="AD44" s="13">
        <v>38.253599999999999</v>
      </c>
      <c r="AE44" s="13">
        <v>30.939399999999999</v>
      </c>
      <c r="AF44" s="13">
        <v>30.725300000000001</v>
      </c>
      <c r="AG44" s="13">
        <v>28.334599999999998</v>
      </c>
      <c r="AH44" s="13">
        <v>22.459900000000001</v>
      </c>
      <c r="AI44" s="13">
        <v>27.458950000000002</v>
      </c>
      <c r="AJ44" s="13">
        <v>35.556849999999997</v>
      </c>
      <c r="AK44" s="13">
        <v>69.874499999999998</v>
      </c>
      <c r="AL44" s="13">
        <v>25.6023</v>
      </c>
      <c r="AM44" s="13">
        <v>26.766200000000001</v>
      </c>
      <c r="AN44" s="13">
        <v>42.105249999999998</v>
      </c>
      <c r="AO44" s="13">
        <v>41.229100000000003</v>
      </c>
      <c r="AP44" s="13">
        <v>39.408850000000001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6" x14ac:dyDescent="0.3">
      <c r="A45" s="29" t="s">
        <v>107</v>
      </c>
      <c r="B45" s="13">
        <v>47.821449999999999</v>
      </c>
      <c r="C45" s="13">
        <v>38.125700000000002</v>
      </c>
      <c r="D45" s="13">
        <v>48.457999999999998</v>
      </c>
      <c r="E45" s="13">
        <v>27.806950000000001</v>
      </c>
      <c r="F45" s="13">
        <v>51.094999999999999</v>
      </c>
      <c r="G45" s="13">
        <v>57.526499999999999</v>
      </c>
      <c r="H45" s="13">
        <v>43.731200000000001</v>
      </c>
      <c r="I45" s="4">
        <v>38.930100000000003</v>
      </c>
      <c r="J45" s="13">
        <v>32.329000000000001</v>
      </c>
      <c r="K45" s="13">
        <v>36.496549999999999</v>
      </c>
      <c r="L45" s="13">
        <v>40.672649999999997</v>
      </c>
      <c r="M45" s="13">
        <v>26.092600000000001</v>
      </c>
      <c r="N45" s="13">
        <v>33.824199999999998</v>
      </c>
      <c r="O45" s="13">
        <v>45.016849999999998</v>
      </c>
      <c r="P45" s="13">
        <v>41.3386</v>
      </c>
      <c r="Q45" s="13">
        <v>41.1023</v>
      </c>
      <c r="R45" s="13">
        <v>42.041350000000001</v>
      </c>
      <c r="S45" s="13">
        <v>79.641000000000005</v>
      </c>
      <c r="T45" s="13">
        <v>29.349150000000002</v>
      </c>
      <c r="U45" s="13">
        <v>44.671799999999998</v>
      </c>
      <c r="V45" s="13">
        <v>42.868250000000003</v>
      </c>
      <c r="W45" s="13">
        <v>37.396099999999997</v>
      </c>
      <c r="X45" s="13">
        <v>32.777549999999998</v>
      </c>
      <c r="Y45" s="13">
        <v>35.228349999999999</v>
      </c>
      <c r="Z45" s="13">
        <v>28.984549999999999</v>
      </c>
      <c r="AA45" s="13">
        <v>43.137999999999998</v>
      </c>
      <c r="AB45" s="13">
        <v>44.311199999999999</v>
      </c>
      <c r="AC45" s="13">
        <v>29.878050000000002</v>
      </c>
      <c r="AD45" s="13">
        <v>38.252450000000003</v>
      </c>
      <c r="AE45" s="13">
        <v>30.939399999999999</v>
      </c>
      <c r="AF45" s="13">
        <v>30.725300000000001</v>
      </c>
      <c r="AG45" s="13">
        <v>28.334599999999998</v>
      </c>
      <c r="AH45" s="13">
        <v>22.459900000000001</v>
      </c>
      <c r="AI45" s="13">
        <v>27.458950000000002</v>
      </c>
      <c r="AJ45" s="13">
        <v>35.556849999999997</v>
      </c>
      <c r="AK45" s="13">
        <v>69.874499999999998</v>
      </c>
      <c r="AL45" s="13">
        <v>25.6023</v>
      </c>
      <c r="AM45" s="13">
        <v>26.766200000000001</v>
      </c>
      <c r="AN45" s="13">
        <v>42.105249999999998</v>
      </c>
      <c r="AO45" s="13">
        <v>41.227800000000002</v>
      </c>
      <c r="AP45" s="13">
        <v>39.408850000000001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6" x14ac:dyDescent="0.3">
      <c r="A46" s="29" t="s">
        <v>108</v>
      </c>
      <c r="B46" s="13">
        <v>47.823050000000002</v>
      </c>
      <c r="C46" s="13">
        <v>38.125700000000002</v>
      </c>
      <c r="D46" s="13">
        <v>48.456200000000003</v>
      </c>
      <c r="E46" s="13">
        <v>27.807549999999999</v>
      </c>
      <c r="F46" s="13">
        <v>51.097000000000001</v>
      </c>
      <c r="G46" s="13">
        <v>57.524000000000001</v>
      </c>
      <c r="H46" s="13">
        <v>43.729750000000003</v>
      </c>
      <c r="I46" s="4">
        <v>38.930100000000003</v>
      </c>
      <c r="J46" s="13">
        <v>32.329000000000001</v>
      </c>
      <c r="K46" s="13">
        <v>36.497549999999997</v>
      </c>
      <c r="L46" s="13">
        <v>40.672649999999997</v>
      </c>
      <c r="M46" s="13">
        <v>26.092600000000001</v>
      </c>
      <c r="N46" s="13">
        <v>33.825049999999997</v>
      </c>
      <c r="O46" s="13">
        <v>45.016849999999998</v>
      </c>
      <c r="P46" s="13">
        <v>41.3386</v>
      </c>
      <c r="Q46" s="13">
        <v>41.1023</v>
      </c>
      <c r="R46" s="13">
        <v>42.041350000000001</v>
      </c>
      <c r="S46" s="13">
        <v>79.641000000000005</v>
      </c>
      <c r="T46" s="13">
        <v>29.349799999999998</v>
      </c>
      <c r="U46" s="13">
        <v>44.670299999999997</v>
      </c>
      <c r="V46" s="13">
        <v>42.868250000000003</v>
      </c>
      <c r="W46" s="13">
        <v>37.395049999999998</v>
      </c>
      <c r="X46" s="13">
        <v>32.777549999999998</v>
      </c>
      <c r="Y46" s="13">
        <v>35.228349999999999</v>
      </c>
      <c r="Z46" s="13">
        <v>28.984549999999999</v>
      </c>
      <c r="AA46" s="13">
        <v>43.137999999999998</v>
      </c>
      <c r="AB46" s="13">
        <v>44.311199999999999</v>
      </c>
      <c r="AC46" s="13">
        <v>29.878050000000002</v>
      </c>
      <c r="AD46" s="13">
        <v>38.253599999999999</v>
      </c>
      <c r="AE46" s="13">
        <v>30.939399999999999</v>
      </c>
      <c r="AF46" s="13">
        <v>30.725300000000001</v>
      </c>
      <c r="AG46" s="13">
        <v>28.334599999999998</v>
      </c>
      <c r="AH46" s="13">
        <v>22.459900000000001</v>
      </c>
      <c r="AI46" s="13">
        <v>27.458400000000001</v>
      </c>
      <c r="AJ46" s="13">
        <v>35.556849999999997</v>
      </c>
      <c r="AK46" s="13">
        <v>69.874499999999998</v>
      </c>
      <c r="AL46" s="13">
        <v>25.6023</v>
      </c>
      <c r="AM46" s="13">
        <v>26.766200000000001</v>
      </c>
      <c r="AN46" s="13">
        <v>42.105249999999998</v>
      </c>
      <c r="AO46" s="13">
        <v>41.229100000000003</v>
      </c>
      <c r="AP46" s="13">
        <v>39.408850000000001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6" x14ac:dyDescent="0.3">
      <c r="A47" s="29" t="s">
        <v>109</v>
      </c>
      <c r="B47" s="13">
        <v>47.821449999999999</v>
      </c>
      <c r="C47" s="13">
        <v>38.125700000000002</v>
      </c>
      <c r="D47" s="13">
        <v>48.457999999999998</v>
      </c>
      <c r="E47" s="13">
        <v>27.806950000000001</v>
      </c>
      <c r="F47" s="13">
        <v>51.094999999999999</v>
      </c>
      <c r="G47" s="13">
        <v>57.526499999999999</v>
      </c>
      <c r="H47" s="13">
        <v>43.731200000000001</v>
      </c>
      <c r="I47" s="4">
        <v>38.930100000000003</v>
      </c>
      <c r="J47" s="13">
        <v>32.329000000000001</v>
      </c>
      <c r="K47" s="13">
        <v>36.496549999999999</v>
      </c>
      <c r="L47" s="13">
        <v>40.672649999999997</v>
      </c>
      <c r="M47" s="13">
        <v>26.092600000000001</v>
      </c>
      <c r="N47" s="13">
        <v>33.824199999999998</v>
      </c>
      <c r="O47" s="13">
        <v>45.016849999999998</v>
      </c>
      <c r="P47" s="13">
        <v>41.3386</v>
      </c>
      <c r="Q47" s="13">
        <v>41.1023</v>
      </c>
      <c r="R47" s="13">
        <v>42.041350000000001</v>
      </c>
      <c r="S47" s="13">
        <v>79.641000000000005</v>
      </c>
      <c r="T47" s="13">
        <v>29.349150000000002</v>
      </c>
      <c r="U47" s="13">
        <v>44.671799999999998</v>
      </c>
      <c r="V47" s="13">
        <v>42.868250000000003</v>
      </c>
      <c r="W47" s="13">
        <v>37.396099999999997</v>
      </c>
      <c r="X47" s="13">
        <v>32.777549999999998</v>
      </c>
      <c r="Y47" s="13">
        <v>35.228349999999999</v>
      </c>
      <c r="Z47" s="13">
        <v>28.984549999999999</v>
      </c>
      <c r="AA47" s="13">
        <v>43.137999999999998</v>
      </c>
      <c r="AB47" s="13">
        <v>44.311199999999999</v>
      </c>
      <c r="AC47" s="13">
        <v>29.878050000000002</v>
      </c>
      <c r="AD47" s="13">
        <v>38.252450000000003</v>
      </c>
      <c r="AE47" s="13">
        <v>30.939399999999999</v>
      </c>
      <c r="AF47" s="13">
        <v>30.725300000000001</v>
      </c>
      <c r="AG47" s="13">
        <v>28.334599999999998</v>
      </c>
      <c r="AH47" s="13">
        <v>22.459900000000001</v>
      </c>
      <c r="AI47" s="13">
        <v>27.458950000000002</v>
      </c>
      <c r="AJ47" s="13">
        <v>35.556849999999997</v>
      </c>
      <c r="AK47" s="13">
        <v>69.874499999999998</v>
      </c>
      <c r="AL47" s="13">
        <v>25.6023</v>
      </c>
      <c r="AM47" s="13">
        <v>26.766200000000001</v>
      </c>
      <c r="AN47" s="13">
        <v>42.105249999999998</v>
      </c>
      <c r="AO47" s="13">
        <v>41.227800000000002</v>
      </c>
      <c r="AP47" s="13">
        <v>39.408850000000001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6" x14ac:dyDescent="0.3">
      <c r="A48" s="29" t="s">
        <v>43</v>
      </c>
      <c r="B48" s="13">
        <v>47.821449999999999</v>
      </c>
      <c r="C48" s="13">
        <v>38.125700000000002</v>
      </c>
      <c r="D48" s="13">
        <v>48.456200000000003</v>
      </c>
      <c r="E48" s="13">
        <v>27.806950000000001</v>
      </c>
      <c r="F48" s="13">
        <v>51.094999999999999</v>
      </c>
      <c r="G48" s="13">
        <v>57.524000000000001</v>
      </c>
      <c r="H48" s="13">
        <v>43.729750000000003</v>
      </c>
      <c r="I48" s="4">
        <v>38.930100000000003</v>
      </c>
      <c r="J48" s="13">
        <v>32.328200000000002</v>
      </c>
      <c r="K48" s="13">
        <v>36.496549999999999</v>
      </c>
      <c r="L48" s="13">
        <v>40.672649999999997</v>
      </c>
      <c r="M48" s="13">
        <v>26.092600000000001</v>
      </c>
      <c r="N48" s="13">
        <v>33.824199999999998</v>
      </c>
      <c r="O48" s="13">
        <v>45.016849999999998</v>
      </c>
      <c r="P48" s="13">
        <v>41.337299999999999</v>
      </c>
      <c r="Q48" s="13">
        <v>41.1023</v>
      </c>
      <c r="R48" s="13">
        <v>42.040050000000001</v>
      </c>
      <c r="S48" s="13">
        <v>79.641000000000005</v>
      </c>
      <c r="T48" s="13">
        <v>29.349150000000002</v>
      </c>
      <c r="U48" s="13">
        <v>44.670299999999997</v>
      </c>
      <c r="V48" s="13">
        <v>42.868250000000003</v>
      </c>
      <c r="W48" s="13">
        <v>37.395049999999998</v>
      </c>
      <c r="X48" s="13">
        <v>32.77675</v>
      </c>
      <c r="Y48" s="13">
        <v>35.227400000000003</v>
      </c>
      <c r="Z48" s="13">
        <v>28.983899999999998</v>
      </c>
      <c r="AA48" s="13">
        <v>43.137999999999998</v>
      </c>
      <c r="AB48" s="13">
        <v>44.309750000000001</v>
      </c>
      <c r="AC48" s="13">
        <v>29.878050000000002</v>
      </c>
      <c r="AD48" s="13">
        <v>38.252450000000003</v>
      </c>
      <c r="AE48" s="13">
        <v>30.938700000000001</v>
      </c>
      <c r="AF48" s="13">
        <v>30.724550000000001</v>
      </c>
      <c r="AG48" s="13">
        <v>28.334599999999998</v>
      </c>
      <c r="AH48" s="13">
        <v>22.459900000000001</v>
      </c>
      <c r="AI48" s="13">
        <v>27.458400000000001</v>
      </c>
      <c r="AJ48" s="13">
        <v>35.556849999999997</v>
      </c>
      <c r="AK48" s="13">
        <v>69.874499999999998</v>
      </c>
      <c r="AL48" s="13">
        <v>25.601849999999999</v>
      </c>
      <c r="AM48" s="13">
        <v>26.766200000000001</v>
      </c>
      <c r="AN48" s="13">
        <v>42.105249999999998</v>
      </c>
      <c r="AO48" s="13">
        <v>41.227800000000002</v>
      </c>
      <c r="AP48" s="13">
        <v>39.408850000000001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1:126" x14ac:dyDescent="0.3">
      <c r="A49" s="29" t="s">
        <v>44</v>
      </c>
      <c r="B49" s="13">
        <v>58.799500000000002</v>
      </c>
      <c r="C49" s="13">
        <v>48.249450000000003</v>
      </c>
      <c r="D49" s="13">
        <v>107.108</v>
      </c>
      <c r="E49" s="13">
        <v>42.101599999999998</v>
      </c>
      <c r="F49" s="13">
        <v>72.066500000000005</v>
      </c>
      <c r="G49" s="13">
        <v>88.501000000000005</v>
      </c>
      <c r="H49" s="13">
        <v>58.480499999999999</v>
      </c>
      <c r="I49" s="4">
        <v>63.362000000000002</v>
      </c>
      <c r="J49" s="13">
        <v>38.615349999999999</v>
      </c>
      <c r="K49" s="13">
        <v>44.8095</v>
      </c>
      <c r="L49" s="13">
        <v>50.990499999999997</v>
      </c>
      <c r="M49" s="13">
        <v>51.8155</v>
      </c>
      <c r="N49" s="13">
        <v>39.410200000000003</v>
      </c>
      <c r="O49" s="13">
        <v>65.974999999999994</v>
      </c>
      <c r="P49" s="13">
        <v>43.358550000000001</v>
      </c>
      <c r="Q49" s="13">
        <v>73.377499999999998</v>
      </c>
      <c r="R49" s="13">
        <v>51.900500000000001</v>
      </c>
      <c r="S49" s="13">
        <v>87.5</v>
      </c>
      <c r="T49" s="13">
        <v>45.09205</v>
      </c>
      <c r="U49" s="13">
        <v>56.856999999999999</v>
      </c>
      <c r="V49" s="13">
        <v>67.801000000000002</v>
      </c>
      <c r="W49" s="13">
        <v>51.16</v>
      </c>
      <c r="X49" s="13">
        <v>43.405500000000004</v>
      </c>
      <c r="Y49" s="13">
        <v>51.853999999999999</v>
      </c>
      <c r="Z49" s="13">
        <v>52.5565</v>
      </c>
      <c r="AA49" s="13">
        <v>56.012</v>
      </c>
      <c r="AB49" s="13">
        <v>62.203000000000003</v>
      </c>
      <c r="AC49" s="13">
        <v>42.604599999999998</v>
      </c>
      <c r="AD49" s="13">
        <v>57.052999999999997</v>
      </c>
      <c r="AE49" s="13">
        <v>41.34375</v>
      </c>
      <c r="AF49" s="13">
        <v>41.125250000000001</v>
      </c>
      <c r="AG49" s="13">
        <v>39.165199999999999</v>
      </c>
      <c r="AH49" s="13">
        <v>33.245399999999997</v>
      </c>
      <c r="AI49" s="13">
        <v>39.150100000000002</v>
      </c>
      <c r="AJ49" s="13">
        <v>52.375500000000002</v>
      </c>
      <c r="AK49" s="13">
        <v>78.039500000000004</v>
      </c>
      <c r="AL49" s="13">
        <v>37.692300000000003</v>
      </c>
      <c r="AM49" s="13">
        <v>36.183149999999998</v>
      </c>
      <c r="AN49" s="13">
        <v>62.826999999999998</v>
      </c>
      <c r="AO49" s="13">
        <v>52.047499999999999</v>
      </c>
      <c r="AP49" s="13">
        <v>58.843000000000004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1:126" x14ac:dyDescent="0.3">
      <c r="A50" s="29" t="s">
        <v>45</v>
      </c>
      <c r="B50" s="13">
        <v>58.796999999999997</v>
      </c>
      <c r="C50" s="13">
        <v>48.249450000000003</v>
      </c>
      <c r="D50" s="13">
        <v>107.108</v>
      </c>
      <c r="E50" s="13">
        <v>42.101599999999998</v>
      </c>
      <c r="F50" s="13">
        <v>72.066500000000005</v>
      </c>
      <c r="G50" s="13">
        <v>88.501000000000005</v>
      </c>
      <c r="H50" s="13">
        <v>58.480499999999999</v>
      </c>
      <c r="I50" s="4">
        <v>63.362000000000002</v>
      </c>
      <c r="J50" s="13">
        <v>38.615349999999999</v>
      </c>
      <c r="K50" s="13">
        <v>44.8095</v>
      </c>
      <c r="L50" s="13">
        <v>50.988500000000002</v>
      </c>
      <c r="M50" s="13">
        <v>51.8155</v>
      </c>
      <c r="N50" s="13">
        <v>39.408999999999999</v>
      </c>
      <c r="O50" s="13">
        <v>65.974999999999994</v>
      </c>
      <c r="P50" s="13">
        <v>43.357149999999997</v>
      </c>
      <c r="Q50" s="13">
        <v>73.377499999999998</v>
      </c>
      <c r="R50" s="13">
        <v>51.900500000000001</v>
      </c>
      <c r="S50" s="13">
        <v>87.5</v>
      </c>
      <c r="T50" s="13">
        <v>45.09205</v>
      </c>
      <c r="U50" s="13">
        <v>56.856999999999999</v>
      </c>
      <c r="V50" s="13">
        <v>67.797499999999999</v>
      </c>
      <c r="W50" s="13">
        <v>51.16</v>
      </c>
      <c r="X50" s="13">
        <v>43.405500000000004</v>
      </c>
      <c r="Y50" s="13">
        <v>51.851999999999997</v>
      </c>
      <c r="Z50" s="13">
        <v>52.5565</v>
      </c>
      <c r="AA50" s="13">
        <v>56.009500000000003</v>
      </c>
      <c r="AB50" s="13">
        <v>62.203000000000003</v>
      </c>
      <c r="AC50" s="13">
        <v>42.604599999999998</v>
      </c>
      <c r="AD50" s="13">
        <v>57.052999999999997</v>
      </c>
      <c r="AE50" s="13">
        <v>41.34375</v>
      </c>
      <c r="AF50" s="13">
        <v>41.124000000000002</v>
      </c>
      <c r="AG50" s="13">
        <v>39.165199999999999</v>
      </c>
      <c r="AH50" s="13">
        <v>33.245399999999997</v>
      </c>
      <c r="AI50" s="13">
        <v>39.148949999999999</v>
      </c>
      <c r="AJ50" s="13">
        <v>52.375500000000002</v>
      </c>
      <c r="AK50" s="13">
        <v>78.039500000000004</v>
      </c>
      <c r="AL50" s="13">
        <v>37.692300000000003</v>
      </c>
      <c r="AM50" s="13">
        <v>36.183149999999998</v>
      </c>
      <c r="AN50" s="13">
        <v>62.826999999999998</v>
      </c>
      <c r="AO50" s="13">
        <v>52.047499999999999</v>
      </c>
      <c r="AP50" s="13">
        <v>58.840499999999999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1:126" x14ac:dyDescent="0.3">
      <c r="A51" s="29" t="s">
        <v>46</v>
      </c>
      <c r="B51" s="13">
        <v>58.796999999999997</v>
      </c>
      <c r="C51" s="13">
        <v>48.249450000000003</v>
      </c>
      <c r="D51" s="13">
        <v>107.108</v>
      </c>
      <c r="E51" s="13">
        <v>42.101599999999998</v>
      </c>
      <c r="F51" s="13">
        <v>72.066500000000005</v>
      </c>
      <c r="G51" s="13">
        <v>88.495000000000005</v>
      </c>
      <c r="H51" s="13">
        <v>58.477499999999999</v>
      </c>
      <c r="I51" s="4">
        <v>63.362000000000002</v>
      </c>
      <c r="J51" s="13">
        <v>38.614199999999997</v>
      </c>
      <c r="K51" s="13">
        <v>44.807949999999998</v>
      </c>
      <c r="L51" s="13">
        <v>50.988500000000002</v>
      </c>
      <c r="M51" s="13">
        <v>51.813499999999998</v>
      </c>
      <c r="N51" s="13">
        <v>39.408999999999999</v>
      </c>
      <c r="O51" s="13">
        <v>65.971999999999994</v>
      </c>
      <c r="P51" s="13">
        <v>43.357149999999997</v>
      </c>
      <c r="Q51" s="13">
        <v>73.377499999999998</v>
      </c>
      <c r="R51" s="13">
        <v>51.898499999999999</v>
      </c>
      <c r="S51" s="13">
        <v>87.5</v>
      </c>
      <c r="T51" s="13">
        <v>45.09205</v>
      </c>
      <c r="U51" s="13">
        <v>56.854500000000002</v>
      </c>
      <c r="V51" s="13">
        <v>67.797499999999999</v>
      </c>
      <c r="W51" s="13">
        <v>51.16</v>
      </c>
      <c r="X51" s="13">
        <v>43.405500000000004</v>
      </c>
      <c r="Y51" s="13">
        <v>51.851999999999997</v>
      </c>
      <c r="Z51" s="13">
        <v>52.554000000000002</v>
      </c>
      <c r="AA51" s="13">
        <v>56.009500000000003</v>
      </c>
      <c r="AB51" s="13">
        <v>62.200499999999998</v>
      </c>
      <c r="AC51" s="13">
        <v>42.603200000000001</v>
      </c>
      <c r="AD51" s="13">
        <v>57.0505</v>
      </c>
      <c r="AE51" s="13">
        <v>41.34375</v>
      </c>
      <c r="AF51" s="13">
        <v>41.124000000000002</v>
      </c>
      <c r="AG51" s="13">
        <v>39.165199999999999</v>
      </c>
      <c r="AH51" s="13">
        <v>33.244549999999997</v>
      </c>
      <c r="AI51" s="13">
        <v>39.148949999999999</v>
      </c>
      <c r="AJ51" s="13">
        <v>52.375500000000002</v>
      </c>
      <c r="AK51" s="13">
        <v>78.034499999999994</v>
      </c>
      <c r="AL51" s="13">
        <v>37.692300000000003</v>
      </c>
      <c r="AM51" s="13">
        <v>36.183149999999998</v>
      </c>
      <c r="AN51" s="13">
        <v>62.826999999999998</v>
      </c>
      <c r="AO51" s="13">
        <v>52.047499999999999</v>
      </c>
      <c r="AP51" s="13">
        <v>58.840499999999999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1:126" x14ac:dyDescent="0.3">
      <c r="A52" s="29" t="s">
        <v>110</v>
      </c>
      <c r="B52" s="13">
        <v>60.887999999999998</v>
      </c>
      <c r="C52" s="13">
        <v>52.5</v>
      </c>
      <c r="D52" s="13">
        <v>71.777500000000003</v>
      </c>
      <c r="E52" s="13">
        <v>36.84825</v>
      </c>
      <c r="F52" s="13">
        <v>62.025500000000001</v>
      </c>
      <c r="G52" s="13">
        <v>59.756</v>
      </c>
      <c r="H52" s="13">
        <v>48.985500000000002</v>
      </c>
      <c r="I52" s="4">
        <v>50.342500000000001</v>
      </c>
      <c r="J52" s="13">
        <v>42.710500000000003</v>
      </c>
      <c r="K52" s="13">
        <v>40.69265</v>
      </c>
      <c r="L52" s="13">
        <v>44.954149999999998</v>
      </c>
      <c r="M52" s="13">
        <v>40.384599999999999</v>
      </c>
      <c r="N52" s="13">
        <v>36.029400000000003</v>
      </c>
      <c r="O52" s="13">
        <v>49.932049999999997</v>
      </c>
      <c r="P52" s="13">
        <v>47.879249999999999</v>
      </c>
      <c r="Q52" s="13">
        <v>51.398499999999999</v>
      </c>
      <c r="R52" s="13">
        <v>47.337899999999998</v>
      </c>
      <c r="S52" s="13">
        <v>83.522499999999994</v>
      </c>
      <c r="T52" s="13">
        <v>42.969900000000003</v>
      </c>
      <c r="U52" s="13">
        <v>62.287999999999997</v>
      </c>
      <c r="V52" s="13">
        <v>56.759</v>
      </c>
      <c r="W52" s="13">
        <v>47.419350000000001</v>
      </c>
      <c r="X52" s="13">
        <v>35.103999999999999</v>
      </c>
      <c r="Y52" s="13">
        <v>49.454250000000002</v>
      </c>
      <c r="Z52" s="13">
        <v>36.025500000000001</v>
      </c>
      <c r="AA52" s="13">
        <v>55.262999999999998</v>
      </c>
      <c r="AB52" s="13">
        <v>60.799500000000002</v>
      </c>
      <c r="AC52" s="13">
        <v>41.8459</v>
      </c>
      <c r="AD52" s="13">
        <v>56.790999999999997</v>
      </c>
      <c r="AE52" s="13">
        <v>40.061750000000004</v>
      </c>
      <c r="AF52" s="13">
        <v>35.888649999999998</v>
      </c>
      <c r="AG52" s="13">
        <v>35.507249999999999</v>
      </c>
      <c r="AH52" s="13">
        <v>31.179300000000001</v>
      </c>
      <c r="AI52" s="13">
        <v>39.837400000000002</v>
      </c>
      <c r="AJ52" s="13">
        <v>46.518999999999998</v>
      </c>
      <c r="AK52" s="13">
        <v>66.760999999999996</v>
      </c>
      <c r="AL52" s="13">
        <v>38.786299999999997</v>
      </c>
      <c r="AM52" s="13">
        <v>37.999749999999999</v>
      </c>
      <c r="AN52" s="13">
        <v>51.281999999999996</v>
      </c>
      <c r="AO52" s="13">
        <v>50.567500000000003</v>
      </c>
      <c r="AP52" s="13">
        <v>59.524000000000001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1:126" x14ac:dyDescent="0.3">
      <c r="A53" s="29" t="s">
        <v>111</v>
      </c>
      <c r="B53" s="13">
        <v>54.237499999999997</v>
      </c>
      <c r="C53" s="13">
        <v>46.815300000000001</v>
      </c>
      <c r="D53" s="13">
        <v>66.899500000000003</v>
      </c>
      <c r="E53" s="13">
        <v>37.653700000000001</v>
      </c>
      <c r="F53" s="13">
        <v>63.912999999999997</v>
      </c>
      <c r="G53" s="13">
        <v>54.212499999999999</v>
      </c>
      <c r="H53" s="13">
        <v>50.418999999999997</v>
      </c>
      <c r="I53" s="4">
        <v>46.815300000000001</v>
      </c>
      <c r="J53" s="13">
        <v>39.003549999999997</v>
      </c>
      <c r="K53" s="13">
        <v>40.69265</v>
      </c>
      <c r="L53" s="13">
        <v>42.024000000000001</v>
      </c>
      <c r="M53" s="13">
        <v>41.292149999999999</v>
      </c>
      <c r="N53" s="13">
        <v>38.28125</v>
      </c>
      <c r="O53" s="13">
        <v>50.9985</v>
      </c>
      <c r="P53" s="13">
        <v>46.081499999999998</v>
      </c>
      <c r="Q53" s="13">
        <v>50.865000000000002</v>
      </c>
      <c r="R53" s="13">
        <v>46.630499999999998</v>
      </c>
      <c r="S53" s="13">
        <v>84.483000000000004</v>
      </c>
      <c r="T53" s="13">
        <v>40.618949999999998</v>
      </c>
      <c r="U53" s="13">
        <v>60.246000000000002</v>
      </c>
      <c r="V53" s="13">
        <v>55.262999999999998</v>
      </c>
      <c r="W53" s="13">
        <v>51.398499999999999</v>
      </c>
      <c r="X53" s="13">
        <v>39.040349999999997</v>
      </c>
      <c r="Y53" s="13">
        <v>48.985500000000002</v>
      </c>
      <c r="Z53" s="13">
        <v>37.886600000000001</v>
      </c>
      <c r="AA53" s="13">
        <v>54.243499999999997</v>
      </c>
      <c r="AB53" s="13">
        <v>58.893999999999998</v>
      </c>
      <c r="AC53" s="13">
        <v>42.534700000000001</v>
      </c>
      <c r="AD53" s="13">
        <v>56.480499999999999</v>
      </c>
      <c r="AE53" s="13">
        <v>38.495100000000001</v>
      </c>
      <c r="AF53" s="13">
        <v>36.370150000000002</v>
      </c>
      <c r="AG53" s="13">
        <v>35.853650000000002</v>
      </c>
      <c r="AH53" s="13">
        <v>31.085550000000001</v>
      </c>
      <c r="AI53" s="13">
        <v>37.5</v>
      </c>
      <c r="AJ53" s="13">
        <v>48.355249999999998</v>
      </c>
      <c r="AK53" s="13">
        <v>64.811499999999995</v>
      </c>
      <c r="AL53" s="13">
        <v>38.481650000000002</v>
      </c>
      <c r="AM53" s="13">
        <v>36.394150000000003</v>
      </c>
      <c r="AN53" s="13">
        <v>48.192749999999997</v>
      </c>
      <c r="AO53" s="13">
        <v>46.226399999999998</v>
      </c>
      <c r="AP53" s="13">
        <v>58.594000000000001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1:126" x14ac:dyDescent="0.3">
      <c r="A54" s="29" t="s">
        <v>112</v>
      </c>
      <c r="B54" s="13">
        <v>60.150500000000001</v>
      </c>
      <c r="C54" s="13">
        <v>42.431049999999999</v>
      </c>
      <c r="D54" s="13">
        <v>67.225499999999997</v>
      </c>
      <c r="E54" s="13">
        <v>37.860599999999998</v>
      </c>
      <c r="F54" s="13">
        <v>64.379499999999993</v>
      </c>
      <c r="G54" s="13">
        <v>65.210999999999999</v>
      </c>
      <c r="H54" s="13">
        <v>50.83</v>
      </c>
      <c r="I54" s="4">
        <v>49.830500000000001</v>
      </c>
      <c r="J54" s="13">
        <v>34.80115</v>
      </c>
      <c r="K54" s="13">
        <v>39.9071</v>
      </c>
      <c r="L54" s="13">
        <v>42.782299999999999</v>
      </c>
      <c r="M54" s="13">
        <v>41.734999999999999</v>
      </c>
      <c r="N54" s="13">
        <v>35.853650000000002</v>
      </c>
      <c r="O54" s="13">
        <v>49.772399999999998</v>
      </c>
      <c r="P54" s="13">
        <v>41.973350000000003</v>
      </c>
      <c r="Q54" s="13">
        <v>52.783000000000001</v>
      </c>
      <c r="R54" s="13">
        <v>46.245800000000003</v>
      </c>
      <c r="S54" s="13">
        <v>89.090999999999994</v>
      </c>
      <c r="T54" s="13">
        <v>41.76135</v>
      </c>
      <c r="U54" s="13">
        <v>52.317500000000003</v>
      </c>
      <c r="V54" s="13">
        <v>59.274000000000001</v>
      </c>
      <c r="W54" s="13">
        <v>42.001350000000002</v>
      </c>
      <c r="X54" s="13">
        <v>32.640900000000002</v>
      </c>
      <c r="Y54" s="13">
        <v>48.869700000000002</v>
      </c>
      <c r="Z54" s="13">
        <v>35.421700000000001</v>
      </c>
      <c r="AA54" s="13">
        <v>58.103000000000002</v>
      </c>
      <c r="AB54" s="13">
        <v>59.231499999999997</v>
      </c>
      <c r="AC54" s="13">
        <v>38.684199999999997</v>
      </c>
      <c r="AD54" s="13">
        <v>55.644500000000001</v>
      </c>
      <c r="AE54" s="13">
        <v>37.551099999999998</v>
      </c>
      <c r="AF54" s="13">
        <v>37.027700000000003</v>
      </c>
      <c r="AG54" s="13">
        <v>38.3812</v>
      </c>
      <c r="AH54" s="13">
        <v>28.848050000000001</v>
      </c>
      <c r="AI54" s="13">
        <v>33.460650000000001</v>
      </c>
      <c r="AJ54" s="13">
        <v>42.136450000000004</v>
      </c>
      <c r="AK54" s="13">
        <v>69.013999999999996</v>
      </c>
      <c r="AL54" s="13">
        <v>35.167450000000002</v>
      </c>
      <c r="AM54" s="13">
        <v>36.05395</v>
      </c>
      <c r="AN54" s="13">
        <v>46.783650000000002</v>
      </c>
      <c r="AO54" s="13">
        <v>48.046199999999999</v>
      </c>
      <c r="AP54" s="13">
        <v>54.347999999999999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1:126" x14ac:dyDescent="0.3">
      <c r="A55" s="29" t="s">
        <v>113</v>
      </c>
      <c r="B55" s="13">
        <v>60.150500000000001</v>
      </c>
      <c r="C55" s="13">
        <v>42.431049999999999</v>
      </c>
      <c r="D55" s="13">
        <v>67.225499999999997</v>
      </c>
      <c r="E55" s="13">
        <v>37.860599999999998</v>
      </c>
      <c r="F55" s="13">
        <v>64.379499999999993</v>
      </c>
      <c r="G55" s="13">
        <v>65.210999999999999</v>
      </c>
      <c r="H55" s="13">
        <v>50.83</v>
      </c>
      <c r="I55" s="4">
        <v>49.830500000000001</v>
      </c>
      <c r="J55" s="13">
        <v>34.80115</v>
      </c>
      <c r="K55" s="13">
        <v>39.9071</v>
      </c>
      <c r="L55" s="13">
        <v>42.782299999999999</v>
      </c>
      <c r="M55" s="13">
        <v>41.734999999999999</v>
      </c>
      <c r="N55" s="13">
        <v>35.853650000000002</v>
      </c>
      <c r="O55" s="13">
        <v>49.772399999999998</v>
      </c>
      <c r="P55" s="13">
        <v>41.973350000000003</v>
      </c>
      <c r="Q55" s="13">
        <v>52.783000000000001</v>
      </c>
      <c r="R55" s="13">
        <v>46.245800000000003</v>
      </c>
      <c r="S55" s="13">
        <v>89.090999999999994</v>
      </c>
      <c r="T55" s="13">
        <v>41.76135</v>
      </c>
      <c r="U55" s="13">
        <v>52.317500000000003</v>
      </c>
      <c r="V55" s="13">
        <v>59.274000000000001</v>
      </c>
      <c r="W55" s="13">
        <v>42.001350000000002</v>
      </c>
      <c r="X55" s="13">
        <v>32.640900000000002</v>
      </c>
      <c r="Y55" s="13">
        <v>48.869700000000002</v>
      </c>
      <c r="Z55" s="13">
        <v>35.421700000000001</v>
      </c>
      <c r="AA55" s="13">
        <v>58.103000000000002</v>
      </c>
      <c r="AB55" s="13">
        <v>59.231499999999997</v>
      </c>
      <c r="AC55" s="13">
        <v>38.684199999999997</v>
      </c>
      <c r="AD55" s="13">
        <v>55.644500000000001</v>
      </c>
      <c r="AE55" s="13">
        <v>37.551099999999998</v>
      </c>
      <c r="AF55" s="13">
        <v>37.027700000000003</v>
      </c>
      <c r="AG55" s="13">
        <v>38.3812</v>
      </c>
      <c r="AH55" s="13">
        <v>28.848050000000001</v>
      </c>
      <c r="AI55" s="13">
        <v>33.460650000000001</v>
      </c>
      <c r="AJ55" s="13">
        <v>42.136450000000004</v>
      </c>
      <c r="AK55" s="13">
        <v>69.013999999999996</v>
      </c>
      <c r="AL55" s="13">
        <v>35.167450000000002</v>
      </c>
      <c r="AM55" s="13">
        <v>36.05395</v>
      </c>
      <c r="AN55" s="13">
        <v>46.783650000000002</v>
      </c>
      <c r="AO55" s="13">
        <v>48.046199999999999</v>
      </c>
      <c r="AP55" s="13">
        <v>54.347999999999999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1:126" x14ac:dyDescent="0.3">
      <c r="A56" s="29" t="s">
        <v>47</v>
      </c>
      <c r="B56" s="13">
        <v>61.538499999999999</v>
      </c>
      <c r="C56" s="13">
        <v>40.420400000000001</v>
      </c>
      <c r="D56" s="13">
        <v>69.955500000000001</v>
      </c>
      <c r="E56" s="13">
        <v>37.964849999999998</v>
      </c>
      <c r="F56" s="13">
        <v>63.508000000000003</v>
      </c>
      <c r="G56" s="13">
        <v>59.0625</v>
      </c>
      <c r="H56" s="13">
        <v>51.7605</v>
      </c>
      <c r="I56" s="4">
        <v>51.041499999999999</v>
      </c>
      <c r="J56" s="13">
        <v>32.894100000000002</v>
      </c>
      <c r="K56" s="13">
        <v>39.525550000000003</v>
      </c>
      <c r="L56" s="13">
        <v>43.491100000000003</v>
      </c>
      <c r="M56" s="13">
        <v>42.534700000000001</v>
      </c>
      <c r="N56" s="13">
        <v>36.567149999999998</v>
      </c>
      <c r="O56" s="13">
        <v>47.304049999999997</v>
      </c>
      <c r="P56" s="13">
        <v>43.246600000000001</v>
      </c>
      <c r="Q56" s="13">
        <v>49.242550000000001</v>
      </c>
      <c r="R56" s="13">
        <v>46.623899999999999</v>
      </c>
      <c r="S56" s="13">
        <v>79.891499999999994</v>
      </c>
      <c r="T56" s="13">
        <v>41.851199999999999</v>
      </c>
      <c r="U56" s="13">
        <v>51.939500000000002</v>
      </c>
      <c r="V56" s="13">
        <v>53.973500000000001</v>
      </c>
      <c r="W56" s="13">
        <v>45.582949999999997</v>
      </c>
      <c r="X56" s="13">
        <v>32.8125</v>
      </c>
      <c r="Y56" s="13">
        <v>48.074150000000003</v>
      </c>
      <c r="Z56" s="13">
        <v>40.495849999999997</v>
      </c>
      <c r="AA56" s="13">
        <v>53.0685</v>
      </c>
      <c r="AB56" s="13">
        <v>58.154000000000003</v>
      </c>
      <c r="AC56" s="13">
        <v>39.516150000000003</v>
      </c>
      <c r="AD56" s="13">
        <v>53.005000000000003</v>
      </c>
      <c r="AE56" s="13">
        <v>40.948349999999998</v>
      </c>
      <c r="AF56" s="13">
        <v>38.28125</v>
      </c>
      <c r="AG56" s="13">
        <v>38.261299999999999</v>
      </c>
      <c r="AH56" s="13">
        <v>30.04635</v>
      </c>
      <c r="AI56" s="13">
        <v>35.081650000000003</v>
      </c>
      <c r="AJ56" s="13">
        <v>43.246600000000001</v>
      </c>
      <c r="AK56" s="13">
        <v>66.970500000000001</v>
      </c>
      <c r="AL56" s="13">
        <v>30.914850000000001</v>
      </c>
      <c r="AM56" s="13">
        <v>35.297899999999998</v>
      </c>
      <c r="AN56" s="13">
        <v>48.192749999999997</v>
      </c>
      <c r="AO56" s="13">
        <v>50.847499999999997</v>
      </c>
      <c r="AP56" s="13">
        <v>54.151499999999999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1:126" x14ac:dyDescent="0.3">
      <c r="A57" s="29" t="s">
        <v>48</v>
      </c>
      <c r="B57" s="13">
        <v>61.538499999999999</v>
      </c>
      <c r="C57" s="13">
        <v>40.419150000000002</v>
      </c>
      <c r="D57" s="13">
        <v>69.955500000000001</v>
      </c>
      <c r="E57" s="13">
        <v>37.964849999999998</v>
      </c>
      <c r="F57" s="13">
        <v>63.508000000000003</v>
      </c>
      <c r="G57" s="13">
        <v>59.0625</v>
      </c>
      <c r="H57" s="13">
        <v>51.7605</v>
      </c>
      <c r="I57" s="4">
        <v>51.041499999999999</v>
      </c>
      <c r="J57" s="13">
        <v>32.894100000000002</v>
      </c>
      <c r="K57" s="13">
        <v>39.525550000000003</v>
      </c>
      <c r="L57" s="13">
        <v>43.491100000000003</v>
      </c>
      <c r="M57" s="13">
        <v>42.534700000000001</v>
      </c>
      <c r="N57" s="13">
        <v>36.567149999999998</v>
      </c>
      <c r="O57" s="13">
        <v>47.304049999999997</v>
      </c>
      <c r="P57" s="13">
        <v>43.246600000000001</v>
      </c>
      <c r="Q57" s="13">
        <v>49.242550000000001</v>
      </c>
      <c r="R57" s="13">
        <v>46.623899999999999</v>
      </c>
      <c r="S57" s="13">
        <v>79.891499999999994</v>
      </c>
      <c r="T57" s="13">
        <v>41.849850000000004</v>
      </c>
      <c r="U57" s="13">
        <v>51.939500000000002</v>
      </c>
      <c r="V57" s="13">
        <v>53.971499999999999</v>
      </c>
      <c r="W57" s="13">
        <v>45.582949999999997</v>
      </c>
      <c r="X57" s="13">
        <v>32.8125</v>
      </c>
      <c r="Y57" s="13">
        <v>48.074150000000003</v>
      </c>
      <c r="Z57" s="13">
        <v>40.495849999999997</v>
      </c>
      <c r="AA57" s="13">
        <v>53.0685</v>
      </c>
      <c r="AB57" s="13">
        <v>58.154000000000003</v>
      </c>
      <c r="AC57" s="13">
        <v>39.516150000000003</v>
      </c>
      <c r="AD57" s="13">
        <v>53.005000000000003</v>
      </c>
      <c r="AE57" s="13">
        <v>40.948349999999998</v>
      </c>
      <c r="AF57" s="13">
        <v>38.28125</v>
      </c>
      <c r="AG57" s="13">
        <v>38.261299999999999</v>
      </c>
      <c r="AH57" s="13">
        <v>30.045649999999998</v>
      </c>
      <c r="AI57" s="13">
        <v>35.081650000000003</v>
      </c>
      <c r="AJ57" s="13">
        <v>43.246600000000001</v>
      </c>
      <c r="AK57" s="13">
        <v>66.970500000000001</v>
      </c>
      <c r="AL57" s="13">
        <v>30.914850000000001</v>
      </c>
      <c r="AM57" s="13">
        <v>35.297899999999998</v>
      </c>
      <c r="AN57" s="13">
        <v>48.192749999999997</v>
      </c>
      <c r="AO57" s="13">
        <v>50.845500000000001</v>
      </c>
      <c r="AP57" s="13">
        <v>54.151499999999999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1:126" x14ac:dyDescent="0.3">
      <c r="A58" s="29" t="s">
        <v>49</v>
      </c>
      <c r="B58" s="13">
        <v>58.734999999999999</v>
      </c>
      <c r="C58" s="13">
        <v>47.271949999999997</v>
      </c>
      <c r="D58" s="13">
        <v>79.813999999999993</v>
      </c>
      <c r="E58" s="13">
        <v>39.753599999999999</v>
      </c>
      <c r="F58" s="13">
        <v>79.392499999999998</v>
      </c>
      <c r="G58" s="13">
        <v>64.266999999999996</v>
      </c>
      <c r="H58" s="13">
        <v>54.406500000000001</v>
      </c>
      <c r="I58" s="4">
        <v>53.005000000000003</v>
      </c>
      <c r="J58" s="13">
        <v>35.2941</v>
      </c>
      <c r="K58" s="13">
        <v>45.9375</v>
      </c>
      <c r="L58" s="13">
        <v>49.025399999999998</v>
      </c>
      <c r="M58" s="13">
        <v>43.551250000000003</v>
      </c>
      <c r="N58" s="13">
        <v>36.872900000000001</v>
      </c>
      <c r="O58" s="13">
        <v>53.467500000000001</v>
      </c>
      <c r="P58" s="13">
        <v>41.771900000000002</v>
      </c>
      <c r="Q58" s="13">
        <v>53.708500000000001</v>
      </c>
      <c r="R58" s="13">
        <v>47.934800000000003</v>
      </c>
      <c r="S58" s="13">
        <v>88.518500000000003</v>
      </c>
      <c r="T58" s="13">
        <v>43.578499999999998</v>
      </c>
      <c r="U58" s="13">
        <v>55.1755</v>
      </c>
      <c r="V58" s="13">
        <v>64.637500000000003</v>
      </c>
      <c r="W58" s="13">
        <v>53.232999999999997</v>
      </c>
      <c r="X58" s="13">
        <v>37.246600000000001</v>
      </c>
      <c r="Y58" s="13">
        <v>47.125450000000001</v>
      </c>
      <c r="Z58" s="13">
        <v>42.774000000000001</v>
      </c>
      <c r="AA58" s="13">
        <v>58.560499999999998</v>
      </c>
      <c r="AB58" s="13">
        <v>61.164999999999999</v>
      </c>
      <c r="AC58" s="13">
        <v>43.737000000000002</v>
      </c>
      <c r="AD58" s="13">
        <v>50.56</v>
      </c>
      <c r="AE58" s="13">
        <v>39.045000000000002</v>
      </c>
      <c r="AF58" s="13">
        <v>37.188000000000002</v>
      </c>
      <c r="AG58" s="13">
        <v>38.328949999999999</v>
      </c>
      <c r="AH58" s="13">
        <v>33.754300000000001</v>
      </c>
      <c r="AI58" s="13">
        <v>37.111849999999997</v>
      </c>
      <c r="AJ58" s="13">
        <v>44.744300000000003</v>
      </c>
      <c r="AK58" s="13">
        <v>67.950500000000005</v>
      </c>
      <c r="AL58" s="13">
        <v>35.508200000000002</v>
      </c>
      <c r="AM58" s="13">
        <v>35.037100000000002</v>
      </c>
      <c r="AN58" s="13">
        <v>55.299500000000002</v>
      </c>
      <c r="AO58" s="13">
        <v>53.237499999999997</v>
      </c>
      <c r="AP58" s="13">
        <v>57.496499999999997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1:126" x14ac:dyDescent="0.3">
      <c r="A59" s="29" t="s">
        <v>50</v>
      </c>
      <c r="B59" s="13">
        <v>58.734999999999999</v>
      </c>
      <c r="C59" s="13">
        <v>47.271949999999997</v>
      </c>
      <c r="D59" s="13">
        <v>79.813999999999993</v>
      </c>
      <c r="E59" s="13">
        <v>39.753599999999999</v>
      </c>
      <c r="F59" s="13">
        <v>79.392499999999998</v>
      </c>
      <c r="G59" s="13">
        <v>64.263999999999996</v>
      </c>
      <c r="H59" s="13">
        <v>54.406500000000001</v>
      </c>
      <c r="I59" s="4">
        <v>53.005000000000003</v>
      </c>
      <c r="J59" s="13">
        <v>35.2941</v>
      </c>
      <c r="K59" s="13">
        <v>45.9375</v>
      </c>
      <c r="L59" s="13">
        <v>49.023600000000002</v>
      </c>
      <c r="M59" s="13">
        <v>43.549799999999998</v>
      </c>
      <c r="N59" s="13">
        <v>36.872900000000001</v>
      </c>
      <c r="O59" s="13">
        <v>53.467500000000001</v>
      </c>
      <c r="P59" s="13">
        <v>41.771900000000002</v>
      </c>
      <c r="Q59" s="13">
        <v>53.708500000000001</v>
      </c>
      <c r="R59" s="13">
        <v>47.934800000000003</v>
      </c>
      <c r="S59" s="13">
        <v>88.512500000000003</v>
      </c>
      <c r="T59" s="13">
        <v>43.577100000000002</v>
      </c>
      <c r="U59" s="13">
        <v>55.173499999999997</v>
      </c>
      <c r="V59" s="13">
        <v>64.637500000000003</v>
      </c>
      <c r="W59" s="13">
        <v>53.232999999999997</v>
      </c>
      <c r="X59" s="13">
        <v>37.246600000000001</v>
      </c>
      <c r="Y59" s="13">
        <v>47.123800000000003</v>
      </c>
      <c r="Z59" s="13">
        <v>42.774000000000001</v>
      </c>
      <c r="AA59" s="13">
        <v>58.560499999999998</v>
      </c>
      <c r="AB59" s="13">
        <v>61.164999999999999</v>
      </c>
      <c r="AC59" s="13">
        <v>43.735550000000003</v>
      </c>
      <c r="AD59" s="13">
        <v>50.56</v>
      </c>
      <c r="AE59" s="13">
        <v>39.043799999999997</v>
      </c>
      <c r="AF59" s="13">
        <v>37.188000000000002</v>
      </c>
      <c r="AG59" s="13">
        <v>38.328949999999999</v>
      </c>
      <c r="AH59" s="13">
        <v>33.754300000000001</v>
      </c>
      <c r="AI59" s="13">
        <v>37.111849999999997</v>
      </c>
      <c r="AJ59" s="13">
        <v>44.744300000000003</v>
      </c>
      <c r="AK59" s="13">
        <v>67.950500000000005</v>
      </c>
      <c r="AL59" s="13">
        <v>35.508200000000002</v>
      </c>
      <c r="AM59" s="13">
        <v>35.037100000000002</v>
      </c>
      <c r="AN59" s="13">
        <v>55.299500000000002</v>
      </c>
      <c r="AO59" s="13">
        <v>53.237499999999997</v>
      </c>
      <c r="AP59" s="13">
        <v>57.496499999999997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1:126" x14ac:dyDescent="0.3">
      <c r="A60" s="29" t="s">
        <v>114</v>
      </c>
      <c r="B60" s="13">
        <v>58.732500000000002</v>
      </c>
      <c r="C60" s="13">
        <v>47.270249999999997</v>
      </c>
      <c r="D60" s="13">
        <v>79.813999999999993</v>
      </c>
      <c r="E60" s="13">
        <v>39.753599999999999</v>
      </c>
      <c r="F60" s="13">
        <v>79.388000000000005</v>
      </c>
      <c r="G60" s="13">
        <v>64.263999999999996</v>
      </c>
      <c r="H60" s="13">
        <v>54.404000000000003</v>
      </c>
      <c r="I60" s="4">
        <v>53.005000000000003</v>
      </c>
      <c r="J60" s="13">
        <v>35.293149999999997</v>
      </c>
      <c r="K60" s="13">
        <v>45.9375</v>
      </c>
      <c r="L60" s="13">
        <v>49.023600000000002</v>
      </c>
      <c r="M60" s="13">
        <v>43.549799999999998</v>
      </c>
      <c r="N60" s="13">
        <v>36.872900000000001</v>
      </c>
      <c r="O60" s="13">
        <v>53.467500000000001</v>
      </c>
      <c r="P60" s="13">
        <v>41.771900000000002</v>
      </c>
      <c r="Q60" s="13">
        <v>53.706499999999998</v>
      </c>
      <c r="R60" s="13">
        <v>47.934800000000003</v>
      </c>
      <c r="S60" s="13">
        <v>88.512500000000003</v>
      </c>
      <c r="T60" s="13">
        <v>43.577100000000002</v>
      </c>
      <c r="U60" s="13">
        <v>55.173499999999997</v>
      </c>
      <c r="V60" s="13">
        <v>64.634500000000003</v>
      </c>
      <c r="W60" s="13">
        <v>53.231000000000002</v>
      </c>
      <c r="X60" s="13">
        <v>37.246600000000001</v>
      </c>
      <c r="Y60" s="13">
        <v>47.123800000000003</v>
      </c>
      <c r="Z60" s="13">
        <v>42.774000000000001</v>
      </c>
      <c r="AA60" s="13">
        <v>58.560499999999998</v>
      </c>
      <c r="AB60" s="13">
        <v>61.164999999999999</v>
      </c>
      <c r="AC60" s="13">
        <v>43.735550000000003</v>
      </c>
      <c r="AD60" s="13">
        <v>50.558</v>
      </c>
      <c r="AE60" s="13">
        <v>39.043799999999997</v>
      </c>
      <c r="AF60" s="13">
        <v>37.186950000000003</v>
      </c>
      <c r="AG60" s="13">
        <v>38.327849999999998</v>
      </c>
      <c r="AH60" s="13">
        <v>33.754300000000001</v>
      </c>
      <c r="AI60" s="13">
        <v>37.110799999999998</v>
      </c>
      <c r="AJ60" s="13">
        <v>44.744300000000003</v>
      </c>
      <c r="AK60" s="13">
        <v>67.950500000000005</v>
      </c>
      <c r="AL60" s="13">
        <v>35.508200000000002</v>
      </c>
      <c r="AM60" s="13">
        <v>35.037100000000002</v>
      </c>
      <c r="AN60" s="13">
        <v>55.299500000000002</v>
      </c>
      <c r="AO60" s="13">
        <v>53.237499999999997</v>
      </c>
      <c r="AP60" s="13">
        <v>57.494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1:126" x14ac:dyDescent="0.3">
      <c r="A61" s="29" t="s">
        <v>115</v>
      </c>
      <c r="B61" s="13">
        <v>52.325499999999998</v>
      </c>
      <c r="C61" s="13">
        <v>45.253950000000003</v>
      </c>
      <c r="D61" s="13">
        <v>74.897999999999996</v>
      </c>
      <c r="E61" s="13">
        <v>35.336550000000003</v>
      </c>
      <c r="F61" s="13">
        <v>68.290999999999997</v>
      </c>
      <c r="G61" s="13">
        <v>60.246000000000002</v>
      </c>
      <c r="H61" s="13">
        <v>46.310549999999999</v>
      </c>
      <c r="I61" s="4">
        <v>47.419350000000001</v>
      </c>
      <c r="J61" s="13">
        <v>34.918700000000001</v>
      </c>
      <c r="K61" s="13">
        <v>41.015650000000001</v>
      </c>
      <c r="L61" s="13">
        <v>44.170650000000002</v>
      </c>
      <c r="M61" s="13">
        <v>35.764499999999998</v>
      </c>
      <c r="N61" s="13">
        <v>34.186050000000002</v>
      </c>
      <c r="O61" s="13">
        <v>49.328850000000003</v>
      </c>
      <c r="P61" s="13">
        <v>42.645800000000001</v>
      </c>
      <c r="Q61" s="13">
        <v>51.939500000000002</v>
      </c>
      <c r="R61" s="13">
        <v>44.277099999999997</v>
      </c>
      <c r="S61" s="13">
        <v>87.222999999999999</v>
      </c>
      <c r="T61" s="13">
        <v>35.39705</v>
      </c>
      <c r="U61" s="13">
        <v>54.978499999999997</v>
      </c>
      <c r="V61" s="13">
        <v>50</v>
      </c>
      <c r="W61" s="13">
        <v>48.074150000000003</v>
      </c>
      <c r="X61" s="13">
        <v>33.409100000000002</v>
      </c>
      <c r="Y61" s="13">
        <v>47.19605</v>
      </c>
      <c r="Z61" s="13">
        <v>35.300699999999999</v>
      </c>
      <c r="AA61" s="13">
        <v>57.7425</v>
      </c>
      <c r="AB61" s="13">
        <v>59.204999999999998</v>
      </c>
      <c r="AC61" s="13">
        <v>38.413499999999999</v>
      </c>
      <c r="AD61" s="13">
        <v>50.170499999999997</v>
      </c>
      <c r="AE61" s="13">
        <v>35.888649999999998</v>
      </c>
      <c r="AF61" s="13">
        <v>35.669049999999999</v>
      </c>
      <c r="AG61" s="13">
        <v>33.777549999999998</v>
      </c>
      <c r="AH61" s="13">
        <v>29.166650000000001</v>
      </c>
      <c r="AI61" s="13">
        <v>38.28125</v>
      </c>
      <c r="AJ61" s="13">
        <v>43.191549999999999</v>
      </c>
      <c r="AK61" s="13">
        <v>61.506500000000003</v>
      </c>
      <c r="AL61" s="13">
        <v>37.353900000000003</v>
      </c>
      <c r="AM61" s="13">
        <v>35.764499999999998</v>
      </c>
      <c r="AN61" s="13">
        <v>49.3827</v>
      </c>
      <c r="AO61" s="13">
        <v>46.142600000000002</v>
      </c>
      <c r="AP61" s="13">
        <v>55.97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1:126" x14ac:dyDescent="0.3">
      <c r="A62" s="29" t="s">
        <v>116</v>
      </c>
      <c r="B62" s="13">
        <v>51.253</v>
      </c>
      <c r="C62" s="13">
        <v>45.370350000000002</v>
      </c>
      <c r="D62" s="13">
        <v>66.899500000000003</v>
      </c>
      <c r="E62" s="13">
        <v>37.046349999999997</v>
      </c>
      <c r="F62" s="13">
        <v>61.851500000000001</v>
      </c>
      <c r="G62" s="13">
        <v>51.955500000000001</v>
      </c>
      <c r="H62" s="13">
        <v>42.608699999999999</v>
      </c>
      <c r="I62" s="4">
        <v>44.817050000000002</v>
      </c>
      <c r="J62" s="13">
        <v>35.764499999999998</v>
      </c>
      <c r="K62" s="13">
        <v>35.741300000000003</v>
      </c>
      <c r="L62" s="13">
        <v>41.685049999999997</v>
      </c>
      <c r="M62" s="13">
        <v>35.764499999999998</v>
      </c>
      <c r="N62" s="13">
        <v>32.37885</v>
      </c>
      <c r="O62" s="13">
        <v>46.518999999999998</v>
      </c>
      <c r="P62" s="13">
        <v>38.755600000000001</v>
      </c>
      <c r="Q62" s="13">
        <v>48.754399999999997</v>
      </c>
      <c r="R62" s="13">
        <v>43.938899999999997</v>
      </c>
      <c r="S62" s="13">
        <v>80.435500000000005</v>
      </c>
      <c r="T62" s="13">
        <v>35.574100000000001</v>
      </c>
      <c r="U62" s="13">
        <v>59.402000000000001</v>
      </c>
      <c r="V62" s="13">
        <v>55.083500000000001</v>
      </c>
      <c r="W62" s="13">
        <v>43.796349999999997</v>
      </c>
      <c r="X62" s="13">
        <v>36.386150000000001</v>
      </c>
      <c r="Y62" s="13">
        <v>48.074150000000003</v>
      </c>
      <c r="Z62" s="13">
        <v>37.54045</v>
      </c>
      <c r="AA62" s="13">
        <v>49.932049999999997</v>
      </c>
      <c r="AB62" s="13">
        <v>59.146999999999998</v>
      </c>
      <c r="AC62" s="13">
        <v>39.3048</v>
      </c>
      <c r="AD62" s="13">
        <v>47.419350000000001</v>
      </c>
      <c r="AE62" s="13">
        <v>35.764499999999998</v>
      </c>
      <c r="AF62" s="13">
        <v>34.985199999999999</v>
      </c>
      <c r="AG62" s="13">
        <v>29.959250000000001</v>
      </c>
      <c r="AH62" s="13">
        <v>28.71095</v>
      </c>
      <c r="AI62" s="13">
        <v>33.1081</v>
      </c>
      <c r="AJ62" s="13">
        <v>44.748849999999997</v>
      </c>
      <c r="AK62" s="13">
        <v>60.996000000000002</v>
      </c>
      <c r="AL62" s="13">
        <v>35.209600000000002</v>
      </c>
      <c r="AM62" s="13">
        <v>35.888649999999998</v>
      </c>
      <c r="AN62" s="13">
        <v>48.484850000000002</v>
      </c>
      <c r="AO62" s="13">
        <v>48.754399999999997</v>
      </c>
      <c r="AP62" s="13">
        <v>55.555500000000002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1:126" x14ac:dyDescent="0.3">
      <c r="A63" s="29" t="s">
        <v>117</v>
      </c>
      <c r="B63" s="13">
        <v>49.126649999999998</v>
      </c>
      <c r="C63" s="13">
        <v>36.432250000000003</v>
      </c>
      <c r="D63" s="13">
        <v>57.183500000000002</v>
      </c>
      <c r="E63" s="13">
        <v>29.510149999999999</v>
      </c>
      <c r="F63" s="13">
        <v>69.727000000000004</v>
      </c>
      <c r="G63" s="13">
        <v>51.558999999999997</v>
      </c>
      <c r="H63" s="13">
        <v>42.794750000000001</v>
      </c>
      <c r="I63" s="4">
        <v>40.919199999999996</v>
      </c>
      <c r="J63" s="13">
        <v>25.29055</v>
      </c>
      <c r="K63" s="13">
        <v>33.447099999999999</v>
      </c>
      <c r="L63" s="13">
        <v>41.76135</v>
      </c>
      <c r="M63" s="13">
        <v>30.579699999999999</v>
      </c>
      <c r="N63" s="13">
        <v>33.182850000000002</v>
      </c>
      <c r="O63" s="13">
        <v>43.770249999999997</v>
      </c>
      <c r="P63" s="13">
        <v>36.872900000000001</v>
      </c>
      <c r="Q63" s="13">
        <v>39.088799999999999</v>
      </c>
      <c r="R63" s="13">
        <v>35.790599999999998</v>
      </c>
      <c r="S63" s="13">
        <v>50.128999999999998</v>
      </c>
      <c r="T63" s="13">
        <v>32.8125</v>
      </c>
      <c r="U63" s="13">
        <v>46.678199999999997</v>
      </c>
      <c r="V63" s="13">
        <v>52.115499999999997</v>
      </c>
      <c r="W63" s="13">
        <v>41.8459</v>
      </c>
      <c r="X63" s="13">
        <v>25.182749999999999</v>
      </c>
      <c r="Y63" s="13">
        <v>41.34375</v>
      </c>
      <c r="Z63" s="13">
        <v>33.278849999999998</v>
      </c>
      <c r="AA63" s="13">
        <v>54.750999999999998</v>
      </c>
      <c r="AB63" s="13">
        <v>53.243499999999997</v>
      </c>
      <c r="AC63" s="13">
        <v>38.101550000000003</v>
      </c>
      <c r="AD63" s="13">
        <v>35.951099999999997</v>
      </c>
      <c r="AE63" s="13">
        <v>32.149099999999997</v>
      </c>
      <c r="AF63" s="13">
        <v>33.101500000000001</v>
      </c>
      <c r="AG63" s="13">
        <v>36.652250000000002</v>
      </c>
      <c r="AH63" s="13">
        <v>26.27345</v>
      </c>
      <c r="AI63" s="13">
        <v>22.511500000000002</v>
      </c>
      <c r="AJ63" s="13">
        <v>33.033700000000003</v>
      </c>
      <c r="AK63" s="13">
        <v>51.669499999999999</v>
      </c>
      <c r="AL63" s="13">
        <v>28.937000000000001</v>
      </c>
      <c r="AM63" s="13">
        <v>34.22495</v>
      </c>
      <c r="AN63" s="13">
        <v>50</v>
      </c>
      <c r="AO63" s="13">
        <v>43.592849999999999</v>
      </c>
      <c r="AP63" s="13">
        <v>39.170900000000003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1:126" x14ac:dyDescent="0.3">
      <c r="A64" s="29" t="s">
        <v>51</v>
      </c>
      <c r="B64" s="13">
        <v>49.126649999999998</v>
      </c>
      <c r="C64" s="13">
        <v>36.432250000000003</v>
      </c>
      <c r="D64" s="13">
        <v>57.183500000000002</v>
      </c>
      <c r="E64" s="13">
        <v>29.510149999999999</v>
      </c>
      <c r="F64" s="13">
        <v>69.727000000000004</v>
      </c>
      <c r="G64" s="13">
        <v>51.557000000000002</v>
      </c>
      <c r="H64" s="13">
        <v>42.794750000000001</v>
      </c>
      <c r="I64" s="4">
        <v>40.919199999999996</v>
      </c>
      <c r="J64" s="13">
        <v>25.29055</v>
      </c>
      <c r="K64" s="13">
        <v>33.447099999999999</v>
      </c>
      <c r="L64" s="13">
        <v>41.76135</v>
      </c>
      <c r="M64" s="13">
        <v>30.579699999999999</v>
      </c>
      <c r="N64" s="13">
        <v>33.182850000000002</v>
      </c>
      <c r="O64" s="13">
        <v>43.770249999999997</v>
      </c>
      <c r="P64" s="13">
        <v>36.872900000000001</v>
      </c>
      <c r="Q64" s="13">
        <v>39.087649999999996</v>
      </c>
      <c r="R64" s="13">
        <v>35.790599999999998</v>
      </c>
      <c r="S64" s="13">
        <v>50.128999999999998</v>
      </c>
      <c r="T64" s="13">
        <v>32.8125</v>
      </c>
      <c r="U64" s="13">
        <v>46.678199999999997</v>
      </c>
      <c r="V64" s="13">
        <v>52.115499999999997</v>
      </c>
      <c r="W64" s="13">
        <v>41.8459</v>
      </c>
      <c r="X64" s="13">
        <v>25.18225</v>
      </c>
      <c r="Y64" s="13">
        <v>41.34375</v>
      </c>
      <c r="Z64" s="13">
        <v>33.278849999999998</v>
      </c>
      <c r="AA64" s="13">
        <v>54.750999999999998</v>
      </c>
      <c r="AB64" s="13">
        <v>53.243499999999997</v>
      </c>
      <c r="AC64" s="13">
        <v>38.100450000000002</v>
      </c>
      <c r="AD64" s="13">
        <v>35.951099999999997</v>
      </c>
      <c r="AE64" s="13">
        <v>32.149099999999997</v>
      </c>
      <c r="AF64" s="13">
        <v>33.101500000000001</v>
      </c>
      <c r="AG64" s="13">
        <v>36.652250000000002</v>
      </c>
      <c r="AH64" s="13">
        <v>26.27345</v>
      </c>
      <c r="AI64" s="13">
        <v>22.511500000000002</v>
      </c>
      <c r="AJ64" s="13">
        <v>33.033700000000003</v>
      </c>
      <c r="AK64" s="13">
        <v>51.669499999999999</v>
      </c>
      <c r="AL64" s="13">
        <v>28.937000000000001</v>
      </c>
      <c r="AM64" s="13">
        <v>34.22495</v>
      </c>
      <c r="AN64" s="13">
        <v>50</v>
      </c>
      <c r="AO64" s="13">
        <v>43.592849999999999</v>
      </c>
      <c r="AP64" s="13">
        <v>39.170900000000003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1:126" x14ac:dyDescent="0.3">
      <c r="A65" s="29" t="s">
        <v>52</v>
      </c>
      <c r="B65" s="13">
        <v>43.021050000000002</v>
      </c>
      <c r="C65" s="13">
        <v>30.9633</v>
      </c>
      <c r="D65" s="13">
        <v>31.608350000000002</v>
      </c>
      <c r="E65" s="13">
        <v>23.239899999999999</v>
      </c>
      <c r="F65" s="13">
        <v>52.334000000000003</v>
      </c>
      <c r="G65" s="13">
        <v>37.9268</v>
      </c>
      <c r="H65" s="13">
        <v>34.186050000000002</v>
      </c>
      <c r="I65" s="4">
        <v>36.662399999999998</v>
      </c>
      <c r="J65" s="13">
        <v>26.534300000000002</v>
      </c>
      <c r="K65" s="13">
        <v>29.75375</v>
      </c>
      <c r="L65" s="13">
        <v>34.146349999999998</v>
      </c>
      <c r="M65" s="13">
        <v>23.905899999999999</v>
      </c>
      <c r="N65" s="13">
        <v>28.160900000000002</v>
      </c>
      <c r="O65" s="13">
        <v>40.256799999999998</v>
      </c>
      <c r="P65" s="13">
        <v>32.642499999999998</v>
      </c>
      <c r="Q65" s="13">
        <v>30.683949999999999</v>
      </c>
      <c r="R65" s="13">
        <v>36.84825</v>
      </c>
      <c r="S65" s="13">
        <v>58.103000000000002</v>
      </c>
      <c r="T65" s="13">
        <v>29.22015</v>
      </c>
      <c r="U65" s="13">
        <v>32.306899999999999</v>
      </c>
      <c r="V65" s="13">
        <v>34.426250000000003</v>
      </c>
      <c r="W65" s="13">
        <v>33.731050000000003</v>
      </c>
      <c r="X65" s="13">
        <v>30.77675</v>
      </c>
      <c r="Y65" s="13">
        <v>38.856900000000003</v>
      </c>
      <c r="Z65" s="13">
        <v>33.69415</v>
      </c>
      <c r="AA65" s="13">
        <v>41.164949999999997</v>
      </c>
      <c r="AB65" s="13">
        <v>45.7849</v>
      </c>
      <c r="AC65" s="13">
        <v>32.816549999999999</v>
      </c>
      <c r="AD65" s="13">
        <v>33.0899</v>
      </c>
      <c r="AE65" s="13">
        <v>29.805350000000001</v>
      </c>
      <c r="AF65" s="13">
        <v>28.992799999999999</v>
      </c>
      <c r="AG65" s="13">
        <v>30.625</v>
      </c>
      <c r="AH65" s="13">
        <v>21.63355</v>
      </c>
      <c r="AI65" s="13">
        <v>19.252050000000001</v>
      </c>
      <c r="AJ65" s="13">
        <v>30.061350000000001</v>
      </c>
      <c r="AK65" s="13">
        <v>44.575449999999996</v>
      </c>
      <c r="AL65" s="13">
        <v>21.587299999999999</v>
      </c>
      <c r="AM65" s="13">
        <v>25.333200000000001</v>
      </c>
      <c r="AN65" s="13">
        <v>39.49315</v>
      </c>
      <c r="AO65" s="13">
        <v>35.507249999999999</v>
      </c>
      <c r="AP65" s="13">
        <v>33.195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1:126" x14ac:dyDescent="0.3">
      <c r="A66" s="29" t="s">
        <v>53</v>
      </c>
      <c r="B66" s="13">
        <v>43.021050000000002</v>
      </c>
      <c r="C66" s="13">
        <v>30.9633</v>
      </c>
      <c r="D66" s="13">
        <v>31.608350000000002</v>
      </c>
      <c r="E66" s="13">
        <v>23.239899999999999</v>
      </c>
      <c r="F66" s="13">
        <v>52.334000000000003</v>
      </c>
      <c r="G66" s="13">
        <v>37.925699999999999</v>
      </c>
      <c r="H66" s="13">
        <v>34.186050000000002</v>
      </c>
      <c r="I66" s="4">
        <v>36.662399999999998</v>
      </c>
      <c r="J66" s="13">
        <v>26.534300000000002</v>
      </c>
      <c r="K66" s="13">
        <v>29.75375</v>
      </c>
      <c r="L66" s="13">
        <v>34.146349999999998</v>
      </c>
      <c r="M66" s="13">
        <v>23.905899999999999</v>
      </c>
      <c r="N66" s="13">
        <v>28.160900000000002</v>
      </c>
      <c r="O66" s="13">
        <v>40.256799999999998</v>
      </c>
      <c r="P66" s="13">
        <v>32.642499999999998</v>
      </c>
      <c r="Q66" s="13">
        <v>30.683250000000001</v>
      </c>
      <c r="R66" s="13">
        <v>36.84825</v>
      </c>
      <c r="S66" s="13">
        <v>58.103000000000002</v>
      </c>
      <c r="T66" s="13">
        <v>29.22015</v>
      </c>
      <c r="U66" s="13">
        <v>32.306899999999999</v>
      </c>
      <c r="V66" s="13">
        <v>34.426250000000003</v>
      </c>
      <c r="W66" s="13">
        <v>33.731050000000003</v>
      </c>
      <c r="X66" s="13">
        <v>30.776050000000001</v>
      </c>
      <c r="Y66" s="13">
        <v>38.856900000000003</v>
      </c>
      <c r="Z66" s="13">
        <v>33.69415</v>
      </c>
      <c r="AA66" s="13">
        <v>41.164949999999997</v>
      </c>
      <c r="AB66" s="13">
        <v>45.7849</v>
      </c>
      <c r="AC66" s="13">
        <v>32.815750000000001</v>
      </c>
      <c r="AD66" s="13">
        <v>33.0899</v>
      </c>
      <c r="AE66" s="13">
        <v>29.805350000000001</v>
      </c>
      <c r="AF66" s="13">
        <v>28.992799999999999</v>
      </c>
      <c r="AG66" s="13">
        <v>30.625</v>
      </c>
      <c r="AH66" s="13">
        <v>21.63355</v>
      </c>
      <c r="AI66" s="13">
        <v>19.252050000000001</v>
      </c>
      <c r="AJ66" s="13">
        <v>30.061350000000001</v>
      </c>
      <c r="AK66" s="13">
        <v>44.575449999999996</v>
      </c>
      <c r="AL66" s="13">
        <v>21.586950000000002</v>
      </c>
      <c r="AM66" s="13">
        <v>25.333200000000001</v>
      </c>
      <c r="AN66" s="13">
        <v>39.49315</v>
      </c>
      <c r="AO66" s="13">
        <v>35.507249999999999</v>
      </c>
      <c r="AP66" s="13">
        <v>33.195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1:126" x14ac:dyDescent="0.3">
      <c r="A67" s="29" t="s">
        <v>54</v>
      </c>
      <c r="B67" s="13">
        <v>31.520900000000001</v>
      </c>
      <c r="C67" s="13">
        <v>29.428750000000001</v>
      </c>
      <c r="D67" s="13">
        <v>60.444000000000003</v>
      </c>
      <c r="E67" s="13">
        <v>21.333200000000001</v>
      </c>
      <c r="F67" s="13">
        <v>31.901050000000001</v>
      </c>
      <c r="G67" s="13">
        <v>24.308250000000001</v>
      </c>
      <c r="H67" s="13">
        <v>19.1906</v>
      </c>
      <c r="I67" s="4">
        <v>30.399799999999999</v>
      </c>
      <c r="J67" s="13">
        <v>14.525700000000001</v>
      </c>
      <c r="K67" s="13">
        <v>21.050799999999999</v>
      </c>
      <c r="L67" s="13">
        <v>23.040749999999999</v>
      </c>
      <c r="M67" s="13">
        <v>18.748950000000001</v>
      </c>
      <c r="N67" s="13">
        <v>18.375</v>
      </c>
      <c r="O67" s="13">
        <v>31.410250000000001</v>
      </c>
      <c r="P67" s="13">
        <v>24.581949999999999</v>
      </c>
      <c r="Q67" s="13">
        <v>24.418600000000001</v>
      </c>
      <c r="R67" s="13">
        <v>23.679099999999998</v>
      </c>
      <c r="S67" s="13">
        <v>48.039200000000001</v>
      </c>
      <c r="T67" s="13">
        <v>19.895949999999999</v>
      </c>
      <c r="U67" s="13">
        <v>22.685199999999998</v>
      </c>
      <c r="V67" s="13">
        <v>34.265749999999997</v>
      </c>
      <c r="W67" s="13">
        <v>19.94575</v>
      </c>
      <c r="X67" s="13">
        <v>25.683350000000001</v>
      </c>
      <c r="Y67" s="13">
        <v>21.180199999999999</v>
      </c>
      <c r="Z67" s="13">
        <v>22.138549999999999</v>
      </c>
      <c r="AA67" s="13">
        <v>25.316700000000001</v>
      </c>
      <c r="AB67" s="13">
        <v>31.802900000000001</v>
      </c>
      <c r="AC67" s="13">
        <v>24.434850000000001</v>
      </c>
      <c r="AD67" s="13">
        <v>15.589650000000001</v>
      </c>
      <c r="AE67" s="13">
        <v>27.035299999999999</v>
      </c>
      <c r="AF67" s="13">
        <v>23.384450000000001</v>
      </c>
      <c r="AG67" s="13">
        <v>16.242699999999999</v>
      </c>
      <c r="AH67" s="13">
        <v>12.38415</v>
      </c>
      <c r="AI67" s="13">
        <v>13.90875</v>
      </c>
      <c r="AJ67" s="13">
        <v>28.053450000000002</v>
      </c>
      <c r="AK67" s="13">
        <v>27.199850000000001</v>
      </c>
      <c r="AL67" s="13">
        <v>14.510249999999999</v>
      </c>
      <c r="AM67" s="13">
        <v>19.310500000000001</v>
      </c>
      <c r="AN67" s="13">
        <v>38.395899999999997</v>
      </c>
      <c r="AO67" s="13">
        <v>26.612749999999998</v>
      </c>
      <c r="AP67" s="13">
        <v>26.012499999999999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1:126" s="5" customFormat="1" x14ac:dyDescent="0.3">
      <c r="A68" s="30" t="s">
        <v>118</v>
      </c>
      <c r="B68" s="13">
        <v>20.155999999999999</v>
      </c>
      <c r="C68" s="13">
        <v>21.610199999999999</v>
      </c>
      <c r="D68" s="13">
        <v>22.640550000000001</v>
      </c>
      <c r="E68" s="13">
        <v>15.4412</v>
      </c>
      <c r="F68" s="13">
        <v>19.640740000000001</v>
      </c>
      <c r="G68" s="13">
        <v>17.019259999999999</v>
      </c>
      <c r="H68" s="13">
        <v>25.712800000000001</v>
      </c>
      <c r="I68" s="4">
        <v>21.278400000000001</v>
      </c>
      <c r="J68" s="13">
        <v>25.890999999999998</v>
      </c>
      <c r="K68" s="13">
        <v>17.030760000000001</v>
      </c>
      <c r="L68" s="13">
        <v>14.77656</v>
      </c>
      <c r="M68" s="13">
        <v>14.168519999999999</v>
      </c>
      <c r="N68" s="13">
        <v>16.429680000000001</v>
      </c>
      <c r="O68" s="13">
        <v>23.9466</v>
      </c>
      <c r="P68" s="13">
        <v>17.726980000000001</v>
      </c>
      <c r="Q68" s="13">
        <v>21.113600000000002</v>
      </c>
      <c r="R68" s="13">
        <v>17.789899999999999</v>
      </c>
      <c r="S68" s="13">
        <v>29.537800000000001</v>
      </c>
      <c r="T68" s="13">
        <v>21.754200000000001</v>
      </c>
      <c r="U68" s="13">
        <v>23.257400000000001</v>
      </c>
      <c r="V68" s="13">
        <v>19.952259999999999</v>
      </c>
      <c r="W68" s="13">
        <v>13.80376</v>
      </c>
      <c r="X68" s="13">
        <v>12.237539999999999</v>
      </c>
      <c r="Y68" s="13">
        <v>17.126660000000001</v>
      </c>
      <c r="Z68" s="13">
        <v>12.88124</v>
      </c>
      <c r="AA68" s="13">
        <v>20.5078</v>
      </c>
      <c r="AB68" s="13">
        <v>18.253319999999999</v>
      </c>
      <c r="AC68" s="13">
        <v>10.894259999999999</v>
      </c>
      <c r="AD68" s="13">
        <v>19.07</v>
      </c>
      <c r="AE68" s="13">
        <v>19.500620000000001</v>
      </c>
      <c r="AF68" s="13">
        <v>13.392860000000001</v>
      </c>
      <c r="AG68" s="13">
        <v>22.596399999999999</v>
      </c>
      <c r="AH68" s="13">
        <v>9.9349399999999992</v>
      </c>
      <c r="AI68" s="13">
        <v>11.19858</v>
      </c>
      <c r="AJ68" s="13">
        <v>16.258859999999999</v>
      </c>
      <c r="AK68" s="13">
        <v>15.88922</v>
      </c>
      <c r="AL68" s="13">
        <v>11.662039999999999</v>
      </c>
      <c r="AM68" s="13">
        <v>19.624420000000001</v>
      </c>
      <c r="AN68" s="13">
        <v>14.600899999999999</v>
      </c>
      <c r="AO68" s="13">
        <v>24.701599999999999</v>
      </c>
      <c r="AP68" s="13">
        <v>23.9514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1:126" s="5" customFormat="1" x14ac:dyDescent="0.3"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1:126" s="5" customFormat="1" x14ac:dyDescent="0.3">
      <c r="B70" s="33" t="s">
        <v>122</v>
      </c>
      <c r="C70" s="33" t="s">
        <v>123</v>
      </c>
      <c r="D70" s="22" t="s">
        <v>119</v>
      </c>
      <c r="E70" s="33" t="s">
        <v>120</v>
      </c>
      <c r="F70" s="22" t="s">
        <v>182</v>
      </c>
      <c r="G70" s="33" t="s">
        <v>126</v>
      </c>
      <c r="H70" s="33" t="s">
        <v>127</v>
      </c>
      <c r="I70" s="22" t="s">
        <v>128</v>
      </c>
      <c r="J70" s="22" t="s">
        <v>129</v>
      </c>
      <c r="K70" s="22" t="s">
        <v>130</v>
      </c>
      <c r="L70" s="22" t="s">
        <v>131</v>
      </c>
      <c r="M70" s="22" t="s">
        <v>132</v>
      </c>
      <c r="N70" s="22" t="s">
        <v>133</v>
      </c>
      <c r="O70" s="22" t="s">
        <v>134</v>
      </c>
      <c r="P70" s="22" t="s">
        <v>135</v>
      </c>
      <c r="Q70" s="22" t="s">
        <v>136</v>
      </c>
      <c r="R70" s="22" t="s">
        <v>137</v>
      </c>
      <c r="S70" s="22" t="s">
        <v>138</v>
      </c>
      <c r="T70" s="22" t="s">
        <v>139</v>
      </c>
      <c r="U70" s="22" t="s">
        <v>140</v>
      </c>
      <c r="V70" s="22" t="s">
        <v>141</v>
      </c>
      <c r="W70" s="22" t="s">
        <v>142</v>
      </c>
      <c r="X70" s="22" t="s">
        <v>143</v>
      </c>
      <c r="Y70" s="22" t="s">
        <v>144</v>
      </c>
      <c r="Z70" s="22" t="s">
        <v>145</v>
      </c>
      <c r="AA70" s="22" t="s">
        <v>146</v>
      </c>
      <c r="AB70" s="22" t="s">
        <v>147</v>
      </c>
      <c r="AC70" s="22" t="s">
        <v>148</v>
      </c>
      <c r="AD70" s="22" t="s">
        <v>149</v>
      </c>
      <c r="AE70" s="22" t="s">
        <v>150</v>
      </c>
      <c r="AF70" s="22" t="s">
        <v>151</v>
      </c>
      <c r="AG70" s="22" t="s">
        <v>152</v>
      </c>
      <c r="AH70" s="22" t="s">
        <v>156</v>
      </c>
      <c r="AI70" s="22" t="s">
        <v>157</v>
      </c>
      <c r="AJ70" s="22" t="s">
        <v>158</v>
      </c>
      <c r="AK70" s="22" t="s">
        <v>159</v>
      </c>
      <c r="AL70" s="22" t="s">
        <v>160</v>
      </c>
      <c r="AM70" s="22" t="s">
        <v>161</v>
      </c>
      <c r="AN70" s="22" t="s">
        <v>162</v>
      </c>
      <c r="AO70" s="22" t="s">
        <v>163</v>
      </c>
      <c r="AP70" s="22" t="s">
        <v>164</v>
      </c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1:126" x14ac:dyDescent="0.3">
      <c r="A71" s="76" t="s">
        <v>486</v>
      </c>
      <c r="B71" s="4">
        <f t="shared" ref="B71:AP71" si="0">STDEV(B2:B67)</f>
        <v>9.9300280310794964</v>
      </c>
      <c r="C71" s="4">
        <f t="shared" si="0"/>
        <v>7.3838597748992507</v>
      </c>
      <c r="D71" s="4">
        <f t="shared" si="0"/>
        <v>15.057646739291522</v>
      </c>
      <c r="E71" s="4">
        <f t="shared" si="0"/>
        <v>6.3354957153690634</v>
      </c>
      <c r="F71" s="4">
        <f>STDEV(F2:F67)</f>
        <v>11.902568317977549</v>
      </c>
      <c r="G71" s="4">
        <f>STDEV(G2:G67)</f>
        <v>13.306435312084504</v>
      </c>
      <c r="H71" s="4">
        <f t="shared" si="0"/>
        <v>7.2541674795250719</v>
      </c>
      <c r="I71" s="4">
        <f>STDEV(I2:I67)</f>
        <v>7.7934152061483788</v>
      </c>
      <c r="J71" s="4">
        <f t="shared" si="0"/>
        <v>6.1191034537055824</v>
      </c>
      <c r="K71" s="4">
        <f>STDEV(K2:K67)</f>
        <v>5.8989255443294741</v>
      </c>
      <c r="L71" s="4">
        <f>STDEV(L2:L67)</f>
        <v>6.4880952187464045</v>
      </c>
      <c r="M71" s="4">
        <f t="shared" si="0"/>
        <v>7.0922686323150703</v>
      </c>
      <c r="N71" s="4">
        <f>STDEV(N2:N67)</f>
        <v>4.9843094094603737</v>
      </c>
      <c r="O71" s="4">
        <f>STDEV(O2:O67)</f>
        <v>8.4629651622922015</v>
      </c>
      <c r="P71" s="13">
        <f>STDEV(P2:P67)</f>
        <v>4.9093747026818004</v>
      </c>
      <c r="Q71" s="13">
        <f>STDEV(Q2:Q67)</f>
        <v>12.951922572263983</v>
      </c>
      <c r="R71" s="4">
        <f t="shared" si="0"/>
        <v>6.819403149573124</v>
      </c>
      <c r="S71" s="4">
        <f>STDEV(S2:S67)</f>
        <v>15.266752637439829</v>
      </c>
      <c r="T71" s="4">
        <f t="shared" si="0"/>
        <v>6.2469920936677905</v>
      </c>
      <c r="U71" s="4">
        <f>STDEV(U2:U67)</f>
        <v>11.09997685189512</v>
      </c>
      <c r="V71" s="4">
        <f t="shared" si="0"/>
        <v>9.4162650538348025</v>
      </c>
      <c r="W71" s="4">
        <f t="shared" si="0"/>
        <v>11.995171972391372</v>
      </c>
      <c r="X71" s="4">
        <f t="shared" si="0"/>
        <v>5.0599216012774919</v>
      </c>
      <c r="Y71" s="4">
        <f t="shared" si="0"/>
        <v>6.5031364602071875</v>
      </c>
      <c r="Z71" s="4">
        <f>STDEV(Z2:Z67)</f>
        <v>6.6771663887752926</v>
      </c>
      <c r="AA71" s="4">
        <f t="shared" si="0"/>
        <v>7.3957538062970141</v>
      </c>
      <c r="AB71" s="4">
        <f t="shared" si="0"/>
        <v>9.1618580287053</v>
      </c>
      <c r="AC71" s="4">
        <f t="shared" si="0"/>
        <v>5.1549080625310353</v>
      </c>
      <c r="AD71" s="4">
        <f t="shared" si="0"/>
        <v>9.3715750819362533</v>
      </c>
      <c r="AE71" s="4">
        <f t="shared" si="0"/>
        <v>4.649115427955997</v>
      </c>
      <c r="AF71" s="4">
        <f t="shared" si="0"/>
        <v>4.319479415111882</v>
      </c>
      <c r="AG71" s="4">
        <f t="shared" si="0"/>
        <v>5.276530984501365</v>
      </c>
      <c r="AH71" s="4">
        <f t="shared" si="0"/>
        <v>4.7079889178171879</v>
      </c>
      <c r="AI71" s="4">
        <f t="shared" si="0"/>
        <v>6.7466147752778456</v>
      </c>
      <c r="AJ71" s="4">
        <f t="shared" si="0"/>
        <v>6.5193233578398644</v>
      </c>
      <c r="AK71" s="4">
        <f t="shared" si="0"/>
        <v>11.769871240630705</v>
      </c>
      <c r="AL71" s="4">
        <f t="shared" si="0"/>
        <v>5.764012532495129</v>
      </c>
      <c r="AM71" s="4">
        <f t="shared" si="0"/>
        <v>4.1563298324965281</v>
      </c>
      <c r="AN71" s="4">
        <f t="shared" si="0"/>
        <v>7.7409489938213687</v>
      </c>
      <c r="AO71" s="4">
        <f t="shared" si="0"/>
        <v>5.7084274576580798</v>
      </c>
      <c r="AP71" s="4">
        <f t="shared" si="0"/>
        <v>10.466730686960862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  <row r="72" spans="1:126" s="82" customFormat="1" x14ac:dyDescent="0.3">
      <c r="A72" s="104" t="s">
        <v>487</v>
      </c>
      <c r="B72" s="82">
        <f>AVERAGE(B2:B39,B48:B64)</f>
        <v>58.501430909090935</v>
      </c>
      <c r="C72" s="82">
        <f t="shared" ref="C72:AP72" si="1">AVERAGE(C2:C39,C48:C64)</f>
        <v>43.42309181818181</v>
      </c>
      <c r="D72" s="82">
        <f t="shared" si="1"/>
        <v>71.350943636363667</v>
      </c>
      <c r="E72" s="82">
        <f t="shared" si="1"/>
        <v>36.850439090909092</v>
      </c>
      <c r="F72" s="82">
        <f t="shared" si="1"/>
        <v>66.944760909090903</v>
      </c>
      <c r="G72" s="82">
        <f t="shared" si="1"/>
        <v>59.920181818181824</v>
      </c>
      <c r="H72" s="82">
        <f t="shared" si="1"/>
        <v>49.780241818181807</v>
      </c>
      <c r="I72" s="82">
        <f t="shared" si="1"/>
        <v>49.96010636363637</v>
      </c>
      <c r="J72" s="82">
        <f t="shared" si="1"/>
        <v>37.286763636363638</v>
      </c>
      <c r="K72" s="82">
        <f t="shared" si="1"/>
        <v>43.054096363636361</v>
      </c>
      <c r="L72" s="82">
        <f t="shared" si="1"/>
        <v>43.097754545454549</v>
      </c>
      <c r="M72" s="82">
        <f t="shared" si="1"/>
        <v>38.683047272727265</v>
      </c>
      <c r="N72" s="82">
        <f t="shared" si="1"/>
        <v>36.380333636363645</v>
      </c>
      <c r="O72" s="82">
        <f t="shared" si="1"/>
        <v>51.16576818181818</v>
      </c>
      <c r="P72" s="82">
        <f t="shared" si="1"/>
        <v>42.189604545454536</v>
      </c>
      <c r="Q72" s="82">
        <f t="shared" si="1"/>
        <v>46.426379090909087</v>
      </c>
      <c r="R72" s="82">
        <f t="shared" si="1"/>
        <v>47.323195454545449</v>
      </c>
      <c r="S72" s="82">
        <f t="shared" si="1"/>
        <v>84.027909090909048</v>
      </c>
      <c r="T72" s="82">
        <f t="shared" si="1"/>
        <v>37.761859999999999</v>
      </c>
      <c r="U72" s="82">
        <f t="shared" si="1"/>
        <v>53.080864545454546</v>
      </c>
      <c r="V72" s="82">
        <f t="shared" si="1"/>
        <v>58.46654181818181</v>
      </c>
      <c r="W72" s="82">
        <f t="shared" si="1"/>
        <v>50.140633636363638</v>
      </c>
      <c r="X72" s="82">
        <f t="shared" si="1"/>
        <v>36.721710000000016</v>
      </c>
      <c r="Y72" s="82">
        <f t="shared" si="1"/>
        <v>43.904769090909078</v>
      </c>
      <c r="Z72" s="82">
        <f t="shared" si="1"/>
        <v>38.49376454545456</v>
      </c>
      <c r="AA72" s="82">
        <f t="shared" si="1"/>
        <v>53.896702727272732</v>
      </c>
      <c r="AB72" s="82">
        <f t="shared" si="1"/>
        <v>56.907365454545435</v>
      </c>
      <c r="AC72" s="82">
        <f t="shared" si="1"/>
        <v>40.753011818181811</v>
      </c>
      <c r="AD72" s="82">
        <f t="shared" si="1"/>
        <v>51.48491636363638</v>
      </c>
      <c r="AE72" s="82">
        <f t="shared" si="1"/>
        <v>37.49199454545456</v>
      </c>
      <c r="AF72" s="82">
        <f t="shared" si="1"/>
        <v>35.260757272727282</v>
      </c>
      <c r="AG72" s="82">
        <f t="shared" si="1"/>
        <v>35.730189090909093</v>
      </c>
      <c r="AH72" s="82">
        <f t="shared" si="1"/>
        <v>29.696469999999994</v>
      </c>
      <c r="AI72" s="82">
        <f t="shared" si="1"/>
        <v>35.990871818181823</v>
      </c>
      <c r="AJ72" s="82">
        <f t="shared" si="1"/>
        <v>44.150224545454535</v>
      </c>
      <c r="AK72" s="82">
        <f t="shared" si="1"/>
        <v>67.147719999999978</v>
      </c>
      <c r="AL72" s="82">
        <f t="shared" si="1"/>
        <v>36.113285454545448</v>
      </c>
      <c r="AM72" s="82">
        <f t="shared" si="1"/>
        <v>34.761175454545466</v>
      </c>
      <c r="AN72" s="82">
        <f t="shared" si="1"/>
        <v>52.331257272727306</v>
      </c>
      <c r="AO72" s="82">
        <f t="shared" si="1"/>
        <v>47.112991818181804</v>
      </c>
      <c r="AP72" s="82">
        <f t="shared" si="1"/>
        <v>54.01645909090908</v>
      </c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</row>
    <row r="73" spans="1:126" x14ac:dyDescent="0.3">
      <c r="A73" s="104" t="s">
        <v>476</v>
      </c>
      <c r="B73" s="4">
        <f>STDEV(B2:B39,B48:B64)</f>
        <v>8.8940995451596816</v>
      </c>
      <c r="C73" s="4">
        <f t="shared" ref="C73:AP73" si="2">STDEV(C2:C39,C48:C64)</f>
        <v>6.9856222805989789</v>
      </c>
      <c r="D73" s="4">
        <f t="shared" si="2"/>
        <v>12.653008133154966</v>
      </c>
      <c r="E73" s="4">
        <f t="shared" si="2"/>
        <v>4.5947835298594812</v>
      </c>
      <c r="F73" s="4">
        <f t="shared" si="2"/>
        <v>9.4565857292423043</v>
      </c>
      <c r="G73" s="4">
        <f t="shared" si="2"/>
        <v>12.277477621246883</v>
      </c>
      <c r="H73" s="4">
        <f t="shared" si="2"/>
        <v>5.3069430640678101</v>
      </c>
      <c r="I73" s="4">
        <f t="shared" si="2"/>
        <v>6.4961474221624158</v>
      </c>
      <c r="J73" s="4">
        <f t="shared" si="2"/>
        <v>4.7547025321181406</v>
      </c>
      <c r="K73" s="4">
        <f t="shared" si="2"/>
        <v>4.287420296871252</v>
      </c>
      <c r="L73" s="4">
        <f t="shared" si="2"/>
        <v>5.4370978886162051</v>
      </c>
      <c r="M73" s="4">
        <f t="shared" si="2"/>
        <v>5.7989026362865692</v>
      </c>
      <c r="N73" s="4">
        <f t="shared" si="2"/>
        <v>3.213417638648207</v>
      </c>
      <c r="O73" s="4">
        <f t="shared" si="2"/>
        <v>7.590255260952917</v>
      </c>
      <c r="P73" s="4">
        <f t="shared" si="2"/>
        <v>4.1810832212353306</v>
      </c>
      <c r="Q73" s="4">
        <f t="shared" si="2"/>
        <v>12.687018399214564</v>
      </c>
      <c r="R73" s="4">
        <f t="shared" si="2"/>
        <v>5.6510367697348736</v>
      </c>
      <c r="S73" s="4">
        <f t="shared" si="2"/>
        <v>15.155845797387315</v>
      </c>
      <c r="T73" s="4">
        <f t="shared" si="2"/>
        <v>5.2776433015125574</v>
      </c>
      <c r="U73" s="4">
        <f t="shared" si="2"/>
        <v>9.8099380865674473</v>
      </c>
      <c r="V73" s="4">
        <f t="shared" si="2"/>
        <v>6.1258869116278367</v>
      </c>
      <c r="W73" s="4">
        <f t="shared" si="2"/>
        <v>10.952007934037775</v>
      </c>
      <c r="X73" s="4">
        <f t="shared" si="2"/>
        <v>4.0003279540833487</v>
      </c>
      <c r="Y73" s="4">
        <f t="shared" si="2"/>
        <v>4.9531948800141476</v>
      </c>
      <c r="Z73" s="4">
        <f t="shared" si="2"/>
        <v>6.2139175906355124</v>
      </c>
      <c r="AA73" s="4">
        <f t="shared" si="2"/>
        <v>5.1210851263963555</v>
      </c>
      <c r="AB73" s="4">
        <f t="shared" si="2"/>
        <v>7.7534225387226359</v>
      </c>
      <c r="AC73" s="4">
        <f t="shared" si="2"/>
        <v>3.6450481835834174</v>
      </c>
      <c r="AD73" s="4">
        <f t="shared" si="2"/>
        <v>7.0523583461428911</v>
      </c>
      <c r="AE73" s="4">
        <f t="shared" si="2"/>
        <v>4.0350754189869082</v>
      </c>
      <c r="AF73" s="4">
        <f t="shared" si="2"/>
        <v>3.5598681726582782</v>
      </c>
      <c r="AG73" s="4">
        <f t="shared" si="2"/>
        <v>3.683850172759803</v>
      </c>
      <c r="AH73" s="4">
        <f t="shared" si="2"/>
        <v>3.276213648640339</v>
      </c>
      <c r="AI73" s="4">
        <f t="shared" si="2"/>
        <v>5.2236162313729899</v>
      </c>
      <c r="AJ73" s="4">
        <f t="shared" si="2"/>
        <v>5.3820711524544285</v>
      </c>
      <c r="AK73" s="4">
        <f t="shared" si="2"/>
        <v>8.8896737402878703</v>
      </c>
      <c r="AL73" s="4">
        <f t="shared" si="2"/>
        <v>4.0740253548103231</v>
      </c>
      <c r="AM73" s="4">
        <f t="shared" si="2"/>
        <v>2.6644135762426204</v>
      </c>
      <c r="AN73" s="4">
        <f t="shared" si="2"/>
        <v>7.1090675733359054</v>
      </c>
      <c r="AO73" s="4">
        <f t="shared" si="2"/>
        <v>4.4763298141628596</v>
      </c>
      <c r="AP73" s="4">
        <f t="shared" si="2"/>
        <v>9.0006643636944954</v>
      </c>
      <c r="AQ73" s="2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</row>
    <row r="74" spans="1:126" s="82" customFormat="1" x14ac:dyDescent="0.3">
      <c r="A74" s="104" t="s">
        <v>475</v>
      </c>
      <c r="B74" s="82">
        <f>B73/B72*100</f>
        <v>15.20321709563102</v>
      </c>
      <c r="C74" s="82">
        <f t="shared" ref="C74:AP74" si="3">C73/C72*100</f>
        <v>16.087344286419533</v>
      </c>
      <c r="D74" s="82">
        <f t="shared" si="3"/>
        <v>17.733483943310347</v>
      </c>
      <c r="E74" s="82">
        <f t="shared" si="3"/>
        <v>12.468734818937348</v>
      </c>
      <c r="F74" s="82">
        <f t="shared" si="3"/>
        <v>14.125953399227283</v>
      </c>
      <c r="G74" s="82">
        <f t="shared" si="3"/>
        <v>20.489720239002139</v>
      </c>
      <c r="H74" s="82">
        <f t="shared" si="3"/>
        <v>10.660741832976582</v>
      </c>
      <c r="I74" s="82">
        <f t="shared" si="3"/>
        <v>13.002669319556651</v>
      </c>
      <c r="J74" s="82">
        <f t="shared" si="3"/>
        <v>12.751716878643638</v>
      </c>
      <c r="K74" s="82">
        <f t="shared" si="3"/>
        <v>9.9582168922082452</v>
      </c>
      <c r="L74" s="82">
        <f t="shared" si="3"/>
        <v>12.615733571181256</v>
      </c>
      <c r="M74" s="82">
        <f t="shared" si="3"/>
        <v>14.990811337593286</v>
      </c>
      <c r="N74" s="82">
        <f t="shared" si="3"/>
        <v>8.8328426857423405</v>
      </c>
      <c r="O74" s="82">
        <f t="shared" si="3"/>
        <v>14.834635598513547</v>
      </c>
      <c r="P74" s="82">
        <f t="shared" si="3"/>
        <v>9.9102214071020391</v>
      </c>
      <c r="Q74" s="82">
        <f t="shared" si="3"/>
        <v>27.327176160716039</v>
      </c>
      <c r="R74" s="82">
        <f t="shared" si="3"/>
        <v>11.941367685457269</v>
      </c>
      <c r="S74" s="82">
        <f t="shared" si="3"/>
        <v>18.036680861581765</v>
      </c>
      <c r="T74" s="82">
        <f t="shared" si="3"/>
        <v>13.976121148461853</v>
      </c>
      <c r="U74" s="82">
        <f t="shared" si="3"/>
        <v>18.481119647489798</v>
      </c>
      <c r="V74" s="82">
        <f t="shared" si="3"/>
        <v>10.477594058287231</v>
      </c>
      <c r="W74" s="82">
        <f t="shared" si="3"/>
        <v>21.842579839467803</v>
      </c>
      <c r="X74" s="82">
        <f t="shared" si="3"/>
        <v>10.893632007015325</v>
      </c>
      <c r="Y74" s="82">
        <f t="shared" si="3"/>
        <v>11.281678465858864</v>
      </c>
      <c r="Z74" s="82">
        <f t="shared" si="3"/>
        <v>16.142660152913692</v>
      </c>
      <c r="AA74" s="82">
        <f t="shared" si="3"/>
        <v>9.501666831661284</v>
      </c>
      <c r="AB74" s="82">
        <f t="shared" si="3"/>
        <v>13.624638000358066</v>
      </c>
      <c r="AC74" s="82">
        <f t="shared" si="3"/>
        <v>8.9442424521791839</v>
      </c>
      <c r="AD74" s="82">
        <f t="shared" si="3"/>
        <v>13.69791162975249</v>
      </c>
      <c r="AE74" s="82">
        <f t="shared" si="3"/>
        <v>10.762498682471699</v>
      </c>
      <c r="AF74" s="82">
        <f t="shared" si="3"/>
        <v>10.095835846984736</v>
      </c>
      <c r="AG74" s="82">
        <f t="shared" si="3"/>
        <v>10.310189412619405</v>
      </c>
      <c r="AH74" s="82">
        <f t="shared" si="3"/>
        <v>11.03233363642325</v>
      </c>
      <c r="AI74" s="82">
        <f t="shared" si="3"/>
        <v>14.513725196104113</v>
      </c>
      <c r="AJ74" s="82">
        <f t="shared" si="3"/>
        <v>12.190359636593371</v>
      </c>
      <c r="AK74" s="82">
        <f t="shared" si="3"/>
        <v>13.23898077297021</v>
      </c>
      <c r="AL74" s="82">
        <f t="shared" si="3"/>
        <v>11.281237094692365</v>
      </c>
      <c r="AM74" s="82">
        <f t="shared" si="3"/>
        <v>7.6649121941421994</v>
      </c>
      <c r="AN74" s="82">
        <f t="shared" si="3"/>
        <v>13.584744460249823</v>
      </c>
      <c r="AO74" s="82">
        <f t="shared" si="3"/>
        <v>9.5012641766370649</v>
      </c>
      <c r="AP74" s="82">
        <f t="shared" si="3"/>
        <v>16.662818176486692</v>
      </c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104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</row>
    <row r="75" spans="1:126" x14ac:dyDescent="0.3"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</row>
    <row r="76" spans="1:126" x14ac:dyDescent="0.3"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</row>
    <row r="77" spans="1:126" x14ac:dyDescent="0.3"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</row>
    <row r="78" spans="1:126" x14ac:dyDescent="0.3"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</row>
    <row r="79" spans="1:126" x14ac:dyDescent="0.3"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</row>
    <row r="80" spans="1:126" x14ac:dyDescent="0.3"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</row>
    <row r="81" spans="44:126" x14ac:dyDescent="0.3"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</row>
    <row r="82" spans="44:126" x14ac:dyDescent="0.3"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</row>
    <row r="83" spans="44:126" x14ac:dyDescent="0.3"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</row>
    <row r="84" spans="44:126" x14ac:dyDescent="0.3"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</row>
    <row r="85" spans="44:126" x14ac:dyDescent="0.3"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</row>
    <row r="86" spans="44:126" x14ac:dyDescent="0.3"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</row>
  </sheetData>
  <pageMargins left="0.7" right="0.7" top="0.78740157499999996" bottom="0.78740157499999996" header="0.3" footer="0.3"/>
  <pageSetup paperSize="9" orientation="portrait" horizontalDpi="4294967294" verticalDpi="4294967294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X46"/>
  <sheetViews>
    <sheetView zoomScale="55" zoomScaleNormal="55" zoomScalePageLayoutView="70" workbookViewId="0"/>
  </sheetViews>
  <sheetFormatPr baseColWidth="10" defaultColWidth="10.88671875" defaultRowHeight="14.4" x14ac:dyDescent="0.3"/>
  <cols>
    <col min="1" max="1" width="20.44140625" style="1" bestFit="1" customWidth="1"/>
    <col min="2" max="2" width="19.88671875" style="1" bestFit="1" customWidth="1"/>
    <col min="3" max="3" width="18.21875" style="1" bestFit="1" customWidth="1"/>
    <col min="4" max="4" width="22.6640625" style="1" bestFit="1" customWidth="1"/>
    <col min="5" max="5" width="15.109375" style="1" bestFit="1" customWidth="1"/>
    <col min="6" max="6" width="22.6640625" style="4" bestFit="1" customWidth="1"/>
    <col min="7" max="8" width="24" style="1" bestFit="1" customWidth="1"/>
    <col min="9" max="9" width="16.21875" style="1" bestFit="1" customWidth="1"/>
    <col min="10" max="10" width="16.5546875" style="1" bestFit="1" customWidth="1"/>
    <col min="11" max="11" width="14.88671875" style="1" bestFit="1" customWidth="1"/>
    <col min="12" max="12" width="17.109375" style="1" bestFit="1" customWidth="1"/>
    <col min="13" max="14" width="22.6640625" style="4" bestFit="1" customWidth="1"/>
    <col min="15" max="15" width="14.88671875" style="1" bestFit="1" customWidth="1"/>
    <col min="16" max="16" width="15.109375" style="1" bestFit="1" customWidth="1"/>
    <col min="17" max="17" width="17.6640625" style="1" bestFit="1" customWidth="1"/>
    <col min="18" max="18" width="16.77734375" style="1" bestFit="1" customWidth="1"/>
    <col min="19" max="19" width="26" style="1" bestFit="1" customWidth="1"/>
    <col min="20" max="20" width="15.109375" style="1" bestFit="1" customWidth="1"/>
    <col min="21" max="21" width="18.44140625" style="13" bestFit="1" customWidth="1"/>
    <col min="22" max="22" width="17.88671875" style="13" bestFit="1" customWidth="1"/>
    <col min="23" max="23" width="16" style="1" bestFit="1" customWidth="1"/>
    <col min="24" max="24" width="21" style="1" bestFit="1" customWidth="1"/>
    <col min="25" max="25" width="20.109375" style="1" bestFit="1" customWidth="1"/>
    <col min="26" max="26" width="19" style="1" bestFit="1" customWidth="1"/>
    <col min="27" max="27" width="18.21875" style="1" bestFit="1" customWidth="1"/>
    <col min="28" max="28" width="22.33203125" style="1" bestFit="1" customWidth="1"/>
    <col min="29" max="29" width="14.88671875" style="1" bestFit="1" customWidth="1"/>
    <col min="30" max="30" width="23.21875" style="1" bestFit="1" customWidth="1"/>
    <col min="31" max="31" width="27.33203125" style="4" bestFit="1" customWidth="1"/>
    <col min="32" max="32" width="21" style="1" bestFit="1" customWidth="1"/>
    <col min="33" max="33" width="15.44140625" style="1" bestFit="1" customWidth="1"/>
    <col min="34" max="34" width="14" style="1" bestFit="1" customWidth="1"/>
    <col min="35" max="35" width="12.33203125" style="1" bestFit="1" customWidth="1"/>
    <col min="36" max="36" width="17.33203125" style="1" bestFit="1" customWidth="1"/>
    <col min="37" max="37" width="21.21875" style="1" bestFit="1" customWidth="1"/>
    <col min="38" max="38" width="18.44140625" style="1" bestFit="1" customWidth="1"/>
    <col min="39" max="39" width="22.33203125" style="1" bestFit="1" customWidth="1"/>
    <col min="40" max="40" width="16.5546875" style="1" bestFit="1" customWidth="1"/>
    <col min="41" max="41" width="14" style="1" bestFit="1" customWidth="1"/>
    <col min="42" max="42" width="14.88671875" style="1" bestFit="1" customWidth="1"/>
    <col min="43" max="43" width="16.21875" style="1" bestFit="1" customWidth="1"/>
    <col min="44" max="44" width="17.33203125" style="1" bestFit="1" customWidth="1"/>
    <col min="45" max="45" width="19.33203125" style="4" bestFit="1" customWidth="1"/>
    <col min="46" max="48" width="20.6640625" style="4" bestFit="1" customWidth="1"/>
    <col min="49" max="49" width="16" style="4" bestFit="1" customWidth="1"/>
    <col min="50" max="52" width="17.33203125" style="4" bestFit="1" customWidth="1"/>
    <col min="53" max="53" width="11.77734375" style="1" bestFit="1" customWidth="1"/>
    <col min="54" max="56" width="13.21875" style="1" bestFit="1" customWidth="1"/>
    <col min="57" max="58" width="10.88671875" style="5"/>
    <col min="59" max="59" width="13.109375" style="5" bestFit="1" customWidth="1"/>
    <col min="60" max="60" width="12.88671875" style="5" bestFit="1" customWidth="1"/>
    <col min="61" max="61" width="15.44140625" style="5" bestFit="1" customWidth="1"/>
    <col min="62" max="62" width="10.109375" style="5" customWidth="1"/>
    <col min="63" max="63" width="15.44140625" style="5" bestFit="1" customWidth="1"/>
    <col min="64" max="64" width="16.5546875" style="5" bestFit="1" customWidth="1"/>
    <col min="65" max="65" width="16.88671875" style="5" bestFit="1" customWidth="1"/>
    <col min="66" max="66" width="10.88671875" style="5" customWidth="1"/>
    <col min="67" max="67" width="11.44140625" style="5" bestFit="1" customWidth="1"/>
    <col min="68" max="68" width="10" style="5" customWidth="1"/>
    <col min="69" max="69" width="11.109375" style="5" bestFit="1" customWidth="1"/>
    <col min="70" max="71" width="15.44140625" style="5" bestFit="1" customWidth="1"/>
    <col min="72" max="72" width="10.109375" style="5" customWidth="1"/>
    <col min="73" max="73" width="9.88671875" style="5" customWidth="1"/>
    <col min="74" max="74" width="12.44140625" style="5" bestFit="1" customWidth="1"/>
    <col min="75" max="75" width="11" style="5" bestFit="1" customWidth="1"/>
    <col min="76" max="76" width="17.88671875" style="5" bestFit="1" customWidth="1"/>
    <col min="77" max="77" width="10.109375" style="5" customWidth="1"/>
    <col min="78" max="78" width="12.88671875" style="5" bestFit="1" customWidth="1"/>
    <col min="79" max="79" width="12.109375" style="5" bestFit="1" customWidth="1"/>
    <col min="80" max="80" width="10.44140625" style="5" customWidth="1"/>
    <col min="81" max="81" width="14.44140625" style="5" bestFit="1" customWidth="1"/>
    <col min="82" max="82" width="13.88671875" style="5" bestFit="1" customWidth="1"/>
    <col min="83" max="83" width="12.109375" style="5" bestFit="1" customWidth="1"/>
    <col min="84" max="84" width="12.5546875" style="5" bestFit="1" customWidth="1"/>
    <col min="85" max="85" width="15.44140625" style="5" bestFit="1" customWidth="1"/>
    <col min="86" max="86" width="10.88671875" style="5" customWidth="1"/>
    <col min="87" max="87" width="16.44140625" style="5" bestFit="1" customWidth="1"/>
    <col min="88" max="88" width="18.109375" style="5" bestFit="1" customWidth="1"/>
    <col min="89" max="89" width="14.44140625" style="5" bestFit="1" customWidth="1"/>
    <col min="90" max="90" width="10.44140625" style="5" customWidth="1"/>
    <col min="91" max="91" width="9.44140625" style="5" customWidth="1"/>
    <col min="92" max="92" width="7.88671875" style="5" customWidth="1"/>
    <col min="93" max="93" width="11.44140625" style="5" bestFit="1" customWidth="1"/>
    <col min="94" max="94" width="14.109375" style="5" bestFit="1" customWidth="1"/>
    <col min="95" max="95" width="12.88671875" style="5" bestFit="1" customWidth="1"/>
    <col min="96" max="96" width="15.109375" style="5" bestFit="1" customWidth="1"/>
    <col min="97" max="97" width="11" style="5" bestFit="1" customWidth="1"/>
    <col min="98" max="98" width="9.44140625" style="5" customWidth="1"/>
    <col min="99" max="99" width="10.109375" style="5" customWidth="1"/>
    <col min="100" max="100" width="10.44140625" style="5" customWidth="1"/>
    <col min="101" max="101" width="11.44140625" style="5" bestFit="1" customWidth="1"/>
    <col min="102" max="102" width="12.88671875" style="5" bestFit="1" customWidth="1"/>
    <col min="103" max="103" width="30.44140625" style="5" bestFit="1" customWidth="1"/>
    <col min="104" max="104" width="32" style="5" bestFit="1" customWidth="1"/>
    <col min="105" max="105" width="34.109375" style="5" bestFit="1" customWidth="1"/>
    <col min="106" max="106" width="11" style="5" bestFit="1" customWidth="1"/>
    <col min="107" max="107" width="28.5546875" style="5" bestFit="1" customWidth="1"/>
    <col min="108" max="108" width="30.109375" style="5" bestFit="1" customWidth="1"/>
    <col min="109" max="109" width="27.44140625" style="5" bestFit="1" customWidth="1"/>
    <col min="110" max="110" width="7.44140625" style="5" customWidth="1"/>
    <col min="111" max="111" width="25.109375" style="5" bestFit="1" customWidth="1"/>
    <col min="112" max="112" width="26.5546875" style="5" bestFit="1" customWidth="1"/>
    <col min="113" max="113" width="23.88671875" style="5" bestFit="1" customWidth="1"/>
    <col min="114" max="114" width="10.88671875" style="5"/>
    <col min="115" max="115" width="13.109375" style="5" bestFit="1" customWidth="1"/>
    <col min="116" max="116" width="12.88671875" style="5" bestFit="1" customWidth="1"/>
    <col min="117" max="117" width="15.44140625" style="5" bestFit="1" customWidth="1"/>
    <col min="118" max="118" width="10.109375" style="5" customWidth="1"/>
    <col min="119" max="119" width="15.44140625" style="5" bestFit="1" customWidth="1"/>
    <col min="120" max="120" width="16.5546875" style="5" bestFit="1" customWidth="1"/>
    <col min="121" max="121" width="16.88671875" style="5" bestFit="1" customWidth="1"/>
    <col min="122" max="122" width="10.88671875" style="5" customWidth="1"/>
    <col min="123" max="123" width="11.44140625" style="5" bestFit="1" customWidth="1"/>
    <col min="124" max="124" width="10" style="5" customWidth="1"/>
    <col min="125" max="125" width="11.109375" style="5" bestFit="1" customWidth="1"/>
    <col min="126" max="127" width="15.44140625" style="5" bestFit="1" customWidth="1"/>
    <col min="128" max="128" width="10.109375" style="5" customWidth="1"/>
    <col min="129" max="129" width="9.88671875" style="5" customWidth="1"/>
    <col min="130" max="130" width="12.44140625" style="5" bestFit="1" customWidth="1"/>
    <col min="131" max="131" width="11" style="5" bestFit="1" customWidth="1"/>
    <col min="132" max="132" width="17.88671875" style="5" bestFit="1" customWidth="1"/>
    <col min="133" max="133" width="10.109375" style="5" customWidth="1"/>
    <col min="134" max="134" width="12.88671875" style="5" bestFit="1" customWidth="1"/>
    <col min="135" max="135" width="12.109375" style="5" bestFit="1" customWidth="1"/>
    <col min="136" max="136" width="10.44140625" style="5" customWidth="1"/>
    <col min="137" max="137" width="14.44140625" style="5" bestFit="1" customWidth="1"/>
    <col min="138" max="138" width="13.88671875" style="5" bestFit="1" customWidth="1"/>
    <col min="139" max="139" width="12.109375" style="5" bestFit="1" customWidth="1"/>
    <col min="140" max="140" width="12.5546875" style="5" bestFit="1" customWidth="1"/>
    <col min="141" max="141" width="15.44140625" style="5" bestFit="1" customWidth="1"/>
    <col min="142" max="142" width="10.88671875" style="5" customWidth="1"/>
    <col min="143" max="143" width="16.44140625" style="5" bestFit="1" customWidth="1"/>
    <col min="144" max="144" width="18.109375" style="5" bestFit="1" customWidth="1"/>
    <col min="145" max="145" width="14.44140625" style="5" bestFit="1" customWidth="1"/>
    <col min="146" max="146" width="10.44140625" style="5" customWidth="1"/>
    <col min="147" max="147" width="9.44140625" style="5" customWidth="1"/>
    <col min="148" max="148" width="7.88671875" style="5" customWidth="1"/>
    <col min="149" max="149" width="11.44140625" style="5" bestFit="1" customWidth="1"/>
    <col min="150" max="150" width="14.109375" style="5" bestFit="1" customWidth="1"/>
    <col min="151" max="151" width="12.88671875" style="5" bestFit="1" customWidth="1"/>
    <col min="152" max="152" width="15.109375" style="5" bestFit="1" customWidth="1"/>
    <col min="153" max="153" width="11" style="5" bestFit="1" customWidth="1"/>
    <col min="154" max="154" width="9.44140625" style="5" customWidth="1"/>
    <col min="155" max="155" width="10.109375" style="5" customWidth="1"/>
    <col min="156" max="156" width="10.44140625" style="5" customWidth="1"/>
    <col min="157" max="157" width="11.44140625" style="5" bestFit="1" customWidth="1"/>
    <col min="158" max="158" width="12.88671875" style="5" bestFit="1" customWidth="1"/>
    <col min="159" max="159" width="30.44140625" style="5" bestFit="1" customWidth="1"/>
    <col min="160" max="160" width="32" style="5" bestFit="1" customWidth="1"/>
    <col min="161" max="161" width="34.109375" style="5" bestFit="1" customWidth="1"/>
    <col min="162" max="162" width="11" style="5" bestFit="1" customWidth="1"/>
    <col min="163" max="163" width="28.5546875" style="5" bestFit="1" customWidth="1"/>
    <col min="164" max="164" width="30.109375" style="5" bestFit="1" customWidth="1"/>
    <col min="165" max="165" width="27.44140625" style="5" bestFit="1" customWidth="1"/>
    <col min="166" max="166" width="7.44140625" style="5" customWidth="1"/>
    <col min="167" max="167" width="25.109375" style="5" bestFit="1" customWidth="1"/>
    <col min="168" max="168" width="26.5546875" style="5" bestFit="1" customWidth="1"/>
    <col min="169" max="169" width="23.88671875" style="5" bestFit="1" customWidth="1"/>
    <col min="170" max="170" width="10.88671875" style="5"/>
    <col min="171" max="171" width="13.109375" style="5" bestFit="1" customWidth="1"/>
    <col min="172" max="172" width="12.88671875" style="5" bestFit="1" customWidth="1"/>
    <col min="173" max="173" width="15.44140625" style="5" bestFit="1" customWidth="1"/>
    <col min="174" max="174" width="10.109375" style="5" customWidth="1"/>
    <col min="175" max="175" width="15.44140625" style="5" bestFit="1" customWidth="1"/>
    <col min="176" max="176" width="16.5546875" style="5" bestFit="1" customWidth="1"/>
    <col min="177" max="177" width="16.88671875" style="5" bestFit="1" customWidth="1"/>
    <col min="178" max="178" width="10.88671875" style="5" customWidth="1"/>
    <col min="179" max="179" width="11.44140625" style="5" bestFit="1" customWidth="1"/>
    <col min="180" max="180" width="10" style="5" customWidth="1"/>
    <col min="181" max="181" width="11.109375" style="5" bestFit="1" customWidth="1"/>
    <col min="182" max="183" width="15.44140625" style="5" bestFit="1" customWidth="1"/>
    <col min="184" max="184" width="10.109375" style="5" customWidth="1"/>
    <col min="185" max="185" width="9.88671875" style="5" customWidth="1"/>
    <col min="186" max="186" width="12.44140625" style="5" bestFit="1" customWidth="1"/>
    <col min="187" max="187" width="11" style="5" bestFit="1" customWidth="1"/>
    <col min="188" max="188" width="17.88671875" style="5" bestFit="1" customWidth="1"/>
    <col min="189" max="189" width="10.109375" style="5" customWidth="1"/>
    <col min="190" max="190" width="12.88671875" style="5" bestFit="1" customWidth="1"/>
    <col min="191" max="191" width="12.109375" style="5" bestFit="1" customWidth="1"/>
    <col min="192" max="192" width="10.44140625" style="5" customWidth="1"/>
    <col min="193" max="193" width="14.44140625" style="5" bestFit="1" customWidth="1"/>
    <col min="194" max="194" width="13.88671875" style="5" bestFit="1" customWidth="1"/>
    <col min="195" max="195" width="12.109375" style="5" bestFit="1" customWidth="1"/>
    <col min="196" max="196" width="12.5546875" style="5" bestFit="1" customWidth="1"/>
    <col min="197" max="197" width="15.44140625" style="5" bestFit="1" customWidth="1"/>
    <col min="198" max="198" width="10.88671875" style="5" customWidth="1"/>
    <col min="199" max="199" width="16.44140625" style="5" bestFit="1" customWidth="1"/>
    <col min="200" max="200" width="18.109375" style="5" bestFit="1" customWidth="1"/>
    <col min="201" max="201" width="14.44140625" style="5" bestFit="1" customWidth="1"/>
    <col min="202" max="202" width="10.44140625" style="5" customWidth="1"/>
    <col min="203" max="203" width="9.44140625" style="5" customWidth="1"/>
    <col min="204" max="204" width="7.88671875" style="5" customWidth="1"/>
    <col min="205" max="205" width="11.44140625" style="5" bestFit="1" customWidth="1"/>
    <col min="206" max="206" width="14.109375" style="5" bestFit="1" customWidth="1"/>
    <col min="207" max="207" width="12.88671875" style="5" bestFit="1" customWidth="1"/>
    <col min="208" max="208" width="15.109375" style="5" bestFit="1" customWidth="1"/>
    <col min="209" max="209" width="11" style="5" bestFit="1" customWidth="1"/>
    <col min="210" max="210" width="9.44140625" style="5" customWidth="1"/>
    <col min="211" max="211" width="10.109375" style="5" customWidth="1"/>
    <col min="212" max="212" width="10.44140625" style="5" customWidth="1"/>
    <col min="213" max="213" width="11.44140625" style="5" bestFit="1" customWidth="1"/>
    <col min="214" max="214" width="12.88671875" style="5" bestFit="1" customWidth="1"/>
    <col min="215" max="215" width="30.44140625" style="5" bestFit="1" customWidth="1"/>
    <col min="216" max="216" width="32" style="5" bestFit="1" customWidth="1"/>
    <col min="217" max="217" width="29.109375" style="5" bestFit="1" customWidth="1"/>
    <col min="218" max="218" width="11" style="5" bestFit="1" customWidth="1"/>
    <col min="219" max="219" width="28.5546875" style="5" bestFit="1" customWidth="1"/>
    <col min="220" max="220" width="30.109375" style="5" bestFit="1" customWidth="1"/>
    <col min="221" max="221" width="27.44140625" style="5" bestFit="1" customWidth="1"/>
    <col min="222" max="222" width="7.44140625" style="5" customWidth="1"/>
    <col min="223" max="223" width="25.109375" style="5" bestFit="1" customWidth="1"/>
    <col min="224" max="224" width="26.5546875" style="5" bestFit="1" customWidth="1"/>
    <col min="225" max="225" width="23.88671875" style="5" bestFit="1" customWidth="1"/>
    <col min="226" max="232" width="10.88671875" style="5"/>
    <col min="233" max="16384" width="10.88671875" style="1"/>
  </cols>
  <sheetData>
    <row r="1" spans="1:232" s="16" customFormat="1" x14ac:dyDescent="0.3">
      <c r="A1" s="22" t="s">
        <v>121</v>
      </c>
      <c r="B1" s="33" t="s">
        <v>122</v>
      </c>
      <c r="C1" s="33" t="s">
        <v>123</v>
      </c>
      <c r="D1" s="22" t="s">
        <v>124</v>
      </c>
      <c r="E1" s="22" t="s">
        <v>119</v>
      </c>
      <c r="F1" s="22" t="s">
        <v>125</v>
      </c>
      <c r="G1" s="22" t="s">
        <v>153</v>
      </c>
      <c r="H1" s="33" t="s">
        <v>154</v>
      </c>
      <c r="I1" s="33" t="s">
        <v>120</v>
      </c>
      <c r="J1" s="22" t="s">
        <v>182</v>
      </c>
      <c r="K1" s="33" t="s">
        <v>126</v>
      </c>
      <c r="L1" s="33" t="s">
        <v>127</v>
      </c>
      <c r="M1" s="33" t="s">
        <v>181</v>
      </c>
      <c r="N1" s="22" t="s">
        <v>128</v>
      </c>
      <c r="O1" s="22" t="s">
        <v>129</v>
      </c>
      <c r="P1" s="22" t="s">
        <v>130</v>
      </c>
      <c r="Q1" s="22" t="s">
        <v>131</v>
      </c>
      <c r="R1" s="22" t="s">
        <v>132</v>
      </c>
      <c r="S1" s="22" t="s">
        <v>133</v>
      </c>
      <c r="T1" s="22" t="s">
        <v>134</v>
      </c>
      <c r="U1" s="22" t="s">
        <v>135</v>
      </c>
      <c r="V1" s="22" t="s">
        <v>136</v>
      </c>
      <c r="W1" s="22" t="s">
        <v>137</v>
      </c>
      <c r="X1" s="22" t="s">
        <v>138</v>
      </c>
      <c r="Y1" s="22" t="s">
        <v>139</v>
      </c>
      <c r="Z1" s="22" t="s">
        <v>140</v>
      </c>
      <c r="AA1" s="22" t="s">
        <v>141</v>
      </c>
      <c r="AB1" s="22" t="s">
        <v>142</v>
      </c>
      <c r="AC1" s="22" t="s">
        <v>143</v>
      </c>
      <c r="AD1" s="22" t="s">
        <v>144</v>
      </c>
      <c r="AE1" s="22" t="s">
        <v>145</v>
      </c>
      <c r="AF1" s="22" t="s">
        <v>146</v>
      </c>
      <c r="AG1" s="22" t="s">
        <v>147</v>
      </c>
      <c r="AH1" s="22" t="s">
        <v>148</v>
      </c>
      <c r="AI1" s="22" t="s">
        <v>149</v>
      </c>
      <c r="AJ1" s="22" t="s">
        <v>150</v>
      </c>
      <c r="AK1" s="22" t="s">
        <v>151</v>
      </c>
      <c r="AL1" s="22" t="s">
        <v>152</v>
      </c>
      <c r="AM1" s="22" t="s">
        <v>156</v>
      </c>
      <c r="AN1" s="22" t="s">
        <v>157</v>
      </c>
      <c r="AO1" s="22" t="s">
        <v>158</v>
      </c>
      <c r="AP1" s="22" t="s">
        <v>159</v>
      </c>
      <c r="AQ1" s="22" t="s">
        <v>160</v>
      </c>
      <c r="AR1" s="22" t="s">
        <v>161</v>
      </c>
      <c r="AS1" s="22" t="s">
        <v>162</v>
      </c>
      <c r="AT1" s="22" t="s">
        <v>184</v>
      </c>
      <c r="AU1" s="31" t="s">
        <v>185</v>
      </c>
      <c r="AV1" s="22" t="s">
        <v>186</v>
      </c>
      <c r="AW1" s="22" t="s">
        <v>163</v>
      </c>
      <c r="AX1" s="22" t="s">
        <v>188</v>
      </c>
      <c r="AY1" s="22" t="s">
        <v>189</v>
      </c>
      <c r="AZ1" s="22" t="s">
        <v>190</v>
      </c>
      <c r="BA1" s="22" t="s">
        <v>164</v>
      </c>
      <c r="BB1" s="34" t="s">
        <v>192</v>
      </c>
      <c r="BC1" s="34" t="s">
        <v>193</v>
      </c>
      <c r="BD1" s="22" t="s">
        <v>194</v>
      </c>
      <c r="BE1" s="17"/>
      <c r="BF1" s="17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208"/>
      <c r="DA1" s="33"/>
      <c r="DB1" s="33"/>
      <c r="DC1" s="33"/>
      <c r="DD1" s="33"/>
      <c r="DE1" s="33"/>
      <c r="DF1" s="33"/>
      <c r="DG1" s="33"/>
      <c r="DH1" s="33"/>
      <c r="DI1" s="33"/>
      <c r="DJ1" s="209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208"/>
      <c r="FE1" s="33"/>
      <c r="FF1" s="33"/>
      <c r="FG1" s="33"/>
      <c r="FH1" s="33"/>
      <c r="FI1" s="33"/>
      <c r="FJ1" s="33"/>
      <c r="FK1" s="33"/>
      <c r="FL1" s="33"/>
      <c r="FM1" s="33"/>
      <c r="FN1" s="207"/>
      <c r="FO1" s="33"/>
      <c r="FP1" s="33"/>
      <c r="FQ1" s="33"/>
      <c r="FR1" s="33"/>
      <c r="FS1" s="33"/>
      <c r="FT1" s="33"/>
      <c r="FU1" s="33"/>
      <c r="FV1" s="33"/>
      <c r="FW1" s="33"/>
      <c r="FX1" s="33"/>
      <c r="FY1" s="33"/>
      <c r="FZ1" s="33"/>
      <c r="GA1" s="33"/>
      <c r="GB1" s="33"/>
      <c r="GC1" s="33"/>
      <c r="GD1" s="33"/>
      <c r="GE1" s="33"/>
      <c r="GF1" s="33"/>
      <c r="GG1" s="33"/>
      <c r="GH1" s="33"/>
      <c r="GI1" s="33"/>
      <c r="GJ1" s="33"/>
      <c r="GK1" s="33"/>
      <c r="GL1" s="33"/>
      <c r="GM1" s="33"/>
      <c r="GN1" s="33"/>
      <c r="GO1" s="33"/>
      <c r="GP1" s="33"/>
      <c r="GQ1" s="33"/>
      <c r="GR1" s="33"/>
      <c r="GS1" s="33"/>
      <c r="GT1" s="33"/>
      <c r="GU1" s="33"/>
      <c r="GV1" s="33"/>
      <c r="GW1" s="33"/>
      <c r="GX1" s="33"/>
      <c r="GY1" s="33"/>
      <c r="GZ1" s="33"/>
      <c r="HA1" s="33"/>
      <c r="HB1" s="33"/>
      <c r="HC1" s="33"/>
      <c r="HD1" s="33"/>
      <c r="HE1" s="33"/>
      <c r="HF1" s="33"/>
      <c r="HG1" s="33"/>
      <c r="HH1" s="208"/>
      <c r="HI1" s="33"/>
      <c r="HJ1" s="33"/>
      <c r="HK1" s="33"/>
      <c r="HL1" s="33"/>
      <c r="HM1" s="33"/>
      <c r="HN1" s="33"/>
      <c r="HO1" s="33"/>
      <c r="HP1" s="33"/>
      <c r="HQ1" s="33"/>
      <c r="HR1" s="17"/>
      <c r="HS1" s="17"/>
      <c r="HT1" s="17"/>
      <c r="HU1" s="17"/>
      <c r="HV1" s="17"/>
      <c r="HW1" s="17"/>
      <c r="HX1" s="17"/>
    </row>
    <row r="2" spans="1:232" x14ac:dyDescent="0.3">
      <c r="A2" s="28" t="s">
        <v>10</v>
      </c>
      <c r="B2" s="4">
        <v>28.5533</v>
      </c>
      <c r="C2" s="4">
        <v>47.196100000000001</v>
      </c>
      <c r="D2" s="4">
        <v>38.468299999999999</v>
      </c>
      <c r="E2" s="4">
        <v>43.3827</v>
      </c>
      <c r="F2" s="4">
        <v>41.058399999999999</v>
      </c>
      <c r="G2" s="4">
        <v>42.887700000000002</v>
      </c>
      <c r="H2" s="4">
        <v>47.4024</v>
      </c>
      <c r="I2" s="4">
        <v>23.265999999999998</v>
      </c>
      <c r="J2" s="13">
        <v>23.4375</v>
      </c>
      <c r="K2" s="4">
        <v>32.958399999999997</v>
      </c>
      <c r="L2" s="4">
        <v>32.644100000000002</v>
      </c>
      <c r="M2" s="4">
        <v>42.180799999999998</v>
      </c>
      <c r="N2" s="4">
        <v>45.570399999999999</v>
      </c>
      <c r="O2" s="4">
        <v>63.838999999999999</v>
      </c>
      <c r="P2" s="13">
        <v>31.410299999999999</v>
      </c>
      <c r="Q2" s="13">
        <v>24.550899999999999</v>
      </c>
      <c r="R2" s="4">
        <v>28.8565</v>
      </c>
      <c r="S2" s="13">
        <v>56.1736</v>
      </c>
      <c r="T2" s="13">
        <v>48.203699999999998</v>
      </c>
      <c r="U2" s="13">
        <v>32.378900000000002</v>
      </c>
      <c r="V2" s="13">
        <v>28.952200000000001</v>
      </c>
      <c r="W2" s="4">
        <v>35.347900000000003</v>
      </c>
      <c r="X2" s="13">
        <v>44.277099999999997</v>
      </c>
      <c r="Y2" s="4">
        <v>26.881499999999999</v>
      </c>
      <c r="Z2" s="13">
        <v>27.392399999999999</v>
      </c>
      <c r="AA2" s="4">
        <v>28.547999999999998</v>
      </c>
      <c r="AB2" s="4">
        <v>25.2712</v>
      </c>
      <c r="AC2" s="4">
        <v>27.8292</v>
      </c>
      <c r="AD2" s="4">
        <v>28.058199999999999</v>
      </c>
      <c r="AE2" s="4">
        <v>39.1218</v>
      </c>
      <c r="AF2" s="13">
        <v>26.468499999999999</v>
      </c>
      <c r="AG2" s="4">
        <v>25.880299999999998</v>
      </c>
      <c r="AH2" s="4">
        <v>29.259599999999999</v>
      </c>
      <c r="AI2" s="4">
        <v>35.518700000000003</v>
      </c>
      <c r="AJ2" s="4">
        <v>29.9389</v>
      </c>
      <c r="AK2" s="4">
        <v>30.2469</v>
      </c>
      <c r="AL2" s="4">
        <v>28.790900000000001</v>
      </c>
      <c r="AM2" s="13">
        <v>32.885899999999999</v>
      </c>
      <c r="AN2" s="4">
        <v>26.002400000000002</v>
      </c>
      <c r="AO2" s="4">
        <v>24.846</v>
      </c>
      <c r="AP2" s="4">
        <v>31.512</v>
      </c>
      <c r="AQ2" s="4">
        <v>42.798900000000003</v>
      </c>
      <c r="AR2" s="4">
        <v>28.323699999999999</v>
      </c>
      <c r="AS2" s="4">
        <v>37.825099999999999</v>
      </c>
      <c r="AT2" s="13">
        <v>32.6175</v>
      </c>
      <c r="AU2" s="13">
        <v>31.512</v>
      </c>
      <c r="AV2" s="4">
        <v>35.046700000000001</v>
      </c>
      <c r="AW2" s="4">
        <v>28.5992</v>
      </c>
      <c r="AX2" s="13">
        <v>28.591799999999999</v>
      </c>
      <c r="AY2" s="13">
        <v>29.429400000000001</v>
      </c>
      <c r="AZ2" s="13">
        <v>28.735600000000002</v>
      </c>
      <c r="BA2" s="13">
        <v>46.1066</v>
      </c>
      <c r="BB2" s="13">
        <v>61.638100000000001</v>
      </c>
      <c r="BC2" s="13">
        <v>69.503500000000003</v>
      </c>
      <c r="BD2" s="4">
        <v>53.571399999999997</v>
      </c>
      <c r="BE2" s="210"/>
    </row>
    <row r="3" spans="1:232" x14ac:dyDescent="0.3">
      <c r="A3" s="23" t="s">
        <v>11</v>
      </c>
      <c r="B3" s="4">
        <v>35.601300000000002</v>
      </c>
      <c r="C3" s="4">
        <v>62.642000000000003</v>
      </c>
      <c r="D3" s="4">
        <v>57.904400000000003</v>
      </c>
      <c r="E3" s="4">
        <v>47.851599999999998</v>
      </c>
      <c r="F3" s="4">
        <v>68.337100000000007</v>
      </c>
      <c r="G3" s="4">
        <v>53.747700000000002</v>
      </c>
      <c r="H3" s="4">
        <v>55.917200000000001</v>
      </c>
      <c r="I3" s="4">
        <v>28.1921</v>
      </c>
      <c r="J3" s="13">
        <v>33.585500000000003</v>
      </c>
      <c r="K3" s="4">
        <v>46.554200000000002</v>
      </c>
      <c r="L3" s="4">
        <v>40.982599999999998</v>
      </c>
      <c r="M3" s="4">
        <v>57.198399999999999</v>
      </c>
      <c r="N3" s="4">
        <v>65.210999999999999</v>
      </c>
      <c r="O3" s="4">
        <v>63.605800000000002</v>
      </c>
      <c r="P3" s="13">
        <v>34.506999999999998</v>
      </c>
      <c r="Q3" s="13">
        <v>37.046399999999998</v>
      </c>
      <c r="R3" s="4">
        <v>34.869900000000001</v>
      </c>
      <c r="S3" s="13">
        <v>63.216700000000003</v>
      </c>
      <c r="T3" s="13">
        <v>55.569600000000001</v>
      </c>
      <c r="U3" s="13">
        <v>34.751800000000003</v>
      </c>
      <c r="V3" s="13">
        <v>27.897300000000001</v>
      </c>
      <c r="W3" s="4">
        <v>39.601300000000002</v>
      </c>
      <c r="X3" s="13">
        <v>53.043100000000003</v>
      </c>
      <c r="Y3" s="4">
        <v>28.125</v>
      </c>
      <c r="Z3" s="13">
        <v>31.477499999999999</v>
      </c>
      <c r="AA3" s="4">
        <v>32.990900000000003</v>
      </c>
      <c r="AB3" s="4">
        <v>32.249400000000001</v>
      </c>
      <c r="AC3" s="4">
        <v>27.636199999999999</v>
      </c>
      <c r="AD3" s="4">
        <v>40.433999999999997</v>
      </c>
      <c r="AE3" s="4">
        <v>49.217799999999997</v>
      </c>
      <c r="AF3" s="13">
        <v>31.0855</v>
      </c>
      <c r="AG3" s="4">
        <v>29.878</v>
      </c>
      <c r="AH3" s="4">
        <v>35.288499999999999</v>
      </c>
      <c r="AI3" s="4">
        <v>46.768900000000002</v>
      </c>
      <c r="AJ3" s="4">
        <v>32.486199999999997</v>
      </c>
      <c r="AK3" s="4">
        <v>37.692300000000003</v>
      </c>
      <c r="AL3" s="4">
        <v>36.848300000000002</v>
      </c>
      <c r="AM3" s="13">
        <v>37.027700000000003</v>
      </c>
      <c r="AN3" s="4">
        <v>27.38</v>
      </c>
      <c r="AO3" s="4">
        <v>29.6584</v>
      </c>
      <c r="AP3" s="4">
        <v>37.860599999999998</v>
      </c>
      <c r="AQ3" s="4">
        <v>50.419199999999996</v>
      </c>
      <c r="AR3" s="4">
        <v>29.738399999999999</v>
      </c>
      <c r="AS3" s="4">
        <v>43.715800000000002</v>
      </c>
      <c r="AT3" s="13">
        <v>45.3005</v>
      </c>
      <c r="AU3" s="13">
        <v>43.066400000000002</v>
      </c>
      <c r="AV3" s="4">
        <v>44.117600000000003</v>
      </c>
      <c r="AW3" s="4">
        <v>27.7883</v>
      </c>
      <c r="AX3" s="13">
        <v>29.872699999999998</v>
      </c>
      <c r="AY3" s="13">
        <v>30.092099999999999</v>
      </c>
      <c r="AZ3" s="13">
        <v>28.883199999999999</v>
      </c>
      <c r="BA3" s="13">
        <v>45.731699999999996</v>
      </c>
      <c r="BB3" s="13">
        <v>77.160899999999998</v>
      </c>
      <c r="BC3" s="13">
        <v>75.578400000000002</v>
      </c>
      <c r="BD3" s="4">
        <v>60.646900000000002</v>
      </c>
      <c r="BE3" s="24"/>
    </row>
    <row r="4" spans="1:232" x14ac:dyDescent="0.3">
      <c r="A4" s="23" t="s">
        <v>12</v>
      </c>
      <c r="B4" s="4">
        <v>32.420699999999997</v>
      </c>
      <c r="C4" s="4">
        <v>50.419199999999996</v>
      </c>
      <c r="D4" s="4">
        <v>45.9846</v>
      </c>
      <c r="E4" s="4">
        <v>53.762999999999998</v>
      </c>
      <c r="F4" s="4">
        <v>46.320099999999996</v>
      </c>
      <c r="G4" s="4">
        <v>47.5762</v>
      </c>
      <c r="H4" s="4">
        <v>44.012</v>
      </c>
      <c r="I4" s="4">
        <v>27.599299999999999</v>
      </c>
      <c r="J4" s="13">
        <v>30.0901</v>
      </c>
      <c r="K4" s="4">
        <v>38.329500000000003</v>
      </c>
      <c r="L4" s="4">
        <v>40.495899999999999</v>
      </c>
      <c r="M4" s="4">
        <v>45.794400000000003</v>
      </c>
      <c r="N4" s="4">
        <v>51.9435</v>
      </c>
      <c r="O4" s="4">
        <v>81.838399999999993</v>
      </c>
      <c r="P4" s="13">
        <v>31.822800000000001</v>
      </c>
      <c r="Q4" s="13">
        <v>32.3947</v>
      </c>
      <c r="R4" s="4">
        <v>34.154299999999999</v>
      </c>
      <c r="S4" s="13">
        <v>45.734200000000001</v>
      </c>
      <c r="T4" s="13">
        <v>52.125599999999999</v>
      </c>
      <c r="U4" s="13">
        <v>35.218000000000004</v>
      </c>
      <c r="V4" s="13">
        <v>27.161300000000001</v>
      </c>
      <c r="W4" s="4">
        <v>35.037100000000002</v>
      </c>
      <c r="X4" s="13">
        <v>44.170699999999997</v>
      </c>
      <c r="Y4" s="4">
        <v>26.0351</v>
      </c>
      <c r="Z4" s="13">
        <v>34.0593</v>
      </c>
      <c r="AA4" s="4">
        <v>24.7151</v>
      </c>
      <c r="AB4" s="4">
        <v>27.636199999999999</v>
      </c>
      <c r="AC4" s="4">
        <v>29.645099999999999</v>
      </c>
      <c r="AD4" s="4">
        <v>32.710299999999997</v>
      </c>
      <c r="AE4" s="4">
        <v>42.976900000000001</v>
      </c>
      <c r="AF4" s="13">
        <v>34.112000000000002</v>
      </c>
      <c r="AG4" s="4">
        <v>28.0534</v>
      </c>
      <c r="AH4" s="4">
        <v>32.7196</v>
      </c>
      <c r="AI4" s="4">
        <v>40.692700000000002</v>
      </c>
      <c r="AJ4" s="4">
        <v>32.071899999999999</v>
      </c>
      <c r="AK4" s="4">
        <v>33.070900000000002</v>
      </c>
      <c r="AL4" s="4">
        <v>30.046299999999999</v>
      </c>
      <c r="AM4" s="13">
        <v>29.6371</v>
      </c>
      <c r="AN4" s="4">
        <v>23.914100000000001</v>
      </c>
      <c r="AO4" s="4">
        <v>29.197600000000001</v>
      </c>
      <c r="AP4" s="4">
        <v>31.802900000000001</v>
      </c>
      <c r="AQ4" s="4">
        <v>49.314100000000003</v>
      </c>
      <c r="AR4" s="4">
        <v>30.4544</v>
      </c>
      <c r="AS4" s="4">
        <v>37.4649</v>
      </c>
      <c r="AT4" s="13">
        <v>38.582700000000003</v>
      </c>
      <c r="AU4" s="13">
        <v>39.9071</v>
      </c>
      <c r="AV4" s="4">
        <v>40.946300000000001</v>
      </c>
      <c r="AW4" s="4">
        <v>32.742699999999999</v>
      </c>
      <c r="AX4" s="13">
        <v>30.8413</v>
      </c>
      <c r="AY4" s="13">
        <v>32.8125</v>
      </c>
      <c r="AZ4" s="13">
        <v>31.193100000000001</v>
      </c>
      <c r="BA4" s="13">
        <v>57.989699999999999</v>
      </c>
      <c r="BB4" s="13">
        <v>73.803399999999996</v>
      </c>
      <c r="BC4" s="13">
        <v>65.223799999999997</v>
      </c>
      <c r="BD4" s="4">
        <v>60.598399999999998</v>
      </c>
      <c r="BE4" s="24"/>
    </row>
    <row r="5" spans="1:232" x14ac:dyDescent="0.3">
      <c r="A5" s="23" t="s">
        <v>13</v>
      </c>
      <c r="B5" s="4">
        <v>38.5274</v>
      </c>
      <c r="C5" s="4">
        <v>52.466700000000003</v>
      </c>
      <c r="D5" s="4">
        <v>51.684699999999999</v>
      </c>
      <c r="E5" s="4">
        <v>49.043599999999998</v>
      </c>
      <c r="F5" s="4">
        <v>57.251899999999999</v>
      </c>
      <c r="G5" s="4">
        <v>55.782800000000002</v>
      </c>
      <c r="H5" s="4">
        <v>48.682699999999997</v>
      </c>
      <c r="I5" s="4">
        <v>29.6159</v>
      </c>
      <c r="J5" s="13">
        <v>36.490499999999997</v>
      </c>
      <c r="K5" s="4">
        <v>42.399099999999997</v>
      </c>
      <c r="L5" s="4">
        <v>46.518999999999998</v>
      </c>
      <c r="M5" s="4">
        <v>46.188499999999998</v>
      </c>
      <c r="N5" s="4">
        <v>60.245899999999999</v>
      </c>
      <c r="O5" s="4">
        <v>88.947199999999995</v>
      </c>
      <c r="P5" s="13">
        <v>31.132300000000001</v>
      </c>
      <c r="Q5" s="13">
        <v>37.593800000000002</v>
      </c>
      <c r="R5" s="4">
        <v>32.1616</v>
      </c>
      <c r="S5" s="13">
        <v>62.163699999999999</v>
      </c>
      <c r="T5" s="13">
        <v>54.646799999999999</v>
      </c>
      <c r="U5" s="13">
        <v>40.453800000000001</v>
      </c>
      <c r="V5" s="13">
        <v>28.379000000000001</v>
      </c>
      <c r="W5" s="4">
        <v>44.629600000000003</v>
      </c>
      <c r="X5" s="13">
        <v>43.100099999999998</v>
      </c>
      <c r="Y5" s="4">
        <v>25.584</v>
      </c>
      <c r="Z5" s="13">
        <v>38.643500000000003</v>
      </c>
      <c r="AA5" s="4">
        <v>29.722300000000001</v>
      </c>
      <c r="AB5" s="4">
        <v>36.8093</v>
      </c>
      <c r="AC5" s="4">
        <v>33.1828</v>
      </c>
      <c r="AD5" s="4">
        <v>34.110199999999999</v>
      </c>
      <c r="AE5" s="4">
        <v>55.674799999999998</v>
      </c>
      <c r="AF5" s="13">
        <v>34.331499999999998</v>
      </c>
      <c r="AG5" s="4">
        <v>29.5181</v>
      </c>
      <c r="AH5" s="4">
        <v>32.713099999999997</v>
      </c>
      <c r="AI5" s="4">
        <v>48.525500000000001</v>
      </c>
      <c r="AJ5" s="4">
        <v>35.396999999999998</v>
      </c>
      <c r="AK5" s="4">
        <v>39.697499999999998</v>
      </c>
      <c r="AL5" s="4">
        <v>27.897300000000001</v>
      </c>
      <c r="AM5" s="13">
        <v>31.2102</v>
      </c>
      <c r="AN5" s="4">
        <v>26.098299999999998</v>
      </c>
      <c r="AO5" s="4">
        <v>37.506399999999999</v>
      </c>
      <c r="AP5" s="4">
        <v>38.223700000000001</v>
      </c>
      <c r="AQ5" s="4">
        <v>58.8</v>
      </c>
      <c r="AR5" s="4">
        <v>30.561299999999999</v>
      </c>
      <c r="AS5" s="4">
        <v>43.368299999999998</v>
      </c>
      <c r="AT5" s="13">
        <v>51.406599999999997</v>
      </c>
      <c r="AU5" s="13">
        <v>49.395200000000003</v>
      </c>
      <c r="AV5" s="4">
        <v>51.2</v>
      </c>
      <c r="AW5" s="4">
        <v>34.830500000000001</v>
      </c>
      <c r="AX5" s="13">
        <v>35.209600000000002</v>
      </c>
      <c r="AY5" s="13">
        <v>36.704099999999997</v>
      </c>
      <c r="AZ5" s="13">
        <v>35.087699999999998</v>
      </c>
      <c r="BA5" s="13">
        <v>64.285700000000006</v>
      </c>
      <c r="BB5" s="13">
        <v>64.398399999999995</v>
      </c>
      <c r="BC5" s="13">
        <v>85.069400000000002</v>
      </c>
      <c r="BD5" s="4">
        <v>70.953400000000002</v>
      </c>
      <c r="BE5" s="24"/>
    </row>
    <row r="6" spans="1:232" x14ac:dyDescent="0.3">
      <c r="A6" s="23" t="s">
        <v>16</v>
      </c>
      <c r="B6" s="4">
        <v>36.4465</v>
      </c>
      <c r="C6" s="4">
        <v>60.978999999999999</v>
      </c>
      <c r="D6" s="4">
        <v>48.053199999999997</v>
      </c>
      <c r="E6" s="4">
        <v>42.534700000000001</v>
      </c>
      <c r="F6" s="4">
        <v>47.268900000000002</v>
      </c>
      <c r="G6" s="4">
        <v>53.068600000000004</v>
      </c>
      <c r="H6" s="4">
        <v>50.915900000000001</v>
      </c>
      <c r="I6" s="4">
        <v>25.232700000000001</v>
      </c>
      <c r="J6" s="13">
        <v>36.458300000000001</v>
      </c>
      <c r="K6" s="4">
        <v>30.6889</v>
      </c>
      <c r="L6" s="4">
        <v>44.410899999999998</v>
      </c>
      <c r="M6" s="4">
        <v>49.874699999999997</v>
      </c>
      <c r="N6" s="4">
        <v>50.865099999999998</v>
      </c>
      <c r="O6" s="4">
        <v>79.799700000000001</v>
      </c>
      <c r="P6" s="13">
        <v>28.605399999999999</v>
      </c>
      <c r="Q6" s="13">
        <v>29.7866</v>
      </c>
      <c r="R6" s="4">
        <v>32.605499999999999</v>
      </c>
      <c r="S6" s="13">
        <v>50.868000000000002</v>
      </c>
      <c r="T6" s="13">
        <v>50</v>
      </c>
      <c r="U6" s="13">
        <v>39.064</v>
      </c>
      <c r="V6" s="13">
        <v>33.022199999999998</v>
      </c>
      <c r="W6" s="4">
        <v>35.679600000000001</v>
      </c>
      <c r="X6" s="13">
        <v>55.056199999999997</v>
      </c>
      <c r="Y6" s="4">
        <v>23.983000000000001</v>
      </c>
      <c r="Z6" s="13">
        <v>33.715600000000002</v>
      </c>
      <c r="AA6" s="4">
        <v>27.0044</v>
      </c>
      <c r="AB6" s="4">
        <v>34.834099999999999</v>
      </c>
      <c r="AC6" s="4">
        <v>34.027799999999999</v>
      </c>
      <c r="AD6" s="4">
        <v>30.222000000000001</v>
      </c>
      <c r="AE6" s="4">
        <v>48.673699999999997</v>
      </c>
      <c r="AF6" s="13">
        <v>26.938400000000001</v>
      </c>
      <c r="AG6" s="4">
        <v>29.4</v>
      </c>
      <c r="AH6" s="4">
        <v>32.4011</v>
      </c>
      <c r="AI6" s="4">
        <v>40.3748</v>
      </c>
      <c r="AJ6" s="4">
        <v>30.807600000000001</v>
      </c>
      <c r="AK6" s="4">
        <v>35.024999999999999</v>
      </c>
      <c r="AL6" s="4">
        <v>31.705300000000001</v>
      </c>
      <c r="AM6" s="13">
        <v>29.631799999999998</v>
      </c>
      <c r="AN6" s="4">
        <v>21.546500000000002</v>
      </c>
      <c r="AO6" s="4">
        <v>33.003999999999998</v>
      </c>
      <c r="AP6" s="4">
        <v>38.056600000000003</v>
      </c>
      <c r="AQ6" s="4">
        <v>50.953200000000002</v>
      </c>
      <c r="AR6" s="4">
        <v>30.3719</v>
      </c>
      <c r="AS6" s="4">
        <v>38.835000000000001</v>
      </c>
      <c r="AT6" s="13">
        <v>52.466700000000003</v>
      </c>
      <c r="AU6" s="13">
        <v>46.312199999999997</v>
      </c>
      <c r="AV6" s="4">
        <v>46.724400000000003</v>
      </c>
      <c r="AW6" s="4">
        <v>33.988399999999999</v>
      </c>
      <c r="AX6" s="13">
        <v>34.4666</v>
      </c>
      <c r="AY6" s="13">
        <v>37.357100000000003</v>
      </c>
      <c r="AZ6" s="13">
        <v>34.8964</v>
      </c>
      <c r="BA6" s="13">
        <v>56.818199999999997</v>
      </c>
      <c r="BB6" s="13">
        <v>58.894199999999998</v>
      </c>
      <c r="BC6" s="13">
        <v>65.824200000000005</v>
      </c>
      <c r="BD6" s="4">
        <v>53.244599999999998</v>
      </c>
      <c r="BE6" s="24"/>
    </row>
    <row r="7" spans="1:232" x14ac:dyDescent="0.3">
      <c r="A7" s="23" t="s">
        <v>17</v>
      </c>
      <c r="B7" s="4">
        <v>41.462699999999998</v>
      </c>
      <c r="C7" s="4">
        <v>51.223500000000001</v>
      </c>
      <c r="D7" s="4">
        <v>49</v>
      </c>
      <c r="E7" s="4">
        <v>56.291899999999998</v>
      </c>
      <c r="F7" s="4">
        <v>50.5334</v>
      </c>
      <c r="G7" s="4">
        <v>51.069299999999998</v>
      </c>
      <c r="H7" s="4">
        <v>51.685699999999997</v>
      </c>
      <c r="I7" s="4">
        <v>28.811</v>
      </c>
      <c r="J7" s="13">
        <v>37.381300000000003</v>
      </c>
      <c r="K7" s="4">
        <v>37.789200000000001</v>
      </c>
      <c r="L7" s="4">
        <v>50</v>
      </c>
      <c r="M7" s="4">
        <v>48.9221</v>
      </c>
      <c r="N7" s="4">
        <v>52.174900000000001</v>
      </c>
      <c r="O7" s="4">
        <v>60.863999999999997</v>
      </c>
      <c r="P7" s="13">
        <v>33.333300000000001</v>
      </c>
      <c r="Q7" s="13">
        <v>38.281300000000002</v>
      </c>
      <c r="R7" s="4">
        <v>40.7102</v>
      </c>
      <c r="S7" s="13">
        <v>55.4833</v>
      </c>
      <c r="T7" s="13">
        <v>52.038499999999999</v>
      </c>
      <c r="U7" s="13">
        <v>35.529699999999998</v>
      </c>
      <c r="V7" s="13">
        <v>36.175199999999997</v>
      </c>
      <c r="W7" s="4">
        <v>39.410200000000003</v>
      </c>
      <c r="X7" s="13">
        <v>46.445500000000003</v>
      </c>
      <c r="Y7" s="4">
        <v>28.488399999999999</v>
      </c>
      <c r="Z7" s="13">
        <v>47.7273</v>
      </c>
      <c r="AA7" s="4">
        <v>28.831099999999999</v>
      </c>
      <c r="AB7" s="4">
        <v>33.793100000000003</v>
      </c>
      <c r="AC7" s="4">
        <v>30.39</v>
      </c>
      <c r="AD7" s="4">
        <v>38.9255</v>
      </c>
      <c r="AE7" s="4">
        <v>49.001800000000003</v>
      </c>
      <c r="AF7" s="13">
        <v>34.932499999999997</v>
      </c>
      <c r="AG7" s="4">
        <v>31.2102</v>
      </c>
      <c r="AH7" s="4">
        <v>37.011099999999999</v>
      </c>
      <c r="AI7" s="4">
        <v>43.5197</v>
      </c>
      <c r="AJ7" s="4">
        <v>33.167000000000002</v>
      </c>
      <c r="AK7" s="4">
        <v>38.735199999999999</v>
      </c>
      <c r="AL7" s="4">
        <v>29.953099999999999</v>
      </c>
      <c r="AM7" s="13">
        <v>31.321000000000002</v>
      </c>
      <c r="AN7" s="4">
        <v>24.7059</v>
      </c>
      <c r="AO7" s="4">
        <v>33.2562</v>
      </c>
      <c r="AP7" s="4">
        <v>44.744300000000003</v>
      </c>
      <c r="AQ7" s="4">
        <v>44.788200000000003</v>
      </c>
      <c r="AR7" s="4">
        <v>32.061100000000003</v>
      </c>
      <c r="AS7" s="4">
        <v>39.941800000000001</v>
      </c>
      <c r="AT7" s="13">
        <v>46.538600000000002</v>
      </c>
      <c r="AU7" s="13">
        <v>39.783499999999997</v>
      </c>
      <c r="AV7" s="4">
        <v>42.097900000000003</v>
      </c>
      <c r="AW7" s="4">
        <v>32.284799999999997</v>
      </c>
      <c r="AX7" s="13">
        <v>31.715199999999999</v>
      </c>
      <c r="AY7" s="13">
        <v>32.999099999999999</v>
      </c>
      <c r="AZ7" s="13">
        <v>32.112000000000002</v>
      </c>
      <c r="BA7" s="13">
        <v>50.736400000000003</v>
      </c>
      <c r="BB7" s="13">
        <v>61.523400000000002</v>
      </c>
      <c r="BC7" s="13">
        <v>68.531499999999994</v>
      </c>
      <c r="BD7" s="4">
        <v>49.306600000000003</v>
      </c>
      <c r="BE7" s="24"/>
    </row>
    <row r="8" spans="1:232" x14ac:dyDescent="0.3">
      <c r="A8" s="23" t="s">
        <v>18</v>
      </c>
      <c r="B8" s="4">
        <v>42.613599999999998</v>
      </c>
      <c r="C8" s="4">
        <v>62.2881</v>
      </c>
      <c r="D8" s="4">
        <v>56.538499999999999</v>
      </c>
      <c r="E8" s="4">
        <v>51.773699999999998</v>
      </c>
      <c r="F8" s="4">
        <v>59.701500000000003</v>
      </c>
      <c r="G8" s="4">
        <v>66.646500000000003</v>
      </c>
      <c r="H8" s="4">
        <v>67.989099999999993</v>
      </c>
      <c r="I8" s="4">
        <v>29.8673</v>
      </c>
      <c r="J8" s="13">
        <v>46.896599999999999</v>
      </c>
      <c r="K8" s="4">
        <v>49.160200000000003</v>
      </c>
      <c r="L8" s="4">
        <v>50.345300000000002</v>
      </c>
      <c r="M8" s="4">
        <v>65.005899999999997</v>
      </c>
      <c r="N8" s="4">
        <v>59.213200000000001</v>
      </c>
      <c r="O8" s="4">
        <v>60.7438</v>
      </c>
      <c r="P8" s="13">
        <v>36.227699999999999</v>
      </c>
      <c r="Q8" s="13">
        <v>42.489600000000003</v>
      </c>
      <c r="R8" s="4">
        <v>50.147799999999997</v>
      </c>
      <c r="S8" s="13">
        <v>50.8553</v>
      </c>
      <c r="T8" s="13">
        <v>59.838500000000003</v>
      </c>
      <c r="U8" s="13">
        <v>36.0137</v>
      </c>
      <c r="V8" s="13">
        <v>32.153799999999997</v>
      </c>
      <c r="W8" s="4">
        <v>38.645800000000001</v>
      </c>
      <c r="X8" s="13">
        <v>48.117800000000003</v>
      </c>
      <c r="Y8" s="4">
        <v>28.439699999999998</v>
      </c>
      <c r="Z8" s="13">
        <v>42.485500000000002</v>
      </c>
      <c r="AA8" s="4">
        <v>36.803199999999997</v>
      </c>
      <c r="AB8" s="4">
        <v>44.817100000000003</v>
      </c>
      <c r="AC8" s="4">
        <v>42.710500000000003</v>
      </c>
      <c r="AD8" s="4">
        <v>38.8889</v>
      </c>
      <c r="AE8" s="4">
        <v>56.214100000000002</v>
      </c>
      <c r="AF8" s="13">
        <v>34.411000000000001</v>
      </c>
      <c r="AG8" s="4">
        <v>34.265700000000002</v>
      </c>
      <c r="AH8" s="4">
        <v>36.817500000000003</v>
      </c>
      <c r="AI8" s="4">
        <v>43.889299999999999</v>
      </c>
      <c r="AJ8" s="4">
        <v>45.964599999999997</v>
      </c>
      <c r="AK8" s="4">
        <v>44.012</v>
      </c>
      <c r="AL8" s="4">
        <v>34.576500000000003</v>
      </c>
      <c r="AM8" s="13">
        <v>32.554099999999998</v>
      </c>
      <c r="AN8" s="4">
        <v>29.223400000000002</v>
      </c>
      <c r="AO8" s="4">
        <v>36.788800000000002</v>
      </c>
      <c r="AP8" s="4">
        <v>43.066400000000002</v>
      </c>
      <c r="AQ8" s="4">
        <v>41.667999999999999</v>
      </c>
      <c r="AR8" s="4">
        <v>32.2699</v>
      </c>
      <c r="AS8" s="4">
        <v>41.866599999999998</v>
      </c>
      <c r="AT8" s="13">
        <v>55.056199999999997</v>
      </c>
      <c r="AU8" s="13">
        <v>51.578899999999997</v>
      </c>
      <c r="AV8" s="4">
        <v>49.612400000000001</v>
      </c>
      <c r="AW8" s="4">
        <v>36.782699999999998</v>
      </c>
      <c r="AX8" s="13">
        <v>35.679600000000001</v>
      </c>
      <c r="AY8" s="13">
        <v>37.246600000000001</v>
      </c>
      <c r="AZ8" s="13">
        <v>36.115600000000001</v>
      </c>
      <c r="BA8" s="13">
        <v>57.970999999999997</v>
      </c>
      <c r="BB8" s="13">
        <v>86.8566</v>
      </c>
      <c r="BC8" s="13">
        <v>73.483699999999999</v>
      </c>
      <c r="BD8" s="4">
        <v>60.210700000000003</v>
      </c>
      <c r="BE8" s="24"/>
    </row>
    <row r="9" spans="1:232" x14ac:dyDescent="0.3">
      <c r="A9" s="23" t="s">
        <v>19</v>
      </c>
      <c r="B9" s="4">
        <v>37.006599999999999</v>
      </c>
      <c r="C9" s="4">
        <v>53.260899999999999</v>
      </c>
      <c r="D9" s="4">
        <v>37.360199999999999</v>
      </c>
      <c r="E9" s="4">
        <v>52.621099999999998</v>
      </c>
      <c r="F9" s="4">
        <v>36.772199999999998</v>
      </c>
      <c r="G9" s="4">
        <v>47.322699999999998</v>
      </c>
      <c r="H9" s="4">
        <v>41.677199999999999</v>
      </c>
      <c r="I9" s="4">
        <v>26.807400000000001</v>
      </c>
      <c r="J9" s="13">
        <v>36.445300000000003</v>
      </c>
      <c r="K9" s="4">
        <v>48.840800000000002</v>
      </c>
      <c r="L9" s="4">
        <v>45.508499999999998</v>
      </c>
      <c r="M9" s="4">
        <v>40.341500000000003</v>
      </c>
      <c r="N9" s="4">
        <v>41.880299999999998</v>
      </c>
      <c r="O9" s="4">
        <v>73.134299999999996</v>
      </c>
      <c r="P9" s="13">
        <v>31.921800000000001</v>
      </c>
      <c r="Q9" s="13">
        <v>29.8477</v>
      </c>
      <c r="R9" s="4">
        <v>37.133699999999997</v>
      </c>
      <c r="S9" s="13">
        <v>45.723199999999999</v>
      </c>
      <c r="T9" s="13">
        <v>46.349499999999999</v>
      </c>
      <c r="U9" s="13">
        <v>39.205800000000004</v>
      </c>
      <c r="V9" s="13">
        <v>30.2151</v>
      </c>
      <c r="W9" s="4">
        <v>37.721299999999999</v>
      </c>
      <c r="X9" s="13">
        <v>53.5931</v>
      </c>
      <c r="Y9" s="4">
        <v>23.366099999999999</v>
      </c>
      <c r="Z9" s="13">
        <v>38.8889</v>
      </c>
      <c r="AA9" s="4">
        <v>23.863600000000002</v>
      </c>
      <c r="AB9" s="4">
        <v>31.038900000000002</v>
      </c>
      <c r="AC9" s="4">
        <v>30.4909</v>
      </c>
      <c r="AD9" s="4">
        <v>34.834099999999999</v>
      </c>
      <c r="AE9" s="4">
        <v>46.938200000000002</v>
      </c>
      <c r="AF9" s="13">
        <v>36.2029</v>
      </c>
      <c r="AG9" s="4">
        <v>27.402699999999999</v>
      </c>
      <c r="AH9" s="4">
        <v>30.222000000000001</v>
      </c>
      <c r="AI9" s="4">
        <v>41.689</v>
      </c>
      <c r="AJ9" s="4">
        <v>30.807600000000001</v>
      </c>
      <c r="AK9" s="4">
        <v>30.625</v>
      </c>
      <c r="AL9" s="4">
        <v>31.9998</v>
      </c>
      <c r="AM9" s="13">
        <v>29.665700000000001</v>
      </c>
      <c r="AN9" s="4">
        <v>21.778500000000001</v>
      </c>
      <c r="AO9" s="4">
        <v>30.123000000000001</v>
      </c>
      <c r="AP9" s="4">
        <v>37.009099999999997</v>
      </c>
      <c r="AQ9" s="4">
        <v>46.993200000000002</v>
      </c>
      <c r="AR9" s="4">
        <v>30.9495</v>
      </c>
      <c r="AS9" s="4">
        <v>36.403599999999997</v>
      </c>
      <c r="AT9" s="13">
        <v>44.680900000000001</v>
      </c>
      <c r="AU9" s="13">
        <v>39.516100000000002</v>
      </c>
      <c r="AV9" s="4">
        <v>41.657600000000002</v>
      </c>
      <c r="AW9" s="4">
        <v>32.2699</v>
      </c>
      <c r="AX9" s="13">
        <v>31.575199999999999</v>
      </c>
      <c r="AY9" s="13">
        <v>33.080800000000004</v>
      </c>
      <c r="AZ9" s="13">
        <v>32.942900000000002</v>
      </c>
      <c r="BA9" s="13">
        <v>47.832599999999999</v>
      </c>
      <c r="BB9" s="13">
        <v>66.469099999999997</v>
      </c>
      <c r="BC9" s="13">
        <v>63.102200000000003</v>
      </c>
      <c r="BD9" s="4">
        <v>52.2042</v>
      </c>
      <c r="BE9" s="24"/>
    </row>
    <row r="10" spans="1:232" x14ac:dyDescent="0.3">
      <c r="A10" s="23" t="s">
        <v>22</v>
      </c>
      <c r="B10" s="4">
        <v>53.571399999999997</v>
      </c>
      <c r="C10" s="4">
        <v>56.538499999999999</v>
      </c>
      <c r="D10" s="4">
        <v>51.572899999999997</v>
      </c>
      <c r="E10" s="4">
        <v>48.274099999999997</v>
      </c>
      <c r="F10" s="4">
        <v>59.504100000000001</v>
      </c>
      <c r="G10" s="4">
        <v>69.434200000000004</v>
      </c>
      <c r="H10" s="4">
        <v>68.677300000000002</v>
      </c>
      <c r="I10" s="4">
        <v>25.639500000000002</v>
      </c>
      <c r="J10" s="13">
        <v>44.170699999999997</v>
      </c>
      <c r="K10" s="4">
        <v>47.8827</v>
      </c>
      <c r="L10" s="4">
        <v>52.734400000000001</v>
      </c>
      <c r="M10" s="4">
        <v>50.968899999999998</v>
      </c>
      <c r="N10" s="4">
        <v>61.781999999999996</v>
      </c>
      <c r="O10" s="4">
        <v>73.215299999999999</v>
      </c>
      <c r="P10" s="13">
        <v>34.225000000000001</v>
      </c>
      <c r="Q10" s="13">
        <v>44.850499999999997</v>
      </c>
      <c r="R10" s="4">
        <v>38.472700000000003</v>
      </c>
      <c r="S10" s="13">
        <v>56.976700000000001</v>
      </c>
      <c r="T10" s="13">
        <v>59.107399999999998</v>
      </c>
      <c r="U10" s="13">
        <v>37.5426</v>
      </c>
      <c r="V10" s="13">
        <v>29.573499999999999</v>
      </c>
      <c r="W10" s="4">
        <v>43.5212</v>
      </c>
      <c r="X10" s="13">
        <v>50.960099999999997</v>
      </c>
      <c r="Y10" s="4">
        <v>26.885899999999999</v>
      </c>
      <c r="Z10" s="13">
        <v>40.833300000000001</v>
      </c>
      <c r="AA10" s="4">
        <v>35.441099999999999</v>
      </c>
      <c r="AB10" s="4">
        <v>47.358199999999997</v>
      </c>
      <c r="AC10" s="4">
        <v>34.3369</v>
      </c>
      <c r="AD10" s="4">
        <v>41.851199999999999</v>
      </c>
      <c r="AE10" s="4">
        <v>46.453699999999998</v>
      </c>
      <c r="AF10" s="13">
        <v>34.344499999999996</v>
      </c>
      <c r="AG10" s="4">
        <v>31.901</v>
      </c>
      <c r="AH10" s="4">
        <v>32.142899999999997</v>
      </c>
      <c r="AI10" s="4">
        <v>42.964300000000001</v>
      </c>
      <c r="AJ10" s="4">
        <v>31.441600000000001</v>
      </c>
      <c r="AK10" s="4">
        <v>35.3705</v>
      </c>
      <c r="AL10" s="4">
        <v>31.6568</v>
      </c>
      <c r="AM10" s="13">
        <v>30.497900000000001</v>
      </c>
      <c r="AN10" s="4">
        <v>22.4496</v>
      </c>
      <c r="AO10" s="4">
        <v>37.5</v>
      </c>
      <c r="AP10" s="4">
        <v>38.752200000000002</v>
      </c>
      <c r="AQ10" s="4">
        <v>55.536900000000003</v>
      </c>
      <c r="AR10" s="4">
        <v>30.4663</v>
      </c>
      <c r="AS10" s="4">
        <v>45</v>
      </c>
      <c r="AT10" s="13">
        <v>51.980200000000004</v>
      </c>
      <c r="AU10" s="13">
        <v>44.017800000000001</v>
      </c>
      <c r="AV10" s="4">
        <v>48.644500000000001</v>
      </c>
      <c r="AW10" s="4">
        <v>36.029400000000003</v>
      </c>
      <c r="AX10" s="13">
        <v>35.046399999999998</v>
      </c>
      <c r="AY10" s="13">
        <v>36.888300000000001</v>
      </c>
      <c r="AZ10" s="13">
        <v>33.7331</v>
      </c>
      <c r="BA10" s="13">
        <v>57.866199999999999</v>
      </c>
      <c r="BB10" s="13">
        <v>72.279300000000006</v>
      </c>
      <c r="BC10" s="13">
        <v>75.773200000000003</v>
      </c>
      <c r="BD10" s="4">
        <v>53.827800000000003</v>
      </c>
      <c r="BE10" s="24"/>
    </row>
    <row r="11" spans="1:232" x14ac:dyDescent="0.3">
      <c r="A11" s="23" t="s">
        <v>23</v>
      </c>
      <c r="B11" s="4">
        <v>38.659799999999997</v>
      </c>
      <c r="C11" s="4">
        <v>51.760599999999997</v>
      </c>
      <c r="D11" s="4">
        <v>45.3005</v>
      </c>
      <c r="E11" s="4">
        <v>51.833599999999997</v>
      </c>
      <c r="F11" s="4">
        <v>50.955399999999997</v>
      </c>
      <c r="G11" s="4">
        <v>49.1858</v>
      </c>
      <c r="H11" s="4">
        <v>53.277999999999999</v>
      </c>
      <c r="I11" s="4">
        <v>24.775300000000001</v>
      </c>
      <c r="J11" s="13">
        <v>37.046399999999998</v>
      </c>
      <c r="K11" s="4">
        <v>34.345799999999997</v>
      </c>
      <c r="L11" s="4">
        <v>50.174500000000002</v>
      </c>
      <c r="M11" s="4">
        <v>49.572800000000001</v>
      </c>
      <c r="N11" s="4">
        <v>49.811700000000002</v>
      </c>
      <c r="O11" s="4">
        <v>61.544899999999998</v>
      </c>
      <c r="P11" s="13">
        <v>31.6084</v>
      </c>
      <c r="Q11" s="13">
        <v>39.830199999999998</v>
      </c>
      <c r="R11" s="4">
        <v>38.783999999999999</v>
      </c>
      <c r="S11" s="13">
        <v>48.594999999999999</v>
      </c>
      <c r="T11" s="13">
        <v>53.517299999999999</v>
      </c>
      <c r="U11" s="13">
        <v>34.3752</v>
      </c>
      <c r="V11" s="13">
        <v>30.169699999999999</v>
      </c>
      <c r="W11" s="4">
        <v>39.9071</v>
      </c>
      <c r="X11" s="13">
        <v>44.511699999999998</v>
      </c>
      <c r="Y11" s="4">
        <v>23.990400000000001</v>
      </c>
      <c r="Z11" s="13">
        <v>34.588200000000001</v>
      </c>
      <c r="AA11" s="4">
        <v>27.755299999999998</v>
      </c>
      <c r="AB11" s="4">
        <v>39.837400000000002</v>
      </c>
      <c r="AC11" s="4">
        <v>36.139600000000002</v>
      </c>
      <c r="AD11" s="4">
        <v>34.112000000000002</v>
      </c>
      <c r="AE11" s="4">
        <v>46.768900000000002</v>
      </c>
      <c r="AF11" s="13">
        <v>33.771999999999998</v>
      </c>
      <c r="AG11" s="4">
        <v>30.704599999999999</v>
      </c>
      <c r="AH11" s="4">
        <v>35.167499999999997</v>
      </c>
      <c r="AI11" s="4">
        <v>41.930799999999998</v>
      </c>
      <c r="AJ11" s="4">
        <v>31.524799999999999</v>
      </c>
      <c r="AK11" s="4">
        <v>34.225000000000001</v>
      </c>
      <c r="AL11" s="4">
        <v>37.246600000000001</v>
      </c>
      <c r="AM11" s="13">
        <v>28.7165</v>
      </c>
      <c r="AN11" s="4">
        <v>25.4267</v>
      </c>
      <c r="AO11" s="4">
        <v>39.3048</v>
      </c>
      <c r="AP11" s="4">
        <v>33.888300000000001</v>
      </c>
      <c r="AQ11" s="4">
        <v>44.545499999999997</v>
      </c>
      <c r="AR11" s="4">
        <v>33.186999999999998</v>
      </c>
      <c r="AS11" s="4">
        <v>39.0625</v>
      </c>
      <c r="AT11" s="13">
        <v>44.360199999999999</v>
      </c>
      <c r="AU11" s="13">
        <v>42.015999999999998</v>
      </c>
      <c r="AV11" s="4">
        <v>45.1935</v>
      </c>
      <c r="AW11" s="4">
        <v>37.168100000000003</v>
      </c>
      <c r="AX11" s="13">
        <v>38.8889</v>
      </c>
      <c r="AY11" s="13">
        <v>37.400300000000001</v>
      </c>
      <c r="AZ11" s="13">
        <v>36.932499999999997</v>
      </c>
      <c r="BA11" s="13">
        <v>54.3232</v>
      </c>
      <c r="BB11" s="13">
        <v>59.573099999999997</v>
      </c>
      <c r="BC11" s="13">
        <v>62.341000000000001</v>
      </c>
      <c r="BD11" s="4">
        <v>57.443800000000003</v>
      </c>
      <c r="BE11" s="24"/>
    </row>
    <row r="12" spans="1:232" x14ac:dyDescent="0.3">
      <c r="A12" s="23" t="s">
        <v>24</v>
      </c>
      <c r="B12" s="4">
        <v>40.613700000000001</v>
      </c>
      <c r="C12" s="4">
        <v>50.365499999999997</v>
      </c>
      <c r="D12" s="4">
        <v>44.851300000000002</v>
      </c>
      <c r="E12" s="4">
        <v>51.760599999999997</v>
      </c>
      <c r="F12" s="4">
        <v>52.592199999999998</v>
      </c>
      <c r="G12" s="4">
        <v>52.242899999999999</v>
      </c>
      <c r="H12" s="4">
        <v>51.295000000000002</v>
      </c>
      <c r="I12" s="4">
        <v>25.633600000000001</v>
      </c>
      <c r="J12" s="13">
        <v>36.914099999999998</v>
      </c>
      <c r="K12" s="4">
        <v>46.226399999999998</v>
      </c>
      <c r="L12" s="4">
        <v>48.154600000000002</v>
      </c>
      <c r="M12" s="4">
        <v>60.682499999999997</v>
      </c>
      <c r="N12" s="4">
        <v>59.401899999999998</v>
      </c>
      <c r="O12" s="4">
        <v>55.814500000000002</v>
      </c>
      <c r="P12" s="13">
        <v>32.786499999999997</v>
      </c>
      <c r="Q12" s="13">
        <v>40.296100000000003</v>
      </c>
      <c r="R12" s="4">
        <v>35.951099999999997</v>
      </c>
      <c r="S12" s="13">
        <v>59.2742</v>
      </c>
      <c r="T12" s="13">
        <v>56.790900000000001</v>
      </c>
      <c r="U12" s="13">
        <v>38.966799999999999</v>
      </c>
      <c r="V12" s="13">
        <v>25.6098</v>
      </c>
      <c r="W12" s="4">
        <v>36.5854</v>
      </c>
      <c r="X12" s="13">
        <v>53.357500000000002</v>
      </c>
      <c r="Y12" s="4">
        <v>27.3596</v>
      </c>
      <c r="Z12" s="13">
        <v>36.795999999999999</v>
      </c>
      <c r="AA12" s="4">
        <v>27.4709</v>
      </c>
      <c r="AB12" s="4">
        <v>35.167499999999997</v>
      </c>
      <c r="AC12" s="4">
        <v>37.448999999999998</v>
      </c>
      <c r="AD12" s="4">
        <v>32.7087</v>
      </c>
      <c r="AE12" s="4">
        <v>50.677999999999997</v>
      </c>
      <c r="AF12" s="13">
        <v>32.605499999999999</v>
      </c>
      <c r="AG12" s="4">
        <v>29.7544</v>
      </c>
      <c r="AH12" s="4">
        <v>37.886600000000001</v>
      </c>
      <c r="AI12" s="4">
        <v>43.156300000000002</v>
      </c>
      <c r="AJ12" s="4">
        <v>32.942399999999999</v>
      </c>
      <c r="AK12" s="4">
        <v>34.510599999999997</v>
      </c>
      <c r="AL12" s="4">
        <v>33.6128</v>
      </c>
      <c r="AM12" s="13">
        <v>28.730899999999998</v>
      </c>
      <c r="AN12" s="4">
        <v>26.811800000000002</v>
      </c>
      <c r="AO12" s="4">
        <v>40.330399999999997</v>
      </c>
      <c r="AP12" s="4">
        <v>35.516800000000003</v>
      </c>
      <c r="AQ12" s="4">
        <v>47.419400000000003</v>
      </c>
      <c r="AR12" s="4">
        <v>35.457799999999999</v>
      </c>
      <c r="AS12" s="4">
        <v>39.596299999999999</v>
      </c>
      <c r="AT12" s="13">
        <v>50.546300000000002</v>
      </c>
      <c r="AU12" s="13">
        <v>45.734200000000001</v>
      </c>
      <c r="AV12" s="4">
        <v>35.677100000000003</v>
      </c>
      <c r="AW12" s="4">
        <v>38.8889</v>
      </c>
      <c r="AX12" s="13">
        <v>35.941299999999998</v>
      </c>
      <c r="AY12" s="13">
        <v>40.217700000000001</v>
      </c>
      <c r="AZ12" s="13">
        <v>38.740900000000003</v>
      </c>
      <c r="BA12" s="13">
        <v>51.843299999999999</v>
      </c>
      <c r="BB12" s="13">
        <v>60.872399999999999</v>
      </c>
      <c r="BC12" s="13">
        <v>71.6374</v>
      </c>
      <c r="BD12" s="4">
        <v>52.964500000000001</v>
      </c>
      <c r="BE12" s="24"/>
    </row>
    <row r="13" spans="1:232" x14ac:dyDescent="0.3">
      <c r="A13" s="23" t="s">
        <v>25</v>
      </c>
      <c r="B13" s="4">
        <v>35.156300000000002</v>
      </c>
      <c r="C13" s="4">
        <v>49.218800000000002</v>
      </c>
      <c r="D13" s="4">
        <v>42.211100000000002</v>
      </c>
      <c r="E13" s="4">
        <v>44.599499999999999</v>
      </c>
      <c r="F13" s="4">
        <v>44.226700000000001</v>
      </c>
      <c r="G13" s="4">
        <v>51.768700000000003</v>
      </c>
      <c r="H13" s="4">
        <v>46.142600000000002</v>
      </c>
      <c r="I13" s="4">
        <v>25.1846</v>
      </c>
      <c r="J13" s="13">
        <v>35.216099999999997</v>
      </c>
      <c r="K13" s="4">
        <v>47.419400000000003</v>
      </c>
      <c r="L13" s="4">
        <v>45.8245</v>
      </c>
      <c r="M13" s="4">
        <v>47.158999999999999</v>
      </c>
      <c r="N13" s="4">
        <v>49.917000000000002</v>
      </c>
      <c r="O13" s="4">
        <v>59.616100000000003</v>
      </c>
      <c r="P13" s="13">
        <v>29.9375</v>
      </c>
      <c r="Q13" s="13">
        <v>32.7849</v>
      </c>
      <c r="R13" s="4">
        <v>29.166699999999999</v>
      </c>
      <c r="S13" s="13">
        <v>45.487400000000001</v>
      </c>
      <c r="T13" s="13">
        <v>54.048499999999997</v>
      </c>
      <c r="U13" s="13">
        <v>36.949599999999997</v>
      </c>
      <c r="V13" s="13">
        <v>24.1036</v>
      </c>
      <c r="W13" s="4">
        <v>34.027799999999999</v>
      </c>
      <c r="X13" s="13">
        <v>41.342500000000001</v>
      </c>
      <c r="Y13" s="4">
        <v>22.248799999999999</v>
      </c>
      <c r="Z13" s="13">
        <v>36.6858</v>
      </c>
      <c r="AA13" s="4">
        <v>21.762</v>
      </c>
      <c r="AB13" s="4">
        <v>31.591799999999999</v>
      </c>
      <c r="AC13" s="4">
        <v>34.0593</v>
      </c>
      <c r="AD13" s="4">
        <v>30.2684</v>
      </c>
      <c r="AE13" s="4">
        <v>40.446300000000001</v>
      </c>
      <c r="AF13" s="13">
        <v>30.807600000000001</v>
      </c>
      <c r="AG13" s="4">
        <v>23.962599999999998</v>
      </c>
      <c r="AH13" s="4">
        <v>30.123000000000001</v>
      </c>
      <c r="AI13" s="4">
        <v>41.634500000000003</v>
      </c>
      <c r="AJ13" s="4">
        <v>28.2439</v>
      </c>
      <c r="AK13" s="4">
        <v>32.817399999999999</v>
      </c>
      <c r="AL13" s="4">
        <v>24.474599999999999</v>
      </c>
      <c r="AM13" s="13">
        <v>21.991</v>
      </c>
      <c r="AN13" s="4">
        <v>23.9102</v>
      </c>
      <c r="AO13" s="4">
        <v>33.5991</v>
      </c>
      <c r="AP13" s="4">
        <v>33.409100000000002</v>
      </c>
      <c r="AQ13" s="4">
        <v>37.215200000000003</v>
      </c>
      <c r="AR13" s="4">
        <v>32.203099999999999</v>
      </c>
      <c r="AS13" s="4">
        <v>35.6145</v>
      </c>
      <c r="AT13" s="13">
        <v>48.514899999999997</v>
      </c>
      <c r="AU13" s="13">
        <v>41.343800000000002</v>
      </c>
      <c r="AV13" s="4">
        <v>41.666699999999999</v>
      </c>
      <c r="AW13" s="4">
        <v>33.485199999999999</v>
      </c>
      <c r="AX13" s="13">
        <v>33.453000000000003</v>
      </c>
      <c r="AY13" s="13">
        <v>37.079599999999999</v>
      </c>
      <c r="AZ13" s="13">
        <v>32.8947</v>
      </c>
      <c r="BA13" s="13">
        <v>42.452800000000003</v>
      </c>
      <c r="BB13" s="13">
        <v>48.1967</v>
      </c>
      <c r="BC13" s="13">
        <v>51.687800000000003</v>
      </c>
      <c r="BD13" s="4">
        <v>42.115099999999998</v>
      </c>
      <c r="BE13" s="24"/>
    </row>
    <row r="14" spans="1:232" x14ac:dyDescent="0.3">
      <c r="A14" s="23" t="s">
        <v>28</v>
      </c>
      <c r="B14" s="4">
        <v>35.377400000000002</v>
      </c>
      <c r="C14" s="4">
        <v>39.895099999999999</v>
      </c>
      <c r="D14" s="4">
        <v>31.749500000000001</v>
      </c>
      <c r="E14" s="4">
        <v>41.906199999999998</v>
      </c>
      <c r="F14" s="4">
        <v>39.770200000000003</v>
      </c>
      <c r="G14" s="4">
        <v>40.853499999999997</v>
      </c>
      <c r="H14" s="4">
        <v>40.959800000000001</v>
      </c>
      <c r="I14" s="4">
        <v>20.533300000000001</v>
      </c>
      <c r="J14" s="13">
        <v>30.252400000000002</v>
      </c>
      <c r="K14" s="4">
        <v>31.6069</v>
      </c>
      <c r="L14" s="4">
        <v>35.565899999999999</v>
      </c>
      <c r="M14" s="4">
        <v>38.711399999999998</v>
      </c>
      <c r="N14" s="4">
        <v>36.934699999999999</v>
      </c>
      <c r="O14" s="4">
        <v>45.734200000000001</v>
      </c>
      <c r="P14" s="13">
        <v>28.1633</v>
      </c>
      <c r="Q14" s="13">
        <v>25.587499999999999</v>
      </c>
      <c r="R14" s="4">
        <v>27.226700000000001</v>
      </c>
      <c r="S14" s="13">
        <v>38.049999999999997</v>
      </c>
      <c r="T14" s="13">
        <v>41.217500000000001</v>
      </c>
      <c r="U14" s="13">
        <v>29.71</v>
      </c>
      <c r="V14" s="13">
        <v>21.714200000000002</v>
      </c>
      <c r="W14" s="4">
        <v>29.681000000000001</v>
      </c>
      <c r="X14" s="13">
        <v>36.782699999999998</v>
      </c>
      <c r="Y14" s="4">
        <v>20.5151</v>
      </c>
      <c r="Z14" s="13">
        <v>25.041599999999999</v>
      </c>
      <c r="AA14" s="4">
        <v>19.215699999999998</v>
      </c>
      <c r="AB14" s="4">
        <v>23.267700000000001</v>
      </c>
      <c r="AC14" s="4">
        <v>23.482399999999998</v>
      </c>
      <c r="AD14" s="4">
        <v>23.3399</v>
      </c>
      <c r="AE14" s="4">
        <v>36.848300000000002</v>
      </c>
      <c r="AF14" s="13">
        <v>23.6343</v>
      </c>
      <c r="AG14" s="4">
        <v>20.646899999999999</v>
      </c>
      <c r="AH14" s="4">
        <v>27.479199999999999</v>
      </c>
      <c r="AI14" s="4">
        <v>31.156199999999998</v>
      </c>
      <c r="AJ14" s="4">
        <v>24.082599999999999</v>
      </c>
      <c r="AK14" s="4">
        <v>28.767099999999999</v>
      </c>
      <c r="AL14" s="4">
        <v>23.633400000000002</v>
      </c>
      <c r="AM14" s="13">
        <v>18.260899999999999</v>
      </c>
      <c r="AN14" s="4">
        <v>18.478899999999999</v>
      </c>
      <c r="AO14" s="4">
        <v>32.739400000000003</v>
      </c>
      <c r="AP14" s="4">
        <v>26.344100000000001</v>
      </c>
      <c r="AQ14" s="4">
        <v>34.027799999999999</v>
      </c>
      <c r="AR14" s="4">
        <v>26.702999999999999</v>
      </c>
      <c r="AS14" s="4">
        <v>32.636800000000001</v>
      </c>
      <c r="AT14" s="13">
        <v>34.834099999999999</v>
      </c>
      <c r="AU14" s="13">
        <v>33.667499999999997</v>
      </c>
      <c r="AV14" s="4">
        <v>34.703800000000001</v>
      </c>
      <c r="AW14" s="4">
        <v>30.689599999999999</v>
      </c>
      <c r="AX14" s="13">
        <v>29.278300000000002</v>
      </c>
      <c r="AY14" s="13">
        <v>31.015599999999999</v>
      </c>
      <c r="AZ14" s="13">
        <v>30.674800000000001</v>
      </c>
      <c r="BA14" s="13">
        <v>29.880500000000001</v>
      </c>
      <c r="BB14" s="13">
        <v>42.363100000000003</v>
      </c>
      <c r="BC14" s="13">
        <v>40.822000000000003</v>
      </c>
      <c r="BD14" s="4">
        <v>33.264000000000003</v>
      </c>
      <c r="BE14" s="24"/>
    </row>
    <row r="15" spans="1:232" x14ac:dyDescent="0.3">
      <c r="A15" s="23" t="s">
        <v>29</v>
      </c>
      <c r="B15" s="4">
        <v>38.330500000000001</v>
      </c>
      <c r="C15" s="4">
        <v>45.742100000000001</v>
      </c>
      <c r="D15" s="4">
        <v>37.2624</v>
      </c>
      <c r="E15" s="4">
        <v>45.660800000000002</v>
      </c>
      <c r="F15" s="4">
        <v>37.688400000000001</v>
      </c>
      <c r="G15" s="4">
        <v>46.576300000000003</v>
      </c>
      <c r="H15" s="4">
        <v>37.5959</v>
      </c>
      <c r="I15" s="4">
        <v>29.589400000000001</v>
      </c>
      <c r="J15" s="13">
        <v>36.276400000000002</v>
      </c>
      <c r="K15" s="4">
        <v>35.297899999999998</v>
      </c>
      <c r="L15" s="4">
        <v>42.430999999999997</v>
      </c>
      <c r="M15" s="4">
        <v>37.033900000000003</v>
      </c>
      <c r="N15" s="4">
        <v>39.938400000000001</v>
      </c>
      <c r="O15" s="4">
        <v>37.013199999999998</v>
      </c>
      <c r="P15" s="13">
        <v>36.426200000000001</v>
      </c>
      <c r="Q15" s="13">
        <v>34.813499999999998</v>
      </c>
      <c r="R15" s="4">
        <v>30.3691</v>
      </c>
      <c r="S15" s="13">
        <v>48.3553</v>
      </c>
      <c r="T15" s="13">
        <v>44.7928</v>
      </c>
      <c r="U15" s="13">
        <v>30.466999999999999</v>
      </c>
      <c r="V15" s="13">
        <v>31.25</v>
      </c>
      <c r="W15" s="4">
        <v>35.220799999999997</v>
      </c>
      <c r="X15" s="13">
        <v>37.364400000000003</v>
      </c>
      <c r="Y15" s="4">
        <v>24.760200000000001</v>
      </c>
      <c r="Z15" s="13">
        <v>30.761700000000001</v>
      </c>
      <c r="AA15" s="4">
        <v>26.606300000000001</v>
      </c>
      <c r="AB15" s="4">
        <v>31.950299999999999</v>
      </c>
      <c r="AC15" s="4">
        <v>28.269200000000001</v>
      </c>
      <c r="AD15" s="4">
        <v>29.819800000000001</v>
      </c>
      <c r="AE15" s="4">
        <v>37.213099999999997</v>
      </c>
      <c r="AF15" s="13">
        <v>31.177099999999999</v>
      </c>
      <c r="AG15" s="4">
        <v>25.7576</v>
      </c>
      <c r="AH15" s="4">
        <v>29.5761</v>
      </c>
      <c r="AI15" s="4">
        <v>35.8857</v>
      </c>
      <c r="AJ15" s="4">
        <v>29.696999999999999</v>
      </c>
      <c r="AK15" s="4">
        <v>26.654599999999999</v>
      </c>
      <c r="AL15" s="4">
        <v>28.460799999999999</v>
      </c>
      <c r="AM15" s="13">
        <v>23.4116</v>
      </c>
      <c r="AN15" s="4">
        <v>24.8416</v>
      </c>
      <c r="AO15" s="4">
        <v>36.319200000000002</v>
      </c>
      <c r="AP15" s="4">
        <v>34.166200000000003</v>
      </c>
      <c r="AQ15" s="4">
        <v>34.345799999999997</v>
      </c>
      <c r="AR15" s="4">
        <v>31.263300000000001</v>
      </c>
      <c r="AS15" s="4">
        <v>35.048000000000002</v>
      </c>
      <c r="AT15" s="13">
        <v>39.837400000000002</v>
      </c>
      <c r="AU15" s="13">
        <v>39.9071</v>
      </c>
      <c r="AV15" s="4">
        <v>40.106999999999999</v>
      </c>
      <c r="AW15" s="4">
        <v>35.442599999999999</v>
      </c>
      <c r="AX15" s="13">
        <v>28.446999999999999</v>
      </c>
      <c r="AY15" s="13">
        <v>36.5717</v>
      </c>
      <c r="AZ15" s="13">
        <v>33.0578</v>
      </c>
      <c r="BA15" s="13">
        <v>38.906300000000002</v>
      </c>
      <c r="BB15" s="13">
        <v>42.997799999999998</v>
      </c>
      <c r="BC15" s="13">
        <v>52.030299999999997</v>
      </c>
      <c r="BD15" s="4">
        <v>39.311999999999998</v>
      </c>
      <c r="BE15" s="24"/>
    </row>
    <row r="16" spans="1:232" x14ac:dyDescent="0.3">
      <c r="A16" s="23" t="s">
        <v>30</v>
      </c>
      <c r="B16" s="4">
        <v>38.330500000000001</v>
      </c>
      <c r="C16" s="4">
        <v>45.742100000000001</v>
      </c>
      <c r="D16" s="4">
        <v>37.2624</v>
      </c>
      <c r="E16" s="4">
        <v>45.6601</v>
      </c>
      <c r="F16" s="4">
        <v>37.688400000000001</v>
      </c>
      <c r="G16" s="4">
        <v>46.576300000000003</v>
      </c>
      <c r="H16" s="4">
        <v>37.5959</v>
      </c>
      <c r="I16" s="4">
        <v>22.968800000000002</v>
      </c>
      <c r="J16" s="13">
        <v>36.276400000000002</v>
      </c>
      <c r="K16" s="4">
        <v>35.297899999999998</v>
      </c>
      <c r="L16" s="4">
        <v>42.430399999999999</v>
      </c>
      <c r="M16" s="4">
        <v>37.033900000000003</v>
      </c>
      <c r="N16" s="4">
        <v>39.938400000000001</v>
      </c>
      <c r="O16" s="4">
        <v>37.013199999999998</v>
      </c>
      <c r="P16" s="13">
        <v>36.426200000000001</v>
      </c>
      <c r="Q16" s="13">
        <v>34.813499999999998</v>
      </c>
      <c r="R16" s="4">
        <v>30.3691</v>
      </c>
      <c r="S16" s="13">
        <v>48.3553</v>
      </c>
      <c r="T16" s="13">
        <v>44.7928</v>
      </c>
      <c r="U16" s="13">
        <v>30.466999999999999</v>
      </c>
      <c r="V16" s="13">
        <v>31.25</v>
      </c>
      <c r="W16" s="4">
        <v>35.220799999999997</v>
      </c>
      <c r="X16" s="13">
        <v>37.364400000000003</v>
      </c>
      <c r="Y16" s="4">
        <v>24.76</v>
      </c>
      <c r="Z16" s="13">
        <v>30.761700000000001</v>
      </c>
      <c r="AA16" s="4">
        <v>26.606300000000001</v>
      </c>
      <c r="AB16" s="4">
        <v>31.950299999999999</v>
      </c>
      <c r="AC16" s="4">
        <v>28.269200000000001</v>
      </c>
      <c r="AD16" s="4">
        <v>29.819800000000001</v>
      </c>
      <c r="AE16" s="4">
        <v>37.213099999999997</v>
      </c>
      <c r="AF16" s="13">
        <v>31.177099999999999</v>
      </c>
      <c r="AG16" s="4">
        <v>25.757300000000001</v>
      </c>
      <c r="AH16" s="4">
        <v>29.575800000000001</v>
      </c>
      <c r="AI16" s="4">
        <v>35.8857</v>
      </c>
      <c r="AJ16" s="4">
        <v>29.6966</v>
      </c>
      <c r="AK16" s="4">
        <v>26.654599999999999</v>
      </c>
      <c r="AL16" s="4">
        <v>28.460799999999999</v>
      </c>
      <c r="AM16" s="13">
        <v>23.4116</v>
      </c>
      <c r="AN16" s="4">
        <v>24.8416</v>
      </c>
      <c r="AO16" s="4">
        <v>36.319200000000002</v>
      </c>
      <c r="AP16" s="4">
        <v>34.166200000000003</v>
      </c>
      <c r="AQ16" s="4">
        <v>34.345799999999997</v>
      </c>
      <c r="AR16" s="4">
        <v>31.263300000000001</v>
      </c>
      <c r="AS16" s="4">
        <v>35.048000000000002</v>
      </c>
      <c r="AT16" s="13">
        <v>39.837400000000002</v>
      </c>
      <c r="AU16" s="13">
        <v>39.9071</v>
      </c>
      <c r="AV16" s="4">
        <v>40.106999999999999</v>
      </c>
      <c r="AW16" s="4">
        <v>35.442599999999999</v>
      </c>
      <c r="AX16" s="13">
        <v>28.446999999999999</v>
      </c>
      <c r="AY16" s="13">
        <v>36.571199999999997</v>
      </c>
      <c r="AZ16" s="13">
        <v>33.0578</v>
      </c>
      <c r="BA16" s="13">
        <v>38.906300000000002</v>
      </c>
      <c r="BB16" s="13">
        <v>42.997799999999998</v>
      </c>
      <c r="BC16" s="13">
        <v>52.030299999999997</v>
      </c>
      <c r="BD16" s="4">
        <v>39.311999999999998</v>
      </c>
      <c r="BE16" s="24"/>
    </row>
    <row r="17" spans="1:57" x14ac:dyDescent="0.3">
      <c r="A17" s="23" t="s">
        <v>31</v>
      </c>
      <c r="B17" s="4">
        <v>40.285899999999998</v>
      </c>
      <c r="C17" s="4">
        <v>38.893500000000003</v>
      </c>
      <c r="D17" s="4">
        <v>32.867100000000001</v>
      </c>
      <c r="E17" s="4">
        <v>39.151299999999999</v>
      </c>
      <c r="F17" s="4">
        <v>39.770200000000003</v>
      </c>
      <c r="G17" s="4">
        <v>50.960099999999997</v>
      </c>
      <c r="H17" s="4">
        <v>45.958199999999998</v>
      </c>
      <c r="I17" s="4">
        <v>15.3637</v>
      </c>
      <c r="J17" s="13">
        <v>35.448300000000003</v>
      </c>
      <c r="K17" s="4">
        <v>53.957099999999997</v>
      </c>
      <c r="L17" s="4">
        <v>45.370399999999997</v>
      </c>
      <c r="M17" s="4">
        <v>34.875399999999999</v>
      </c>
      <c r="N17" s="4">
        <v>38.907200000000003</v>
      </c>
      <c r="O17" s="4">
        <v>34.417299999999997</v>
      </c>
      <c r="P17" s="13">
        <v>36.394100000000002</v>
      </c>
      <c r="Q17" s="13">
        <v>42.363100000000003</v>
      </c>
      <c r="R17" s="4">
        <v>29.9024</v>
      </c>
      <c r="S17" s="13">
        <v>38.867199999999997</v>
      </c>
      <c r="T17" s="13">
        <v>44.7928</v>
      </c>
      <c r="U17" s="13">
        <v>30.761700000000001</v>
      </c>
      <c r="V17" s="13">
        <v>25.4894</v>
      </c>
      <c r="W17" s="4">
        <v>37.667099999999998</v>
      </c>
      <c r="X17" s="13">
        <v>31.1265</v>
      </c>
      <c r="Y17" s="4">
        <v>31.994399999999999</v>
      </c>
      <c r="Z17" s="13">
        <v>26.485399999999998</v>
      </c>
      <c r="AA17" s="4">
        <v>29.312100000000001</v>
      </c>
      <c r="AB17" s="4">
        <v>35.579799999999999</v>
      </c>
      <c r="AC17" s="4">
        <v>23.1496</v>
      </c>
      <c r="AD17" s="4">
        <v>27.842700000000001</v>
      </c>
      <c r="AE17" s="4">
        <v>28.591799999999999</v>
      </c>
      <c r="AF17" s="13">
        <v>35.633499999999998</v>
      </c>
      <c r="AG17" s="4">
        <v>26.759699999999999</v>
      </c>
      <c r="AH17" s="4">
        <v>25.2577</v>
      </c>
      <c r="AI17" s="4">
        <v>32.558100000000003</v>
      </c>
      <c r="AJ17" s="4">
        <v>25.6189</v>
      </c>
      <c r="AK17" s="4">
        <v>29.224699999999999</v>
      </c>
      <c r="AL17" s="4">
        <v>27.920200000000001</v>
      </c>
      <c r="AM17" s="13">
        <v>21.019400000000001</v>
      </c>
      <c r="AN17" s="4">
        <v>19.3294</v>
      </c>
      <c r="AO17" s="4">
        <v>28.4192</v>
      </c>
      <c r="AP17" s="4">
        <v>32.951000000000001</v>
      </c>
      <c r="AQ17" s="4">
        <v>37.424199999999999</v>
      </c>
      <c r="AR17" s="4">
        <v>28.444299999999998</v>
      </c>
      <c r="AS17" s="4">
        <v>31.921299999999999</v>
      </c>
      <c r="AT17" s="13">
        <v>32.666699999999999</v>
      </c>
      <c r="AU17" s="13">
        <v>28.354700000000001</v>
      </c>
      <c r="AV17" s="4">
        <v>35.433900000000001</v>
      </c>
      <c r="AW17" s="4">
        <v>30.529599999999999</v>
      </c>
      <c r="AX17" s="13">
        <v>35.985300000000002</v>
      </c>
      <c r="AY17" s="13">
        <v>36.195</v>
      </c>
      <c r="AZ17" s="13">
        <v>30.018799999999999</v>
      </c>
      <c r="BA17" s="13">
        <v>50.078200000000002</v>
      </c>
      <c r="BB17" s="13">
        <v>51.295000000000002</v>
      </c>
      <c r="BC17" s="13">
        <v>57.5017</v>
      </c>
      <c r="BD17" s="4">
        <v>42.838000000000001</v>
      </c>
      <c r="BE17" s="24"/>
    </row>
    <row r="18" spans="1:57" x14ac:dyDescent="0.3">
      <c r="A18" s="23" t="s">
        <v>34</v>
      </c>
      <c r="B18" s="4">
        <v>40.285400000000003</v>
      </c>
      <c r="C18" s="4">
        <v>38.893500000000003</v>
      </c>
      <c r="D18" s="4">
        <v>32.867100000000001</v>
      </c>
      <c r="E18" s="4">
        <v>61.159399999999998</v>
      </c>
      <c r="F18" s="4">
        <v>39.770200000000003</v>
      </c>
      <c r="G18" s="4">
        <v>50.960099999999997</v>
      </c>
      <c r="H18" s="4">
        <v>45.9574</v>
      </c>
      <c r="I18" s="4">
        <v>25.275099999999998</v>
      </c>
      <c r="J18" s="13">
        <v>35.447800000000001</v>
      </c>
      <c r="K18" s="4">
        <v>53.956000000000003</v>
      </c>
      <c r="L18" s="4">
        <v>45.370399999999997</v>
      </c>
      <c r="M18" s="4">
        <v>34.875399999999999</v>
      </c>
      <c r="N18" s="4">
        <v>38.906599999999997</v>
      </c>
      <c r="O18" s="4">
        <v>34.3797</v>
      </c>
      <c r="P18" s="13">
        <v>36.394100000000002</v>
      </c>
      <c r="Q18" s="13">
        <v>42.363100000000003</v>
      </c>
      <c r="R18" s="4">
        <v>29.9024</v>
      </c>
      <c r="S18" s="13">
        <v>38.867199999999997</v>
      </c>
      <c r="T18" s="13">
        <v>44.7928</v>
      </c>
      <c r="U18" s="13">
        <v>30.761700000000001</v>
      </c>
      <c r="V18" s="13">
        <v>25.4894</v>
      </c>
      <c r="W18" s="4">
        <v>37.666600000000003</v>
      </c>
      <c r="X18" s="13">
        <v>31.1265</v>
      </c>
      <c r="Y18" s="4">
        <v>31.994</v>
      </c>
      <c r="Z18" s="13">
        <v>26.485399999999998</v>
      </c>
      <c r="AA18" s="4">
        <v>29.312100000000001</v>
      </c>
      <c r="AB18" s="4">
        <v>35.579799999999999</v>
      </c>
      <c r="AC18" s="4">
        <v>23.1496</v>
      </c>
      <c r="AD18" s="4">
        <v>27.842700000000001</v>
      </c>
      <c r="AE18" s="4">
        <v>28.591799999999999</v>
      </c>
      <c r="AF18" s="13">
        <v>35.633499999999998</v>
      </c>
      <c r="AG18" s="4">
        <v>26.759699999999999</v>
      </c>
      <c r="AH18" s="4">
        <v>25.2577</v>
      </c>
      <c r="AI18" s="4">
        <v>32.558100000000003</v>
      </c>
      <c r="AJ18" s="4">
        <v>25.6187</v>
      </c>
      <c r="AK18" s="4">
        <v>29.224699999999999</v>
      </c>
      <c r="AL18" s="4">
        <v>27.920200000000001</v>
      </c>
      <c r="AM18" s="13">
        <v>21.019400000000001</v>
      </c>
      <c r="AN18" s="4">
        <v>19.3294</v>
      </c>
      <c r="AO18" s="4">
        <v>28.4192</v>
      </c>
      <c r="AP18" s="4">
        <v>33.607300000000002</v>
      </c>
      <c r="AQ18" s="4">
        <v>37.424199999999999</v>
      </c>
      <c r="AR18" s="4">
        <v>28.444299999999998</v>
      </c>
      <c r="AS18" s="4">
        <v>31.921299999999999</v>
      </c>
      <c r="AT18" s="13">
        <v>32.666699999999999</v>
      </c>
      <c r="AU18" s="13">
        <v>28.354700000000001</v>
      </c>
      <c r="AV18" s="4">
        <v>35.433900000000001</v>
      </c>
      <c r="AW18" s="4">
        <v>30.529599999999999</v>
      </c>
      <c r="AX18" s="13">
        <v>35.985300000000002</v>
      </c>
      <c r="AY18" s="13">
        <v>36.194499999999998</v>
      </c>
      <c r="AZ18" s="13">
        <v>30.018799999999999</v>
      </c>
      <c r="BA18" s="13">
        <v>49.9358</v>
      </c>
      <c r="BB18" s="13">
        <v>51.295000000000002</v>
      </c>
      <c r="BC18" s="13">
        <v>57.5017</v>
      </c>
      <c r="BD18" s="4">
        <v>42.838000000000001</v>
      </c>
      <c r="BE18" s="24"/>
    </row>
    <row r="19" spans="1:57" x14ac:dyDescent="0.3">
      <c r="A19" s="23" t="s">
        <v>35</v>
      </c>
      <c r="B19" s="4">
        <v>49.453099999999999</v>
      </c>
      <c r="C19" s="4">
        <v>73.565399999999997</v>
      </c>
      <c r="D19" s="4">
        <v>39.931199999999997</v>
      </c>
      <c r="E19" s="4">
        <v>39.478400000000001</v>
      </c>
      <c r="F19" s="4">
        <v>54.421799999999998</v>
      </c>
      <c r="G19" s="4">
        <v>58.605899999999998</v>
      </c>
      <c r="H19" s="4">
        <v>59.445999999999998</v>
      </c>
      <c r="I19" s="4">
        <v>18.139199999999999</v>
      </c>
      <c r="J19" s="13">
        <v>38.306199999999997</v>
      </c>
      <c r="K19" s="4">
        <v>43.384900000000002</v>
      </c>
      <c r="L19" s="4">
        <v>51.041699999999999</v>
      </c>
      <c r="M19" s="4">
        <v>52.5</v>
      </c>
      <c r="N19" s="4">
        <v>57.8247</v>
      </c>
      <c r="O19" s="4">
        <v>38.991999999999997</v>
      </c>
      <c r="P19" s="13">
        <v>33.722499999999997</v>
      </c>
      <c r="Q19" s="13">
        <v>44.012</v>
      </c>
      <c r="R19" s="4">
        <v>36.4679</v>
      </c>
      <c r="S19" s="13">
        <v>54.543199999999999</v>
      </c>
      <c r="T19" s="13">
        <v>52.945399999999999</v>
      </c>
      <c r="U19" s="13">
        <v>40.934399999999997</v>
      </c>
      <c r="V19" s="13">
        <v>26.2333</v>
      </c>
      <c r="W19" s="4">
        <v>36.878599999999999</v>
      </c>
      <c r="X19" s="13">
        <v>40.513199999999998</v>
      </c>
      <c r="Y19" s="4">
        <v>25.647500000000001</v>
      </c>
      <c r="Z19" s="13">
        <v>37.381300000000003</v>
      </c>
      <c r="AA19" s="4">
        <v>36.842100000000002</v>
      </c>
      <c r="AB19" s="4">
        <v>38.856900000000003</v>
      </c>
      <c r="AC19" s="4">
        <v>28.305499999999999</v>
      </c>
      <c r="AD19" s="4">
        <v>31.273599999999998</v>
      </c>
      <c r="AE19" s="4">
        <v>38.281300000000002</v>
      </c>
      <c r="AF19" s="13">
        <v>43.066400000000002</v>
      </c>
      <c r="AG19" s="4">
        <v>33.181199999999997</v>
      </c>
      <c r="AH19" s="4">
        <v>34.588200000000001</v>
      </c>
      <c r="AI19" s="4">
        <v>43.559899999999999</v>
      </c>
      <c r="AJ19" s="4">
        <v>35</v>
      </c>
      <c r="AK19" s="4">
        <v>32.378900000000002</v>
      </c>
      <c r="AL19" s="4">
        <v>45.4405</v>
      </c>
      <c r="AM19" s="13">
        <v>28.767099999999999</v>
      </c>
      <c r="AN19" s="4">
        <v>28.823499999999999</v>
      </c>
      <c r="AO19" s="4">
        <v>37.5</v>
      </c>
      <c r="AP19" s="4">
        <v>35.037100000000002</v>
      </c>
      <c r="AQ19" s="4">
        <v>36.437199999999997</v>
      </c>
      <c r="AR19" s="4">
        <v>31.410299999999999</v>
      </c>
      <c r="AS19" s="4">
        <v>40.868499999999997</v>
      </c>
      <c r="AT19" s="13">
        <v>56.756799999999998</v>
      </c>
      <c r="AU19" s="13">
        <v>46.152200000000001</v>
      </c>
      <c r="AV19" s="4">
        <v>51.1327</v>
      </c>
      <c r="AW19" s="4">
        <v>34.667999999999999</v>
      </c>
      <c r="AX19" s="13">
        <v>39.931199999999997</v>
      </c>
      <c r="AY19" s="13">
        <v>41.488999999999997</v>
      </c>
      <c r="AZ19" s="13">
        <v>35.989199999999997</v>
      </c>
      <c r="BA19" s="13">
        <v>50.941000000000003</v>
      </c>
      <c r="BB19" s="13">
        <v>56.957099999999997</v>
      </c>
      <c r="BC19" s="13">
        <v>61.159399999999998</v>
      </c>
      <c r="BD19" s="4">
        <v>49.689399999999999</v>
      </c>
      <c r="BE19" s="24"/>
    </row>
    <row r="20" spans="1:57" x14ac:dyDescent="0.3">
      <c r="A20" s="23" t="s">
        <v>36</v>
      </c>
      <c r="B20" s="4">
        <v>49.126600000000003</v>
      </c>
      <c r="C20" s="4">
        <v>78.302599999999998</v>
      </c>
      <c r="D20" s="4">
        <v>44.938899999999997</v>
      </c>
      <c r="E20" s="4">
        <v>43.190100000000001</v>
      </c>
      <c r="F20" s="4">
        <v>56.7376</v>
      </c>
      <c r="G20" s="4">
        <v>54.353900000000003</v>
      </c>
      <c r="H20" s="4">
        <v>55.5276</v>
      </c>
      <c r="I20" s="4">
        <v>23.407599999999999</v>
      </c>
      <c r="J20" s="13">
        <v>34.166600000000003</v>
      </c>
      <c r="K20" s="4">
        <v>41.509799999999998</v>
      </c>
      <c r="L20" s="4">
        <v>56.996400000000001</v>
      </c>
      <c r="M20" s="4">
        <v>60.4938</v>
      </c>
      <c r="N20" s="4">
        <v>61.506300000000003</v>
      </c>
      <c r="O20" s="4">
        <v>47.637900000000002</v>
      </c>
      <c r="P20" s="13">
        <v>35.336500000000001</v>
      </c>
      <c r="Q20" s="13">
        <v>42.670499999999997</v>
      </c>
      <c r="R20" s="4">
        <v>43.529000000000003</v>
      </c>
      <c r="S20" s="13">
        <v>53.415700000000001</v>
      </c>
      <c r="T20" s="13">
        <v>60.245899999999999</v>
      </c>
      <c r="U20" s="13">
        <v>40.934399999999997</v>
      </c>
      <c r="V20" s="13">
        <v>28.484100000000002</v>
      </c>
      <c r="W20" s="4">
        <v>38.783999999999999</v>
      </c>
      <c r="X20" s="13">
        <v>49.336199999999998</v>
      </c>
      <c r="Y20" s="4">
        <v>23.3581</v>
      </c>
      <c r="Z20" s="13">
        <v>53.693199999999997</v>
      </c>
      <c r="AA20" s="4">
        <v>36.75</v>
      </c>
      <c r="AB20" s="4">
        <v>41.343800000000002</v>
      </c>
      <c r="AC20" s="4">
        <v>37.334400000000002</v>
      </c>
      <c r="AD20" s="4">
        <v>38.783999999999999</v>
      </c>
      <c r="AE20" s="4">
        <v>40.217700000000001</v>
      </c>
      <c r="AF20" s="13">
        <v>43.286200000000001</v>
      </c>
      <c r="AG20" s="4">
        <v>31.2515</v>
      </c>
      <c r="AH20" s="4">
        <v>32.959600000000002</v>
      </c>
      <c r="AI20" s="4">
        <v>47.186</v>
      </c>
      <c r="AJ20" s="4">
        <v>35.81</v>
      </c>
      <c r="AK20" s="4">
        <v>37.789200000000001</v>
      </c>
      <c r="AL20" s="4">
        <v>47.419400000000003</v>
      </c>
      <c r="AM20" s="13">
        <v>28.433299999999999</v>
      </c>
      <c r="AN20" s="4">
        <v>31.818200000000001</v>
      </c>
      <c r="AO20" s="4">
        <v>34.916899999999998</v>
      </c>
      <c r="AP20" s="4">
        <v>43.982700000000001</v>
      </c>
      <c r="AQ20" s="4">
        <v>40.178600000000003</v>
      </c>
      <c r="AR20" s="4">
        <v>38.3812</v>
      </c>
      <c r="AS20" s="4">
        <v>40.115900000000003</v>
      </c>
      <c r="AT20" s="13">
        <v>72.828400000000002</v>
      </c>
      <c r="AU20" s="13">
        <v>69.507199999999997</v>
      </c>
      <c r="AV20" s="4">
        <v>68.181799999999996</v>
      </c>
      <c r="AW20" s="4">
        <v>41.015599999999999</v>
      </c>
      <c r="AX20" s="13">
        <v>36.854399999999998</v>
      </c>
      <c r="AY20" s="13">
        <v>37.351799999999997</v>
      </c>
      <c r="AZ20" s="13">
        <v>38.1417</v>
      </c>
      <c r="BA20" s="13">
        <v>55.700600000000001</v>
      </c>
      <c r="BB20" s="13">
        <v>56.756799999999998</v>
      </c>
      <c r="BC20" s="13">
        <v>73.304500000000004</v>
      </c>
      <c r="BD20" s="4">
        <v>56.338000000000001</v>
      </c>
      <c r="BE20" s="24"/>
    </row>
    <row r="21" spans="1:57" x14ac:dyDescent="0.3">
      <c r="A21" s="23" t="s">
        <v>37</v>
      </c>
      <c r="B21" s="4">
        <v>48.283299999999997</v>
      </c>
      <c r="C21" s="4">
        <v>72.153099999999995</v>
      </c>
      <c r="D21" s="4">
        <v>46.349499999999999</v>
      </c>
      <c r="E21" s="4">
        <v>35.460599999999999</v>
      </c>
      <c r="F21" s="4">
        <v>50.167200000000001</v>
      </c>
      <c r="G21" s="4">
        <v>56.365000000000002</v>
      </c>
      <c r="H21" s="4">
        <v>62.8324</v>
      </c>
      <c r="I21" s="4">
        <v>19.200600000000001</v>
      </c>
      <c r="J21" s="13">
        <v>32.7087</v>
      </c>
      <c r="K21" s="4">
        <v>52.658799999999999</v>
      </c>
      <c r="L21" s="4">
        <v>56.737299999999998</v>
      </c>
      <c r="M21" s="4">
        <v>61.635199999999998</v>
      </c>
      <c r="N21" s="4">
        <v>64.473699999999994</v>
      </c>
      <c r="O21" s="4">
        <v>61.142400000000002</v>
      </c>
      <c r="P21" s="13">
        <v>32.605499999999999</v>
      </c>
      <c r="Q21" s="13">
        <v>39.783499999999997</v>
      </c>
      <c r="R21" s="4">
        <v>35.507199999999997</v>
      </c>
      <c r="S21" s="13">
        <v>42.6252</v>
      </c>
      <c r="T21" s="13">
        <v>52.5</v>
      </c>
      <c r="U21" s="13">
        <v>48.754399999999997</v>
      </c>
      <c r="V21" s="13">
        <v>30.2989</v>
      </c>
      <c r="W21" s="4">
        <v>38.497399999999999</v>
      </c>
      <c r="X21" s="13">
        <v>49.218800000000002</v>
      </c>
      <c r="Y21" s="4">
        <v>26.5748</v>
      </c>
      <c r="Z21" s="13">
        <v>51.167999999999999</v>
      </c>
      <c r="AA21" s="4">
        <v>31.410299999999999</v>
      </c>
      <c r="AB21" s="4">
        <v>50.419199999999996</v>
      </c>
      <c r="AC21" s="4">
        <v>41.2361</v>
      </c>
      <c r="AD21" s="4">
        <v>33.7776</v>
      </c>
      <c r="AE21" s="4">
        <v>40.934399999999997</v>
      </c>
      <c r="AF21" s="13">
        <v>48.025300000000001</v>
      </c>
      <c r="AG21" s="4">
        <v>27.5063</v>
      </c>
      <c r="AH21" s="4">
        <v>36.289299999999997</v>
      </c>
      <c r="AI21" s="4">
        <v>44.321599999999997</v>
      </c>
      <c r="AJ21" s="4">
        <v>35.062600000000003</v>
      </c>
      <c r="AK21" s="4">
        <v>37.404600000000002</v>
      </c>
      <c r="AL21" s="4">
        <v>47.960799999999999</v>
      </c>
      <c r="AM21" s="13">
        <v>35.461599999999997</v>
      </c>
      <c r="AN21" s="4">
        <v>25.520800000000001</v>
      </c>
      <c r="AO21" s="4">
        <v>42.982500000000002</v>
      </c>
      <c r="AP21" s="4">
        <v>38.711399999999998</v>
      </c>
      <c r="AQ21" s="4">
        <v>42.578499999999998</v>
      </c>
      <c r="AR21" s="4">
        <v>36.521700000000003</v>
      </c>
      <c r="AS21" s="4">
        <v>38.692999999999998</v>
      </c>
      <c r="AT21" s="13">
        <v>69.136700000000005</v>
      </c>
      <c r="AU21" s="13">
        <v>68.542100000000005</v>
      </c>
      <c r="AV21" s="4">
        <v>66.371700000000004</v>
      </c>
      <c r="AW21" s="4">
        <v>35.457799999999999</v>
      </c>
      <c r="AX21" s="13">
        <v>39.033499999999997</v>
      </c>
      <c r="AY21" s="13">
        <v>46.1877</v>
      </c>
      <c r="AZ21" s="13">
        <v>38.101300000000002</v>
      </c>
      <c r="BA21" s="13">
        <v>50.1175</v>
      </c>
      <c r="BB21" s="13">
        <v>64.192099999999996</v>
      </c>
      <c r="BC21" s="13">
        <v>71.0946</v>
      </c>
      <c r="BD21" s="4">
        <v>55.172400000000003</v>
      </c>
      <c r="BE21" s="24"/>
    </row>
    <row r="22" spans="1:57" x14ac:dyDescent="0.3">
      <c r="A22" s="23" t="s">
        <v>40</v>
      </c>
      <c r="B22" s="4">
        <v>35.301499999999997</v>
      </c>
      <c r="C22" s="4">
        <v>45.988599999999998</v>
      </c>
      <c r="D22" s="4">
        <v>39.601300000000002</v>
      </c>
      <c r="E22" s="4">
        <v>35.538699999999999</v>
      </c>
      <c r="F22" s="4">
        <v>55.693100000000001</v>
      </c>
      <c r="G22" s="4">
        <v>48.8309</v>
      </c>
      <c r="H22" s="4">
        <v>53.704099999999997</v>
      </c>
      <c r="I22" s="4">
        <v>18.598199999999999</v>
      </c>
      <c r="J22" s="13">
        <v>28.4345</v>
      </c>
      <c r="K22" s="4">
        <v>43.815199999999997</v>
      </c>
      <c r="L22" s="4">
        <v>48.4527</v>
      </c>
      <c r="M22" s="4">
        <v>55.825099999999999</v>
      </c>
      <c r="N22" s="4">
        <v>56.538499999999999</v>
      </c>
      <c r="O22" s="4">
        <v>39.502000000000002</v>
      </c>
      <c r="P22" s="13">
        <v>30.399799999999999</v>
      </c>
      <c r="Q22" s="13">
        <v>32.7759</v>
      </c>
      <c r="R22" s="4">
        <v>33.1081</v>
      </c>
      <c r="S22" s="13">
        <v>41.339199999999998</v>
      </c>
      <c r="T22" s="13">
        <v>47.886200000000002</v>
      </c>
      <c r="U22" s="13">
        <v>38.126800000000003</v>
      </c>
      <c r="V22" s="13">
        <v>22.2517</v>
      </c>
      <c r="W22" s="4">
        <v>31.8504</v>
      </c>
      <c r="X22" s="13">
        <v>42.015999999999998</v>
      </c>
      <c r="Y22" s="4">
        <v>21.288900000000002</v>
      </c>
      <c r="Z22" s="13">
        <v>36.9636</v>
      </c>
      <c r="AA22" s="4">
        <v>24.633199999999999</v>
      </c>
      <c r="AB22" s="4">
        <v>37.692300000000003</v>
      </c>
      <c r="AC22" s="4">
        <v>28.245100000000001</v>
      </c>
      <c r="AD22" s="4">
        <v>27.784800000000001</v>
      </c>
      <c r="AE22" s="4">
        <v>33.667499999999997</v>
      </c>
      <c r="AF22" s="13">
        <v>39.753599999999999</v>
      </c>
      <c r="AG22" s="4">
        <v>26.5364</v>
      </c>
      <c r="AH22" s="4">
        <v>27.5838</v>
      </c>
      <c r="AI22" s="4">
        <v>34.080399999999997</v>
      </c>
      <c r="AJ22" s="4">
        <v>33.179099999999998</v>
      </c>
      <c r="AK22" s="4">
        <v>30.123000000000001</v>
      </c>
      <c r="AL22" s="4">
        <v>32.897399999999998</v>
      </c>
      <c r="AM22" s="13">
        <v>27.198699999999999</v>
      </c>
      <c r="AN22" s="4">
        <v>23.879100000000001</v>
      </c>
      <c r="AO22" s="4">
        <v>33.561599999999999</v>
      </c>
      <c r="AP22" s="4">
        <v>34.7956</v>
      </c>
      <c r="AQ22" s="4">
        <v>30.956099999999999</v>
      </c>
      <c r="AR22" s="4">
        <v>35.6556</v>
      </c>
      <c r="AS22" s="4">
        <v>33.783799999999999</v>
      </c>
      <c r="AT22" s="13">
        <v>48.411900000000003</v>
      </c>
      <c r="AU22" s="13">
        <v>52.029299999999999</v>
      </c>
      <c r="AV22" s="4">
        <v>53.093400000000003</v>
      </c>
      <c r="AW22" s="4">
        <v>34.626300000000001</v>
      </c>
      <c r="AX22" s="13">
        <v>31.0855</v>
      </c>
      <c r="AY22" s="13">
        <v>34.61</v>
      </c>
      <c r="AZ22" s="13">
        <v>31.934699999999999</v>
      </c>
      <c r="BA22" s="13">
        <v>46.7836</v>
      </c>
      <c r="BB22" s="13">
        <v>51.398600000000002</v>
      </c>
      <c r="BC22" s="13">
        <v>57.866399999999999</v>
      </c>
      <c r="BD22" s="4">
        <v>50.955399999999997</v>
      </c>
      <c r="BE22" s="24"/>
    </row>
    <row r="23" spans="1:57" x14ac:dyDescent="0.3">
      <c r="A23" s="23" t="s">
        <v>41</v>
      </c>
      <c r="B23" s="4">
        <v>58.271299999999997</v>
      </c>
      <c r="C23" s="4">
        <v>56.066400000000002</v>
      </c>
      <c r="D23" s="4">
        <v>67.444900000000004</v>
      </c>
      <c r="E23" s="4">
        <v>51.866100000000003</v>
      </c>
      <c r="F23" s="4">
        <v>63.380299999999998</v>
      </c>
      <c r="G23" s="4">
        <v>68.122100000000003</v>
      </c>
      <c r="H23" s="4">
        <v>66.557699999999997</v>
      </c>
      <c r="I23" s="4">
        <v>32.043199999999999</v>
      </c>
      <c r="J23" s="13">
        <v>36.652299999999997</v>
      </c>
      <c r="K23" s="4">
        <v>57.947499999999998</v>
      </c>
      <c r="L23" s="4">
        <v>56.1676</v>
      </c>
      <c r="M23" s="4">
        <v>68.6631</v>
      </c>
      <c r="N23" s="4">
        <v>64.546000000000006</v>
      </c>
      <c r="O23" s="4">
        <v>33.113100000000003</v>
      </c>
      <c r="P23" s="13">
        <v>43.372100000000003</v>
      </c>
      <c r="Q23" s="13">
        <v>42.290700000000001</v>
      </c>
      <c r="R23" s="4">
        <v>37.063000000000002</v>
      </c>
      <c r="S23" s="13">
        <v>44.745800000000003</v>
      </c>
      <c r="T23" s="13">
        <v>51.104799999999997</v>
      </c>
      <c r="U23" s="13">
        <v>36.464399999999998</v>
      </c>
      <c r="V23" s="13">
        <v>31.1206</v>
      </c>
      <c r="W23" s="4">
        <v>36.774500000000003</v>
      </c>
      <c r="X23" s="13">
        <v>43.908299999999997</v>
      </c>
      <c r="Y23" s="4">
        <v>35.679600000000001</v>
      </c>
      <c r="Z23" s="13">
        <v>44.954099999999997</v>
      </c>
      <c r="AA23" s="4">
        <v>34.181600000000003</v>
      </c>
      <c r="AB23" s="4">
        <v>55.159500000000001</v>
      </c>
      <c r="AC23" s="4">
        <v>32.889200000000002</v>
      </c>
      <c r="AD23" s="4">
        <v>40.3748</v>
      </c>
      <c r="AE23" s="4">
        <v>42.1875</v>
      </c>
      <c r="AF23" s="13">
        <v>43.354300000000002</v>
      </c>
      <c r="AG23" s="4">
        <v>33.207799999999999</v>
      </c>
      <c r="AH23" s="4">
        <v>34.561100000000003</v>
      </c>
      <c r="AI23" s="4">
        <v>37.883299999999998</v>
      </c>
      <c r="AJ23" s="4">
        <v>37.229900000000001</v>
      </c>
      <c r="AK23" s="4">
        <v>32.703000000000003</v>
      </c>
      <c r="AL23" s="4">
        <v>42.241399999999999</v>
      </c>
      <c r="AM23" s="13">
        <v>27.735800000000001</v>
      </c>
      <c r="AN23" s="4">
        <v>28.259599999999999</v>
      </c>
      <c r="AO23" s="4">
        <v>39.5989</v>
      </c>
      <c r="AP23" s="4">
        <v>49.957500000000003</v>
      </c>
      <c r="AQ23" s="4">
        <v>32.118699999999997</v>
      </c>
      <c r="AR23" s="4">
        <v>39.525599999999997</v>
      </c>
      <c r="AS23" s="4">
        <v>35.124499999999998</v>
      </c>
      <c r="AT23" s="13">
        <v>51.229399999999998</v>
      </c>
      <c r="AU23" s="13">
        <v>51.174900000000001</v>
      </c>
      <c r="AV23" s="4">
        <v>53.878100000000003</v>
      </c>
      <c r="AW23" s="4">
        <v>40.123100000000001</v>
      </c>
      <c r="AX23" s="13">
        <v>49.417299999999997</v>
      </c>
      <c r="AY23" s="13">
        <v>45.510800000000003</v>
      </c>
      <c r="AZ23" s="13">
        <v>43.1571</v>
      </c>
      <c r="BA23" s="13">
        <v>58.863199999999999</v>
      </c>
      <c r="BB23" s="13">
        <v>70.334900000000005</v>
      </c>
      <c r="BC23" s="13">
        <v>70.193100000000001</v>
      </c>
      <c r="BD23" s="4">
        <v>65.304599999999994</v>
      </c>
      <c r="BE23" s="24"/>
    </row>
    <row r="24" spans="1:57" x14ac:dyDescent="0.3">
      <c r="A24" s="23" t="s">
        <v>42</v>
      </c>
      <c r="B24" s="4">
        <v>58.271299999999997</v>
      </c>
      <c r="C24" s="4">
        <v>56.065300000000001</v>
      </c>
      <c r="D24" s="4">
        <v>67.444900000000004</v>
      </c>
      <c r="E24" s="4">
        <v>51.866100000000003</v>
      </c>
      <c r="F24" s="4">
        <v>63.380299999999998</v>
      </c>
      <c r="G24" s="4">
        <v>68.120400000000004</v>
      </c>
      <c r="H24" s="4">
        <v>66.555999999999997</v>
      </c>
      <c r="I24" s="4">
        <v>32.043199999999999</v>
      </c>
      <c r="J24" s="13">
        <v>36.652299999999997</v>
      </c>
      <c r="K24" s="4">
        <v>57.947499999999998</v>
      </c>
      <c r="L24" s="4">
        <v>56.1676</v>
      </c>
      <c r="M24" s="4">
        <v>68.6631</v>
      </c>
      <c r="N24" s="4">
        <v>64.546000000000006</v>
      </c>
      <c r="O24" s="4">
        <v>33.113100000000003</v>
      </c>
      <c r="P24" s="13">
        <v>43.371400000000001</v>
      </c>
      <c r="Q24" s="13">
        <v>42.290700000000001</v>
      </c>
      <c r="R24" s="4">
        <v>37.0625</v>
      </c>
      <c r="S24" s="13">
        <v>44.745100000000001</v>
      </c>
      <c r="T24" s="13">
        <v>51.104799999999997</v>
      </c>
      <c r="U24" s="13">
        <v>36.464399999999998</v>
      </c>
      <c r="V24" s="13">
        <v>31.1206</v>
      </c>
      <c r="W24" s="4">
        <v>36.774500000000003</v>
      </c>
      <c r="X24" s="13">
        <v>43.908299999999997</v>
      </c>
      <c r="Y24" s="4">
        <v>35.679600000000001</v>
      </c>
      <c r="Z24" s="13">
        <v>44.954099999999997</v>
      </c>
      <c r="AA24" s="4">
        <v>34.181600000000003</v>
      </c>
      <c r="AB24" s="4">
        <v>55.159500000000001</v>
      </c>
      <c r="AC24" s="4">
        <v>32.889200000000002</v>
      </c>
      <c r="AD24" s="4">
        <v>40.3748</v>
      </c>
      <c r="AE24" s="4">
        <v>42.1875</v>
      </c>
      <c r="AF24" s="13">
        <v>43.354300000000002</v>
      </c>
      <c r="AG24" s="4">
        <v>33.207799999999999</v>
      </c>
      <c r="AH24" s="4">
        <v>34.561100000000003</v>
      </c>
      <c r="AI24" s="4">
        <v>37.882800000000003</v>
      </c>
      <c r="AJ24" s="4">
        <v>37.229900000000001</v>
      </c>
      <c r="AK24" s="4">
        <v>32.703000000000003</v>
      </c>
      <c r="AL24" s="4">
        <v>42.240699999999997</v>
      </c>
      <c r="AM24" s="13">
        <v>27.735800000000001</v>
      </c>
      <c r="AN24" s="4">
        <v>28.259599999999999</v>
      </c>
      <c r="AO24" s="4">
        <v>39.5989</v>
      </c>
      <c r="AP24" s="4">
        <v>49.957500000000003</v>
      </c>
      <c r="AQ24" s="4">
        <v>32.118699999999997</v>
      </c>
      <c r="AR24" s="4">
        <v>39.525599999999997</v>
      </c>
      <c r="AS24" s="4">
        <v>35.124499999999998</v>
      </c>
      <c r="AT24" s="13">
        <v>51.229399999999998</v>
      </c>
      <c r="AU24" s="13">
        <v>51.174900000000001</v>
      </c>
      <c r="AV24" s="4">
        <v>53.878100000000003</v>
      </c>
      <c r="AW24" s="4">
        <v>40.123100000000001</v>
      </c>
      <c r="AX24" s="13">
        <v>49.416400000000003</v>
      </c>
      <c r="AY24" s="13">
        <v>45.510800000000003</v>
      </c>
      <c r="AZ24" s="13">
        <v>43.1571</v>
      </c>
      <c r="BA24" s="13">
        <v>58.863199999999999</v>
      </c>
      <c r="BB24" s="13">
        <v>70.334900000000005</v>
      </c>
      <c r="BC24" s="13">
        <v>70.193100000000001</v>
      </c>
      <c r="BD24" s="4">
        <v>65.304599999999994</v>
      </c>
      <c r="BE24" s="24"/>
    </row>
    <row r="25" spans="1:57" x14ac:dyDescent="0.3">
      <c r="A25" s="23" t="s">
        <v>105</v>
      </c>
      <c r="B25" s="4">
        <v>49.212299999999999</v>
      </c>
      <c r="C25" s="4">
        <v>42.118299999999998</v>
      </c>
      <c r="D25" s="4">
        <v>40.110399999999998</v>
      </c>
      <c r="E25" s="4">
        <v>65.834000000000003</v>
      </c>
      <c r="F25" s="4">
        <v>54.432099999999998</v>
      </c>
      <c r="G25" s="4">
        <v>58.755600000000001</v>
      </c>
      <c r="H25" s="4">
        <v>46.200600000000001</v>
      </c>
      <c r="I25" s="4">
        <v>24.550899999999999</v>
      </c>
      <c r="J25" s="13">
        <v>42.816899999999997</v>
      </c>
      <c r="K25" s="4">
        <v>53.611600000000003</v>
      </c>
      <c r="L25" s="4">
        <v>44.551499999999997</v>
      </c>
      <c r="M25" s="4">
        <v>51.049500000000002</v>
      </c>
      <c r="N25" s="4">
        <v>50.113599999999998</v>
      </c>
      <c r="O25" s="4">
        <v>29.0533</v>
      </c>
      <c r="P25" s="13">
        <v>34.749899999999997</v>
      </c>
      <c r="Q25" s="13">
        <v>51.460599999999999</v>
      </c>
      <c r="R25" s="4">
        <v>36.533299999999997</v>
      </c>
      <c r="S25" s="13">
        <v>42.843299999999999</v>
      </c>
      <c r="T25" s="13">
        <v>59.788499999999999</v>
      </c>
      <c r="U25" s="13">
        <v>42.798900000000003</v>
      </c>
      <c r="V25" s="13">
        <v>26.978000000000002</v>
      </c>
      <c r="W25" s="4">
        <v>31.879899999999999</v>
      </c>
      <c r="X25" s="13">
        <v>40.162700000000001</v>
      </c>
      <c r="Y25" s="4">
        <v>32.3919</v>
      </c>
      <c r="Z25" s="13">
        <v>38.854599999999998</v>
      </c>
      <c r="AA25" s="4">
        <v>35.3309</v>
      </c>
      <c r="AB25" s="4">
        <v>48.2759</v>
      </c>
      <c r="AC25" s="4">
        <v>28.708400000000001</v>
      </c>
      <c r="AD25" s="4">
        <v>29.477</v>
      </c>
      <c r="AE25" s="4">
        <v>45.710500000000003</v>
      </c>
      <c r="AF25" s="13">
        <v>40.947099999999999</v>
      </c>
      <c r="AG25" s="4">
        <v>25.250499999999999</v>
      </c>
      <c r="AH25" s="4">
        <v>34.045699999999997</v>
      </c>
      <c r="AI25" s="4">
        <v>35.1539</v>
      </c>
      <c r="AJ25" s="4">
        <v>32.2746</v>
      </c>
      <c r="AK25" s="4">
        <v>34.027799999999999</v>
      </c>
      <c r="AL25" s="4">
        <v>51.930199999999999</v>
      </c>
      <c r="AM25" s="13">
        <v>26.923100000000002</v>
      </c>
      <c r="AN25" s="4">
        <v>26.777000000000001</v>
      </c>
      <c r="AO25" s="4">
        <v>38.639000000000003</v>
      </c>
      <c r="AP25" s="4">
        <v>36.490499999999997</v>
      </c>
      <c r="AQ25" s="4">
        <v>38.424100000000003</v>
      </c>
      <c r="AR25" s="4">
        <v>31.132300000000001</v>
      </c>
      <c r="AS25" s="4">
        <v>39.072000000000003</v>
      </c>
      <c r="AT25" s="13">
        <v>36.491500000000002</v>
      </c>
      <c r="AU25" s="13">
        <v>37.053100000000001</v>
      </c>
      <c r="AV25" s="4">
        <v>36.135100000000001</v>
      </c>
      <c r="AW25" s="4">
        <v>34.7258</v>
      </c>
      <c r="AX25" s="13">
        <v>41.086300000000001</v>
      </c>
      <c r="AY25" s="13">
        <v>42.857100000000003</v>
      </c>
      <c r="AZ25" s="13">
        <v>37.366199999999999</v>
      </c>
      <c r="BA25" s="13">
        <v>63.445900000000002</v>
      </c>
      <c r="BB25" s="13">
        <v>73.316699999999997</v>
      </c>
      <c r="BC25" s="13">
        <v>87.223100000000002</v>
      </c>
      <c r="BD25" s="4">
        <v>69.870699999999999</v>
      </c>
      <c r="BE25" s="24"/>
    </row>
    <row r="26" spans="1:57" x14ac:dyDescent="0.3">
      <c r="A26" s="23" t="s">
        <v>43</v>
      </c>
      <c r="B26" s="4">
        <v>49.211399999999998</v>
      </c>
      <c r="C26" s="4">
        <v>42.117699999999999</v>
      </c>
      <c r="D26" s="4">
        <v>40.110399999999998</v>
      </c>
      <c r="E26" s="4">
        <v>30.4895</v>
      </c>
      <c r="F26" s="4">
        <v>54.432099999999998</v>
      </c>
      <c r="G26" s="4">
        <v>58.755600000000001</v>
      </c>
      <c r="H26" s="4">
        <v>46.199800000000003</v>
      </c>
      <c r="I26" s="4">
        <v>28.168099999999999</v>
      </c>
      <c r="J26" s="13">
        <v>42.816899999999997</v>
      </c>
      <c r="K26" s="4">
        <v>53.611600000000003</v>
      </c>
      <c r="L26" s="4">
        <v>44.551499999999997</v>
      </c>
      <c r="M26" s="4">
        <v>51.049500000000002</v>
      </c>
      <c r="N26" s="4">
        <v>50.113599999999998</v>
      </c>
      <c r="O26" s="4">
        <v>29.0533</v>
      </c>
      <c r="P26" s="13">
        <v>34.749499999999998</v>
      </c>
      <c r="Q26" s="13">
        <v>51.460599999999999</v>
      </c>
      <c r="R26" s="4">
        <v>36.532800000000002</v>
      </c>
      <c r="S26" s="13">
        <v>42.843299999999999</v>
      </c>
      <c r="T26" s="13">
        <v>59.788499999999999</v>
      </c>
      <c r="U26" s="13">
        <v>42.798900000000003</v>
      </c>
      <c r="V26" s="13">
        <v>26.978000000000002</v>
      </c>
      <c r="W26" s="4">
        <v>31.8795</v>
      </c>
      <c r="X26" s="13">
        <v>40.162700000000001</v>
      </c>
      <c r="Y26" s="4">
        <v>32.3919</v>
      </c>
      <c r="Z26" s="13">
        <v>38.854599999999998</v>
      </c>
      <c r="AA26" s="4">
        <v>35.3309</v>
      </c>
      <c r="AB26" s="4">
        <v>48.2759</v>
      </c>
      <c r="AC26" s="4">
        <v>28.708400000000001</v>
      </c>
      <c r="AD26" s="4">
        <v>29.477</v>
      </c>
      <c r="AE26" s="4">
        <v>45.710500000000003</v>
      </c>
      <c r="AF26" s="13">
        <v>40.947099999999999</v>
      </c>
      <c r="AG26" s="4">
        <v>25.250499999999999</v>
      </c>
      <c r="AH26" s="4">
        <v>34.045699999999997</v>
      </c>
      <c r="AI26" s="4">
        <v>35.153399999999998</v>
      </c>
      <c r="AJ26" s="4">
        <v>32.2746</v>
      </c>
      <c r="AK26" s="4">
        <v>34.027799999999999</v>
      </c>
      <c r="AL26" s="4">
        <v>51.929200000000002</v>
      </c>
      <c r="AM26" s="13">
        <v>26.923100000000002</v>
      </c>
      <c r="AN26" s="4">
        <v>26.777000000000001</v>
      </c>
      <c r="AO26" s="4">
        <v>38.639000000000003</v>
      </c>
      <c r="AP26" s="4">
        <v>36.49</v>
      </c>
      <c r="AQ26" s="4">
        <v>38.424100000000003</v>
      </c>
      <c r="AR26" s="4">
        <v>31.132300000000001</v>
      </c>
      <c r="AS26" s="4">
        <v>39.072000000000003</v>
      </c>
      <c r="AT26" s="13">
        <v>36.491500000000002</v>
      </c>
      <c r="AU26" s="13">
        <v>37.053100000000001</v>
      </c>
      <c r="AV26" s="4">
        <v>36.135100000000001</v>
      </c>
      <c r="AW26" s="4">
        <v>34.7258</v>
      </c>
      <c r="AX26" s="13">
        <v>41.085700000000003</v>
      </c>
      <c r="AY26" s="13">
        <v>42.857100000000003</v>
      </c>
      <c r="AZ26" s="13">
        <v>37.366199999999999</v>
      </c>
      <c r="BA26" s="13">
        <v>63.445900000000002</v>
      </c>
      <c r="BB26" s="13">
        <v>73.316699999999997</v>
      </c>
      <c r="BC26" s="13">
        <v>87.223100000000002</v>
      </c>
      <c r="BD26" s="4">
        <v>69.870699999999999</v>
      </c>
      <c r="BE26" s="24"/>
    </row>
    <row r="27" spans="1:57" x14ac:dyDescent="0.3">
      <c r="A27" s="23" t="s">
        <v>44</v>
      </c>
      <c r="B27" s="4">
        <v>38.0047</v>
      </c>
      <c r="C27" s="4">
        <v>41.880299999999998</v>
      </c>
      <c r="D27" s="4">
        <v>48.970999999999997</v>
      </c>
      <c r="E27" s="4">
        <v>55.569600000000001</v>
      </c>
      <c r="F27" s="4">
        <v>50.716700000000003</v>
      </c>
      <c r="G27" s="4">
        <v>57.7087</v>
      </c>
      <c r="H27" s="4">
        <v>53.796900000000001</v>
      </c>
      <c r="I27" s="4">
        <v>25.0397</v>
      </c>
      <c r="J27" s="13">
        <v>37.984499999999997</v>
      </c>
      <c r="K27" s="4">
        <v>76.313000000000002</v>
      </c>
      <c r="L27" s="4">
        <v>50.666400000000003</v>
      </c>
      <c r="M27" s="4">
        <v>56.326599999999999</v>
      </c>
      <c r="N27" s="4">
        <v>56.480499999999999</v>
      </c>
      <c r="O27" s="4">
        <v>36.394100000000002</v>
      </c>
      <c r="P27" s="13">
        <v>36.362099999999998</v>
      </c>
      <c r="Q27" s="13">
        <v>43.676299999999998</v>
      </c>
      <c r="R27" s="4">
        <v>30.796099999999999</v>
      </c>
      <c r="S27" s="13">
        <v>39.830199999999998</v>
      </c>
      <c r="T27" s="13">
        <v>49.915100000000002</v>
      </c>
      <c r="U27" s="13">
        <v>33.181199999999997</v>
      </c>
      <c r="V27" s="13">
        <v>29.6129</v>
      </c>
      <c r="W27" s="4">
        <v>39.421900000000001</v>
      </c>
      <c r="X27" s="13">
        <v>39.601300000000002</v>
      </c>
      <c r="Y27" s="4">
        <v>29.426200000000001</v>
      </c>
      <c r="Z27" s="13">
        <v>39.753599999999999</v>
      </c>
      <c r="AA27" s="4">
        <v>33.893500000000003</v>
      </c>
      <c r="AB27" s="4">
        <v>44.012</v>
      </c>
      <c r="AC27" s="4">
        <v>34.744500000000002</v>
      </c>
      <c r="AD27" s="4">
        <v>30.729199999999999</v>
      </c>
      <c r="AE27" s="4">
        <v>35.853700000000003</v>
      </c>
      <c r="AF27" s="13">
        <v>46.998199999999997</v>
      </c>
      <c r="AG27" s="4">
        <v>24.382200000000001</v>
      </c>
      <c r="AH27" s="4">
        <v>35.950600000000001</v>
      </c>
      <c r="AI27" s="4">
        <v>36.307299999999998</v>
      </c>
      <c r="AJ27" s="4">
        <v>30.322500000000002</v>
      </c>
      <c r="AK27" s="4">
        <v>35.0366</v>
      </c>
      <c r="AL27" s="4">
        <v>40.776699999999998</v>
      </c>
      <c r="AM27" s="13">
        <v>26.5703</v>
      </c>
      <c r="AN27" s="4">
        <v>32.049399999999999</v>
      </c>
      <c r="AO27" s="4">
        <v>35.518700000000003</v>
      </c>
      <c r="AP27" s="4">
        <v>50.187800000000003</v>
      </c>
      <c r="AQ27" s="4">
        <v>38.139400000000002</v>
      </c>
      <c r="AR27" s="4">
        <v>34.367199999999997</v>
      </c>
      <c r="AS27" s="4">
        <v>41.053699999999999</v>
      </c>
      <c r="AT27" s="13">
        <v>36.458300000000001</v>
      </c>
      <c r="AU27" s="13">
        <v>36.848300000000002</v>
      </c>
      <c r="AV27" s="4">
        <v>40.624000000000002</v>
      </c>
      <c r="AW27" s="4">
        <v>40.490900000000003</v>
      </c>
      <c r="AX27" s="13">
        <v>45.723199999999999</v>
      </c>
      <c r="AY27" s="13">
        <v>49.956600000000002</v>
      </c>
      <c r="AZ27" s="13">
        <v>40.142699999999998</v>
      </c>
      <c r="BA27" s="13">
        <v>54.398099999999999</v>
      </c>
      <c r="BB27" s="13">
        <v>59.070399999999999</v>
      </c>
      <c r="BC27" s="13">
        <v>62.689500000000002</v>
      </c>
      <c r="BD27" s="4">
        <v>49.612400000000001</v>
      </c>
      <c r="BE27" s="24"/>
    </row>
    <row r="28" spans="1:57" x14ac:dyDescent="0.3">
      <c r="A28" s="23" t="s">
        <v>45</v>
      </c>
      <c r="B28" s="4">
        <v>38.0047</v>
      </c>
      <c r="C28" s="4">
        <v>41.880299999999998</v>
      </c>
      <c r="D28" s="4">
        <v>48.970999999999997</v>
      </c>
      <c r="E28" s="4">
        <v>55.569600000000001</v>
      </c>
      <c r="F28" s="4">
        <v>50.716700000000003</v>
      </c>
      <c r="G28" s="4">
        <v>57.7087</v>
      </c>
      <c r="H28" s="4">
        <v>53.796900000000001</v>
      </c>
      <c r="I28" s="4">
        <v>25.0397</v>
      </c>
      <c r="J28" s="13">
        <v>37.984499999999997</v>
      </c>
      <c r="K28" s="4">
        <v>76.313000000000002</v>
      </c>
      <c r="L28" s="4">
        <v>50.666400000000003</v>
      </c>
      <c r="M28" s="4">
        <v>56.326599999999999</v>
      </c>
      <c r="N28" s="4">
        <v>56.480499999999999</v>
      </c>
      <c r="O28" s="4">
        <v>36.394100000000002</v>
      </c>
      <c r="P28" s="13">
        <v>36.362099999999998</v>
      </c>
      <c r="Q28" s="13">
        <v>43.676299999999998</v>
      </c>
      <c r="R28" s="4">
        <v>30.796099999999999</v>
      </c>
      <c r="S28" s="13">
        <v>39.830199999999998</v>
      </c>
      <c r="T28" s="13">
        <v>49.915100000000002</v>
      </c>
      <c r="U28" s="13">
        <v>33.181199999999997</v>
      </c>
      <c r="V28" s="13">
        <v>29.6126</v>
      </c>
      <c r="W28" s="4">
        <v>39.421300000000002</v>
      </c>
      <c r="X28" s="13">
        <v>39.601300000000002</v>
      </c>
      <c r="Y28" s="4">
        <v>29.426200000000001</v>
      </c>
      <c r="Z28" s="13">
        <v>39.753599999999999</v>
      </c>
      <c r="AA28" s="4">
        <v>33.893500000000003</v>
      </c>
      <c r="AB28" s="4">
        <v>44.012</v>
      </c>
      <c r="AC28" s="4">
        <v>34.744500000000002</v>
      </c>
      <c r="AD28" s="4">
        <v>30.729199999999999</v>
      </c>
      <c r="AE28" s="4">
        <v>35.853700000000003</v>
      </c>
      <c r="AF28" s="13">
        <v>46.998199999999997</v>
      </c>
      <c r="AG28" s="4">
        <v>24.382200000000001</v>
      </c>
      <c r="AH28" s="4">
        <v>35.950600000000001</v>
      </c>
      <c r="AI28" s="4">
        <v>36.306800000000003</v>
      </c>
      <c r="AJ28" s="4">
        <v>30.322500000000002</v>
      </c>
      <c r="AK28" s="4">
        <v>35.0366</v>
      </c>
      <c r="AL28" s="4">
        <v>40.776699999999998</v>
      </c>
      <c r="AM28" s="13">
        <v>26.5703</v>
      </c>
      <c r="AN28" s="4">
        <v>32.049399999999999</v>
      </c>
      <c r="AO28" s="4">
        <v>35.518700000000003</v>
      </c>
      <c r="AP28" s="4">
        <v>50.186799999999998</v>
      </c>
      <c r="AQ28" s="4">
        <v>38.139400000000002</v>
      </c>
      <c r="AR28" s="4">
        <v>34.367199999999997</v>
      </c>
      <c r="AS28" s="4">
        <v>41.053699999999999</v>
      </c>
      <c r="AT28" s="13">
        <v>36.458300000000001</v>
      </c>
      <c r="AU28" s="13">
        <v>36.848300000000002</v>
      </c>
      <c r="AV28" s="4">
        <v>40.6235</v>
      </c>
      <c r="AW28" s="4">
        <v>40.490900000000003</v>
      </c>
      <c r="AX28" s="13">
        <v>45.723199999999999</v>
      </c>
      <c r="AY28" s="13">
        <v>49.956600000000002</v>
      </c>
      <c r="AZ28" s="13">
        <v>40.142699999999998</v>
      </c>
      <c r="BA28" s="13">
        <v>54.398099999999999</v>
      </c>
      <c r="BB28" s="13">
        <v>59.070399999999999</v>
      </c>
      <c r="BC28" s="13">
        <v>62.689500000000002</v>
      </c>
      <c r="BD28" s="4">
        <v>49.612400000000001</v>
      </c>
      <c r="BE28" s="24"/>
    </row>
    <row r="29" spans="1:57" x14ac:dyDescent="0.3">
      <c r="A29" s="23" t="s">
        <v>46</v>
      </c>
      <c r="B29" s="4">
        <v>33.755299999999998</v>
      </c>
      <c r="C29" s="4">
        <v>30.6889</v>
      </c>
      <c r="D29" s="4">
        <v>32.049399999999999</v>
      </c>
      <c r="E29" s="4">
        <v>34.684399999999997</v>
      </c>
      <c r="F29" s="4">
        <v>40.399500000000003</v>
      </c>
      <c r="G29" s="4">
        <v>41.683700000000002</v>
      </c>
      <c r="H29" s="4">
        <v>42.932200000000002</v>
      </c>
      <c r="I29" s="4">
        <v>14.7013</v>
      </c>
      <c r="J29" s="13">
        <v>30.625</v>
      </c>
      <c r="K29" s="4">
        <v>57.760300000000001</v>
      </c>
      <c r="L29" s="4">
        <v>41.820799999999998</v>
      </c>
      <c r="M29" s="4">
        <v>44.1265</v>
      </c>
      <c r="N29" s="4">
        <v>41.140599999999999</v>
      </c>
      <c r="O29" s="4">
        <v>50.666400000000003</v>
      </c>
      <c r="P29" s="13">
        <v>27.120899999999999</v>
      </c>
      <c r="Q29" s="13">
        <v>41.8459</v>
      </c>
      <c r="R29" s="4">
        <v>25.457999999999998</v>
      </c>
      <c r="S29" s="13">
        <v>50.296500000000002</v>
      </c>
      <c r="T29" s="13">
        <v>38.987400000000001</v>
      </c>
      <c r="U29" s="13">
        <v>34.918700000000001</v>
      </c>
      <c r="V29" s="13">
        <v>19.8415</v>
      </c>
      <c r="W29" s="4">
        <v>26.947199999999999</v>
      </c>
      <c r="X29" s="13">
        <v>42.015999999999998</v>
      </c>
      <c r="Y29" s="4">
        <v>25.333200000000001</v>
      </c>
      <c r="Z29" s="13">
        <v>24.905899999999999</v>
      </c>
      <c r="AA29" s="4">
        <v>23.0199</v>
      </c>
      <c r="AB29" s="4">
        <v>35.853700000000003</v>
      </c>
      <c r="AC29" s="4">
        <v>32.149099999999997</v>
      </c>
      <c r="AD29" s="4">
        <v>22.9178</v>
      </c>
      <c r="AE29" s="4">
        <v>34.745800000000003</v>
      </c>
      <c r="AF29" s="13">
        <v>41.426600000000001</v>
      </c>
      <c r="AG29" s="4">
        <v>20.108799999999999</v>
      </c>
      <c r="AH29" s="4">
        <v>28.513200000000001</v>
      </c>
      <c r="AI29" s="4">
        <v>26.156600000000001</v>
      </c>
      <c r="AJ29" s="4">
        <v>27.5792</v>
      </c>
      <c r="AK29" s="4">
        <v>30.929300000000001</v>
      </c>
      <c r="AL29" s="4">
        <v>38.268000000000001</v>
      </c>
      <c r="AM29" s="13">
        <v>24.810099999999998</v>
      </c>
      <c r="AN29" s="4">
        <v>19.575600000000001</v>
      </c>
      <c r="AO29" s="4">
        <v>31.132300000000001</v>
      </c>
      <c r="AP29" s="4">
        <v>41.895600000000002</v>
      </c>
      <c r="AQ29" s="4">
        <v>26.080300000000001</v>
      </c>
      <c r="AR29" s="4">
        <v>27.218299999999999</v>
      </c>
      <c r="AS29" s="4">
        <v>38.927300000000002</v>
      </c>
      <c r="AT29" s="13">
        <v>29.447099999999999</v>
      </c>
      <c r="AU29" s="13">
        <v>32.099200000000003</v>
      </c>
      <c r="AV29" s="4">
        <v>38.574399999999997</v>
      </c>
      <c r="AW29" s="4">
        <v>36.156399999999998</v>
      </c>
      <c r="AX29" s="13">
        <v>38.829500000000003</v>
      </c>
      <c r="AY29" s="13">
        <v>39.450099999999999</v>
      </c>
      <c r="AZ29" s="13">
        <v>36.575099999999999</v>
      </c>
      <c r="BA29" s="13">
        <v>43.436300000000003</v>
      </c>
      <c r="BB29" s="13">
        <v>46.349499999999999</v>
      </c>
      <c r="BC29" s="13">
        <v>49.2774</v>
      </c>
      <c r="BD29" s="4">
        <v>48.4848</v>
      </c>
      <c r="BE29" s="24"/>
    </row>
    <row r="30" spans="1:57" x14ac:dyDescent="0.3">
      <c r="A30" s="23" t="s">
        <v>47</v>
      </c>
      <c r="B30" s="4">
        <v>41.994799999999998</v>
      </c>
      <c r="C30" s="4">
        <v>33.409100000000002</v>
      </c>
      <c r="D30" s="4">
        <v>38.686500000000002</v>
      </c>
      <c r="E30" s="4">
        <v>32.4011</v>
      </c>
      <c r="F30" s="4">
        <v>47.163600000000002</v>
      </c>
      <c r="G30" s="4">
        <v>49.347299999999997</v>
      </c>
      <c r="H30" s="4">
        <v>43.4283</v>
      </c>
      <c r="I30" s="4">
        <v>24.496400000000001</v>
      </c>
      <c r="J30" s="13">
        <v>32.124099999999999</v>
      </c>
      <c r="K30" s="4">
        <v>52.554200000000002</v>
      </c>
      <c r="L30" s="4">
        <v>35.167499999999997</v>
      </c>
      <c r="M30" s="4">
        <v>46.661700000000003</v>
      </c>
      <c r="N30" s="4">
        <v>43.747100000000003</v>
      </c>
      <c r="O30" s="4">
        <v>28.232099999999999</v>
      </c>
      <c r="P30" s="13">
        <v>32.018000000000001</v>
      </c>
      <c r="Q30" s="13">
        <v>38.984000000000002</v>
      </c>
      <c r="R30" s="4">
        <v>37.1295</v>
      </c>
      <c r="S30" s="13">
        <v>35.105899999999998</v>
      </c>
      <c r="T30" s="13">
        <v>40.3748</v>
      </c>
      <c r="U30" s="13">
        <v>31.560099999999998</v>
      </c>
      <c r="V30" s="13">
        <v>22.163399999999999</v>
      </c>
      <c r="W30" s="4">
        <v>31.132300000000001</v>
      </c>
      <c r="X30" s="13">
        <v>38.566899999999997</v>
      </c>
      <c r="Y30" s="4">
        <v>30.046299999999999</v>
      </c>
      <c r="Z30" s="13">
        <v>33.287999999999997</v>
      </c>
      <c r="AA30" s="4">
        <v>23.384499999999999</v>
      </c>
      <c r="AB30" s="4">
        <v>38.991999999999997</v>
      </c>
      <c r="AC30" s="4">
        <v>30.392099999999999</v>
      </c>
      <c r="AD30" s="4">
        <v>20.6572</v>
      </c>
      <c r="AE30" s="4">
        <v>30.952100000000002</v>
      </c>
      <c r="AF30" s="13">
        <v>42.887700000000002</v>
      </c>
      <c r="AG30" s="4">
        <v>26.478000000000002</v>
      </c>
      <c r="AH30" s="4">
        <v>31.1144</v>
      </c>
      <c r="AI30" s="4">
        <v>28.946200000000001</v>
      </c>
      <c r="AJ30" s="4">
        <v>27.222799999999999</v>
      </c>
      <c r="AK30" s="4">
        <v>28.211400000000001</v>
      </c>
      <c r="AL30" s="4">
        <v>35.7027</v>
      </c>
      <c r="AM30" s="13">
        <v>28.730899999999998</v>
      </c>
      <c r="AN30" s="4">
        <v>18.724499999999999</v>
      </c>
      <c r="AO30" s="4">
        <v>29.213000000000001</v>
      </c>
      <c r="AP30" s="4">
        <v>37.103999999999999</v>
      </c>
      <c r="AQ30" s="4">
        <v>25.6356</v>
      </c>
      <c r="AR30" s="4">
        <v>32.476599999999998</v>
      </c>
      <c r="AS30" s="4">
        <v>40.834800000000001</v>
      </c>
      <c r="AT30" s="13">
        <v>33.128</v>
      </c>
      <c r="AU30" s="13">
        <v>32.7087</v>
      </c>
      <c r="AV30" s="4">
        <v>38.418399999999998</v>
      </c>
      <c r="AW30" s="4">
        <v>37.708399999999997</v>
      </c>
      <c r="AX30" s="13">
        <v>35.3431</v>
      </c>
      <c r="AY30" s="13">
        <v>37.179600000000001</v>
      </c>
      <c r="AZ30" s="13">
        <v>35.165700000000001</v>
      </c>
      <c r="BA30" s="13">
        <v>37.5685</v>
      </c>
      <c r="BB30" s="13">
        <v>41.097200000000001</v>
      </c>
      <c r="BC30" s="13">
        <v>43.889299999999999</v>
      </c>
      <c r="BD30" s="4">
        <v>46.511600000000001</v>
      </c>
      <c r="BE30" s="24"/>
    </row>
    <row r="31" spans="1:57" x14ac:dyDescent="0.3">
      <c r="A31" s="23" t="s">
        <v>48</v>
      </c>
      <c r="B31" s="4">
        <v>55.459299999999999</v>
      </c>
      <c r="C31" s="4">
        <v>32.061100000000003</v>
      </c>
      <c r="D31" s="4">
        <v>34.365900000000003</v>
      </c>
      <c r="E31" s="4">
        <v>51.041699999999999</v>
      </c>
      <c r="F31" s="4">
        <v>46.5959</v>
      </c>
      <c r="G31" s="4">
        <v>45.723199999999999</v>
      </c>
      <c r="H31" s="4">
        <v>44.599499999999999</v>
      </c>
      <c r="I31" s="4">
        <v>29.7651</v>
      </c>
      <c r="J31" s="13">
        <v>37.080599999999997</v>
      </c>
      <c r="K31" s="4">
        <v>58.765999999999998</v>
      </c>
      <c r="L31" s="4">
        <v>59.0717</v>
      </c>
      <c r="M31" s="4">
        <v>42.828000000000003</v>
      </c>
      <c r="N31" s="4">
        <v>44.9878</v>
      </c>
      <c r="O31" s="4">
        <v>33.204500000000003</v>
      </c>
      <c r="P31" s="13">
        <v>38.198399999999999</v>
      </c>
      <c r="Q31" s="13">
        <v>52.782800000000002</v>
      </c>
      <c r="R31" s="4">
        <v>36.888300000000001</v>
      </c>
      <c r="S31" s="13">
        <v>44.9801</v>
      </c>
      <c r="T31" s="13">
        <v>68.5137</v>
      </c>
      <c r="U31" s="13">
        <v>30.784600000000001</v>
      </c>
      <c r="V31" s="13">
        <v>37.824300000000001</v>
      </c>
      <c r="W31" s="4">
        <v>48.014800000000001</v>
      </c>
      <c r="X31" s="13">
        <v>39.753599999999999</v>
      </c>
      <c r="Y31" s="4">
        <v>39.450099999999999</v>
      </c>
      <c r="Z31" s="13">
        <v>41.930799999999998</v>
      </c>
      <c r="AA31" s="4">
        <v>45.519399999999997</v>
      </c>
      <c r="AB31" s="4">
        <v>50.8827</v>
      </c>
      <c r="AC31" s="4">
        <v>33.976700000000001</v>
      </c>
      <c r="AD31" s="4">
        <v>43.552700000000002</v>
      </c>
      <c r="AE31" s="4">
        <v>43.768799999999999</v>
      </c>
      <c r="AF31" s="13">
        <v>58.067100000000003</v>
      </c>
      <c r="AG31" s="4">
        <v>35.058399999999999</v>
      </c>
      <c r="AH31" s="4">
        <v>37.713799999999999</v>
      </c>
      <c r="AI31" s="4">
        <v>33.755200000000002</v>
      </c>
      <c r="AJ31" s="4">
        <v>31.787600000000001</v>
      </c>
      <c r="AK31" s="4">
        <v>28.4345</v>
      </c>
      <c r="AL31" s="4">
        <v>39.830199999999998</v>
      </c>
      <c r="AM31" s="13">
        <v>31.465499999999999</v>
      </c>
      <c r="AN31" s="4">
        <v>41.364400000000003</v>
      </c>
      <c r="AO31" s="4">
        <v>39.5871</v>
      </c>
      <c r="AP31" s="4">
        <v>48.412799999999997</v>
      </c>
      <c r="AQ31" s="4">
        <v>30.2912</v>
      </c>
      <c r="AR31" s="4">
        <v>33.585500000000003</v>
      </c>
      <c r="AS31" s="4">
        <v>44.609699999999997</v>
      </c>
      <c r="AT31" s="13">
        <v>39.715400000000002</v>
      </c>
      <c r="AU31" s="13">
        <v>42.101599999999998</v>
      </c>
      <c r="AV31" s="4">
        <v>45.778199999999998</v>
      </c>
      <c r="AW31" s="4">
        <v>42.534700000000001</v>
      </c>
      <c r="AX31" s="13">
        <v>40.469200000000001</v>
      </c>
      <c r="AY31" s="13">
        <v>40.296100000000003</v>
      </c>
      <c r="AZ31" s="13">
        <v>36.086599999999997</v>
      </c>
      <c r="BA31" s="13">
        <v>49.718600000000002</v>
      </c>
      <c r="BB31" s="13">
        <v>57.823399999999999</v>
      </c>
      <c r="BC31" s="13">
        <v>67.0077</v>
      </c>
      <c r="BD31" s="4">
        <v>44.547600000000003</v>
      </c>
      <c r="BE31" s="24"/>
    </row>
    <row r="32" spans="1:57" x14ac:dyDescent="0.3">
      <c r="A32" s="23" t="s">
        <v>49</v>
      </c>
      <c r="B32" s="4">
        <v>55.459299999999999</v>
      </c>
      <c r="C32" s="4">
        <v>32.061100000000003</v>
      </c>
      <c r="D32" s="4">
        <v>34.365900000000003</v>
      </c>
      <c r="E32" s="4">
        <v>51.041699999999999</v>
      </c>
      <c r="F32" s="4">
        <v>46.5959</v>
      </c>
      <c r="G32" s="4">
        <v>45.723199999999999</v>
      </c>
      <c r="H32" s="4">
        <v>44.599499999999999</v>
      </c>
      <c r="I32" s="4">
        <v>29.7651</v>
      </c>
      <c r="J32" s="13">
        <v>37.080599999999997</v>
      </c>
      <c r="K32" s="4">
        <v>58.765999999999998</v>
      </c>
      <c r="L32" s="4">
        <v>59.0717</v>
      </c>
      <c r="M32" s="4">
        <v>42.828000000000003</v>
      </c>
      <c r="N32" s="4">
        <v>44.9878</v>
      </c>
      <c r="O32" s="4">
        <v>33.204099999999997</v>
      </c>
      <c r="P32" s="13">
        <v>38.197800000000001</v>
      </c>
      <c r="Q32" s="13">
        <v>52.782800000000002</v>
      </c>
      <c r="R32" s="4">
        <v>36.888300000000001</v>
      </c>
      <c r="S32" s="13">
        <v>44.9801</v>
      </c>
      <c r="T32" s="13">
        <v>68.5137</v>
      </c>
      <c r="U32" s="13">
        <v>30.784600000000001</v>
      </c>
      <c r="V32" s="13">
        <v>38.191200000000002</v>
      </c>
      <c r="W32" s="4">
        <v>48.014800000000001</v>
      </c>
      <c r="X32" s="13">
        <v>39.753599999999999</v>
      </c>
      <c r="Y32" s="4">
        <v>39.450099999999999</v>
      </c>
      <c r="Z32" s="13">
        <v>41.930799999999998</v>
      </c>
      <c r="AA32" s="4">
        <v>45.519399999999997</v>
      </c>
      <c r="AB32" s="4">
        <v>50.8827</v>
      </c>
      <c r="AC32" s="4">
        <v>33.976700000000001</v>
      </c>
      <c r="AD32" s="4">
        <v>43.552</v>
      </c>
      <c r="AE32" s="4">
        <v>43.768799999999999</v>
      </c>
      <c r="AF32" s="13">
        <v>58.067100000000003</v>
      </c>
      <c r="AG32" s="4">
        <v>35.058399999999999</v>
      </c>
      <c r="AH32" s="4">
        <v>37.713799999999999</v>
      </c>
      <c r="AI32" s="4">
        <v>33.755200000000002</v>
      </c>
      <c r="AJ32" s="4">
        <v>31.787600000000001</v>
      </c>
      <c r="AK32" s="4">
        <v>28.4345</v>
      </c>
      <c r="AL32" s="4">
        <v>39.830199999999998</v>
      </c>
      <c r="AM32" s="13">
        <v>31.465499999999999</v>
      </c>
      <c r="AN32" s="4">
        <v>41.364400000000003</v>
      </c>
      <c r="AO32" s="4">
        <v>39.5871</v>
      </c>
      <c r="AP32" s="4">
        <v>48.412799999999997</v>
      </c>
      <c r="AQ32" s="4">
        <v>30.2912</v>
      </c>
      <c r="AR32" s="4">
        <v>33.585500000000003</v>
      </c>
      <c r="AS32" s="4">
        <v>44.609699999999997</v>
      </c>
      <c r="AT32" s="13">
        <v>39.715400000000002</v>
      </c>
      <c r="AU32" s="13">
        <v>42.101599999999998</v>
      </c>
      <c r="AV32" s="4">
        <v>45.778199999999998</v>
      </c>
      <c r="AW32" s="4">
        <v>42.534700000000001</v>
      </c>
      <c r="AX32" s="13">
        <v>40.469200000000001</v>
      </c>
      <c r="AY32" s="13">
        <v>40.296100000000003</v>
      </c>
      <c r="AZ32" s="13">
        <v>36.086599999999997</v>
      </c>
      <c r="BA32" s="13">
        <v>49.718600000000002</v>
      </c>
      <c r="BB32" s="13">
        <v>57.823399999999999</v>
      </c>
      <c r="BC32" s="13">
        <v>67.0077</v>
      </c>
      <c r="BD32" s="4">
        <v>44.547600000000003</v>
      </c>
      <c r="BE32" s="24"/>
    </row>
    <row r="33" spans="1:232" x14ac:dyDescent="0.3">
      <c r="A33" s="23" t="s">
        <v>50</v>
      </c>
      <c r="B33" s="4">
        <v>39.393799999999999</v>
      </c>
      <c r="C33" s="4">
        <v>28.378399999999999</v>
      </c>
      <c r="D33" s="4">
        <v>35.507199999999997</v>
      </c>
      <c r="E33" s="4">
        <v>37.707299999999996</v>
      </c>
      <c r="F33" s="4">
        <v>35.714300000000001</v>
      </c>
      <c r="G33" s="4">
        <v>35.853700000000003</v>
      </c>
      <c r="H33" s="4">
        <v>41.4</v>
      </c>
      <c r="I33" s="4">
        <v>30.222000000000001</v>
      </c>
      <c r="J33" s="13">
        <v>29.906400000000001</v>
      </c>
      <c r="K33" s="4">
        <v>53.6496</v>
      </c>
      <c r="L33" s="4">
        <v>45.328400000000002</v>
      </c>
      <c r="M33" s="4">
        <v>42.546999999999997</v>
      </c>
      <c r="N33" s="4">
        <v>40.217700000000001</v>
      </c>
      <c r="O33" s="4">
        <v>27.9468</v>
      </c>
      <c r="P33" s="13">
        <v>30.996700000000001</v>
      </c>
      <c r="Q33" s="13">
        <v>35.421700000000001</v>
      </c>
      <c r="R33" s="4">
        <v>32.450299999999999</v>
      </c>
      <c r="S33" s="13">
        <v>32.917000000000002</v>
      </c>
      <c r="T33" s="13">
        <v>43.370699999999999</v>
      </c>
      <c r="U33" s="13">
        <v>30.544799999999999</v>
      </c>
      <c r="V33" s="13">
        <v>34.8245</v>
      </c>
      <c r="W33" s="4">
        <v>41.061500000000002</v>
      </c>
      <c r="X33" s="13">
        <v>40.054499999999997</v>
      </c>
      <c r="Y33" s="4">
        <v>33.409100000000002</v>
      </c>
      <c r="Z33" s="13">
        <v>33.287999999999997</v>
      </c>
      <c r="AA33" s="4">
        <v>32.922699999999999</v>
      </c>
      <c r="AB33" s="4">
        <v>40.061799999999998</v>
      </c>
      <c r="AC33" s="4">
        <v>21.050799999999999</v>
      </c>
      <c r="AD33" s="4">
        <v>26.916499999999999</v>
      </c>
      <c r="AE33" s="4">
        <v>35.915999999999997</v>
      </c>
      <c r="AF33" s="13">
        <v>51.845799999999997</v>
      </c>
      <c r="AG33" s="4">
        <v>24.492699999999999</v>
      </c>
      <c r="AH33" s="4">
        <v>33.558199999999999</v>
      </c>
      <c r="AI33" s="4">
        <v>26.604700000000001</v>
      </c>
      <c r="AJ33" s="4">
        <v>31.512</v>
      </c>
      <c r="AK33" s="4">
        <v>32.3504</v>
      </c>
      <c r="AL33" s="4">
        <v>55.869900000000001</v>
      </c>
      <c r="AM33" s="13">
        <v>28.160900000000002</v>
      </c>
      <c r="AN33" s="4">
        <v>22.039000000000001</v>
      </c>
      <c r="AO33" s="4">
        <v>33.022199999999998</v>
      </c>
      <c r="AP33" s="4">
        <v>39.9071</v>
      </c>
      <c r="AQ33" s="4">
        <v>24.416799999999999</v>
      </c>
      <c r="AR33" s="4">
        <v>28.297000000000001</v>
      </c>
      <c r="AS33" s="4">
        <v>37.862900000000003</v>
      </c>
      <c r="AT33" s="13">
        <v>31.950299999999999</v>
      </c>
      <c r="AU33" s="13">
        <v>33.7776</v>
      </c>
      <c r="AV33" s="4">
        <v>34.829700000000003</v>
      </c>
      <c r="AW33" s="4">
        <v>36.5227</v>
      </c>
      <c r="AX33" s="13">
        <v>36.848300000000002</v>
      </c>
      <c r="AY33" s="13">
        <v>37.313899999999997</v>
      </c>
      <c r="AZ33" s="13">
        <v>34.039299999999997</v>
      </c>
      <c r="BA33" s="13">
        <v>52.826599999999999</v>
      </c>
      <c r="BB33" s="13">
        <v>54.850700000000003</v>
      </c>
      <c r="BC33" s="13">
        <v>60.048999999999999</v>
      </c>
      <c r="BD33" s="4">
        <v>50.111400000000003</v>
      </c>
      <c r="BE33" s="24"/>
    </row>
    <row r="34" spans="1:232" x14ac:dyDescent="0.3">
      <c r="A34" s="23" t="s">
        <v>51</v>
      </c>
      <c r="B34" s="4">
        <v>65.075999999999993</v>
      </c>
      <c r="C34" s="4">
        <v>41.437600000000003</v>
      </c>
      <c r="D34" s="4">
        <v>120.63720000000001</v>
      </c>
      <c r="E34" s="4">
        <v>50.5184</v>
      </c>
      <c r="F34" s="4">
        <v>68.6892</v>
      </c>
      <c r="G34" s="4">
        <v>74.472399999999993</v>
      </c>
      <c r="H34" s="4">
        <v>56.194000000000003</v>
      </c>
      <c r="I34" s="4">
        <v>40.954700000000003</v>
      </c>
      <c r="J34" s="13">
        <v>96.005200000000002</v>
      </c>
      <c r="K34" s="4">
        <v>92.166399999999996</v>
      </c>
      <c r="L34" s="4">
        <v>60.27</v>
      </c>
      <c r="M34" s="4">
        <v>42.732399999999998</v>
      </c>
      <c r="N34" s="4">
        <v>82.589600000000004</v>
      </c>
      <c r="O34" s="4">
        <v>65.406000000000006</v>
      </c>
      <c r="P34" s="13">
        <v>62.140799999999999</v>
      </c>
      <c r="Q34" s="13">
        <v>50.921199999999999</v>
      </c>
      <c r="R34" s="4">
        <v>42.678800000000003</v>
      </c>
      <c r="S34" s="13">
        <v>48.783200000000001</v>
      </c>
      <c r="T34" s="13">
        <v>64.102400000000003</v>
      </c>
      <c r="U34" s="13">
        <v>45.270800000000001</v>
      </c>
      <c r="V34" s="13">
        <v>45.585599999999999</v>
      </c>
      <c r="W34" s="4">
        <v>43.588000000000001</v>
      </c>
      <c r="X34" s="13">
        <v>48.076799999999999</v>
      </c>
      <c r="Y34" s="4">
        <v>106.93519999999999</v>
      </c>
      <c r="Z34" s="13">
        <v>54.185600000000001</v>
      </c>
      <c r="AA34" s="4">
        <v>116.1596</v>
      </c>
      <c r="AB34" s="4">
        <v>47.169199999999996</v>
      </c>
      <c r="AC34" s="4">
        <v>47.142400000000002</v>
      </c>
      <c r="AD34" s="4">
        <v>49.78</v>
      </c>
      <c r="AE34" s="4">
        <v>33.757759999999998</v>
      </c>
      <c r="AF34" s="13">
        <v>46.231200000000001</v>
      </c>
      <c r="AG34" s="4">
        <v>48.426000000000002</v>
      </c>
      <c r="AH34" s="4">
        <v>32.587000000000003</v>
      </c>
      <c r="AI34" s="4">
        <v>38.405720000000002</v>
      </c>
      <c r="AJ34" s="4">
        <v>31.03884</v>
      </c>
      <c r="AK34" s="4">
        <v>25.201920000000001</v>
      </c>
      <c r="AL34" s="4">
        <v>42.3172</v>
      </c>
      <c r="AM34" s="13">
        <v>44.9268</v>
      </c>
      <c r="AN34" s="4">
        <v>100.0416</v>
      </c>
      <c r="AO34" s="4">
        <v>48.525599999999997</v>
      </c>
      <c r="AP34" s="4">
        <v>66.202799999999996</v>
      </c>
      <c r="AQ34" s="4">
        <v>20.072199999999999</v>
      </c>
      <c r="AR34" s="4">
        <v>40.914000000000001</v>
      </c>
      <c r="AS34" s="4">
        <v>47.194400000000002</v>
      </c>
      <c r="AT34" s="13">
        <v>49.204000000000001</v>
      </c>
      <c r="AU34" s="13">
        <v>34.649360000000001</v>
      </c>
      <c r="AV34" s="4">
        <v>36.188160000000003</v>
      </c>
      <c r="AW34" s="4">
        <v>38.44144</v>
      </c>
      <c r="AX34" s="13">
        <v>49.962400000000002</v>
      </c>
      <c r="AY34" s="13">
        <v>36.027679999999997</v>
      </c>
      <c r="AZ34" s="13">
        <v>36.682279999999999</v>
      </c>
      <c r="BA34" s="13">
        <v>50.417999999999999</v>
      </c>
      <c r="BB34" s="13">
        <v>61.122799999999998</v>
      </c>
      <c r="BC34" s="13">
        <v>65.69</v>
      </c>
      <c r="BD34" s="4">
        <v>56.668399999999998</v>
      </c>
      <c r="BE34" s="24"/>
    </row>
    <row r="35" spans="1:232" x14ac:dyDescent="0.3">
      <c r="A35" s="23"/>
      <c r="F35" s="1"/>
      <c r="M35" s="1"/>
      <c r="N35" s="1"/>
      <c r="U35" s="1"/>
      <c r="V35" s="1"/>
      <c r="AE35" s="1"/>
      <c r="AS35" s="1"/>
      <c r="AT35" s="1"/>
      <c r="AU35" s="1"/>
      <c r="AV35" s="1"/>
      <c r="AW35" s="1"/>
      <c r="AX35" s="1"/>
      <c r="AY35" s="1"/>
      <c r="AZ35" s="1"/>
      <c r="BG35" s="211"/>
      <c r="BH35" s="211"/>
      <c r="BI35" s="211"/>
      <c r="BJ35" s="211"/>
      <c r="BK35" s="211"/>
      <c r="BL35" s="211"/>
      <c r="BM35" s="211"/>
      <c r="BN35" s="211"/>
      <c r="BO35" s="211"/>
      <c r="BP35" s="211"/>
      <c r="BQ35" s="211"/>
      <c r="BR35" s="211"/>
      <c r="BS35" s="211"/>
      <c r="BT35" s="211"/>
      <c r="BU35" s="211"/>
      <c r="BV35" s="211"/>
      <c r="BW35" s="211"/>
      <c r="BX35" s="211"/>
      <c r="BY35" s="211"/>
      <c r="BZ35" s="211"/>
      <c r="CA35" s="211"/>
      <c r="CB35" s="211"/>
      <c r="CC35" s="211"/>
      <c r="CD35" s="211"/>
      <c r="CE35" s="211"/>
      <c r="CF35" s="211"/>
      <c r="CG35" s="211"/>
      <c r="CH35" s="211"/>
      <c r="CI35" s="211"/>
      <c r="CJ35" s="211"/>
      <c r="CK35" s="211"/>
      <c r="CL35" s="211"/>
      <c r="CM35" s="211"/>
      <c r="CN35" s="211"/>
      <c r="CO35" s="211"/>
      <c r="CP35" s="211"/>
      <c r="CQ35" s="211"/>
      <c r="CR35" s="211"/>
      <c r="CS35" s="211"/>
      <c r="CT35" s="211"/>
      <c r="CU35" s="211"/>
      <c r="CV35" s="211"/>
      <c r="CW35" s="211"/>
      <c r="CX35" s="211"/>
      <c r="CY35" s="211"/>
      <c r="CZ35" s="211"/>
      <c r="DA35" s="211"/>
      <c r="DB35" s="211"/>
      <c r="DC35" s="211"/>
      <c r="DD35" s="211"/>
      <c r="DE35" s="211"/>
      <c r="DF35" s="211"/>
      <c r="DG35" s="211"/>
      <c r="DH35" s="211"/>
      <c r="DI35" s="211"/>
    </row>
    <row r="36" spans="1:232" x14ac:dyDescent="0.3">
      <c r="B36" s="33" t="s">
        <v>122</v>
      </c>
      <c r="C36" s="33" t="s">
        <v>123</v>
      </c>
      <c r="D36" s="22" t="s">
        <v>124</v>
      </c>
      <c r="E36" s="22" t="s">
        <v>119</v>
      </c>
      <c r="F36" s="22" t="s">
        <v>125</v>
      </c>
      <c r="G36" s="22" t="s">
        <v>153</v>
      </c>
      <c r="H36" s="33" t="s">
        <v>154</v>
      </c>
      <c r="I36" s="33" t="s">
        <v>120</v>
      </c>
      <c r="J36" s="22" t="s">
        <v>182</v>
      </c>
      <c r="K36" s="33" t="s">
        <v>126</v>
      </c>
      <c r="L36" s="33" t="s">
        <v>127</v>
      </c>
      <c r="M36" s="33" t="s">
        <v>181</v>
      </c>
      <c r="N36" s="22" t="s">
        <v>128</v>
      </c>
      <c r="O36" s="22" t="s">
        <v>129</v>
      </c>
      <c r="P36" s="22" t="s">
        <v>130</v>
      </c>
      <c r="Q36" s="22" t="s">
        <v>131</v>
      </c>
      <c r="R36" s="22" t="s">
        <v>132</v>
      </c>
      <c r="S36" s="22" t="s">
        <v>133</v>
      </c>
      <c r="T36" s="22" t="s">
        <v>134</v>
      </c>
      <c r="U36" s="22" t="s">
        <v>135</v>
      </c>
      <c r="V36" s="22" t="s">
        <v>136</v>
      </c>
      <c r="W36" s="22" t="s">
        <v>137</v>
      </c>
      <c r="X36" s="22" t="s">
        <v>138</v>
      </c>
      <c r="Y36" s="22" t="s">
        <v>139</v>
      </c>
      <c r="Z36" s="22" t="s">
        <v>140</v>
      </c>
      <c r="AA36" s="22" t="s">
        <v>141</v>
      </c>
      <c r="AB36" s="22" t="s">
        <v>142</v>
      </c>
      <c r="AC36" s="22" t="s">
        <v>143</v>
      </c>
      <c r="AD36" s="22" t="s">
        <v>144</v>
      </c>
      <c r="AE36" s="22" t="s">
        <v>145</v>
      </c>
      <c r="AF36" s="22" t="s">
        <v>146</v>
      </c>
      <c r="AG36" s="22" t="s">
        <v>147</v>
      </c>
      <c r="AH36" s="22" t="s">
        <v>148</v>
      </c>
      <c r="AI36" s="22" t="s">
        <v>149</v>
      </c>
      <c r="AJ36" s="22" t="s">
        <v>150</v>
      </c>
      <c r="AK36" s="22" t="s">
        <v>151</v>
      </c>
      <c r="AL36" s="22" t="s">
        <v>152</v>
      </c>
      <c r="AM36" s="22" t="s">
        <v>156</v>
      </c>
      <c r="AN36" s="22" t="s">
        <v>157</v>
      </c>
      <c r="AO36" s="22" t="s">
        <v>158</v>
      </c>
      <c r="AP36" s="22" t="s">
        <v>159</v>
      </c>
      <c r="AQ36" s="22" t="s">
        <v>160</v>
      </c>
      <c r="AR36" s="22" t="s">
        <v>161</v>
      </c>
      <c r="AS36" s="22" t="s">
        <v>162</v>
      </c>
      <c r="AT36" s="22" t="s">
        <v>184</v>
      </c>
      <c r="AU36" s="31" t="s">
        <v>185</v>
      </c>
      <c r="AV36" s="22" t="s">
        <v>186</v>
      </c>
      <c r="AW36" s="22" t="s">
        <v>163</v>
      </c>
      <c r="AX36" s="22" t="s">
        <v>188</v>
      </c>
      <c r="AY36" s="22" t="s">
        <v>189</v>
      </c>
      <c r="AZ36" s="22" t="s">
        <v>190</v>
      </c>
      <c r="BA36" s="22" t="s">
        <v>164</v>
      </c>
      <c r="BB36" s="34" t="s">
        <v>192</v>
      </c>
      <c r="BC36" s="34" t="s">
        <v>193</v>
      </c>
      <c r="BD36" s="22" t="s">
        <v>194</v>
      </c>
    </row>
    <row r="37" spans="1:232" x14ac:dyDescent="0.3">
      <c r="A37" s="6" t="s">
        <v>486</v>
      </c>
      <c r="B37" s="4">
        <f>STDEV(B2:B33)</f>
        <v>7.9178987893797386</v>
      </c>
      <c r="C37" s="4">
        <f t="shared" ref="C37:AW37" si="0">STDEV(C2:C33)</f>
        <v>12.445446103396199</v>
      </c>
      <c r="D37" s="4">
        <f t="shared" si="0"/>
        <v>9.3832055704013317</v>
      </c>
      <c r="E37" s="4">
        <f>STDEV(E2:E33)</f>
        <v>8.4426597909834911</v>
      </c>
      <c r="F37" s="4">
        <f t="shared" si="0"/>
        <v>8.6471896078454868</v>
      </c>
      <c r="G37" s="4">
        <f t="shared" si="0"/>
        <v>8.1371185531771832</v>
      </c>
      <c r="H37" s="4">
        <f t="shared" si="0"/>
        <v>8.7885157569569561</v>
      </c>
      <c r="I37" s="4">
        <f>STDEV(I2:I33)</f>
        <v>4.5137697206926433</v>
      </c>
      <c r="J37" s="4">
        <f>STDEV(J2:J33)</f>
        <v>4.6915556748225145</v>
      </c>
      <c r="K37" s="4">
        <f>STDEV(K2:K33)</f>
        <v>11.289032092869151</v>
      </c>
      <c r="L37" s="4">
        <f t="shared" si="0"/>
        <v>6.7551476879343388</v>
      </c>
      <c r="M37" s="4">
        <f>STDEV(M2:M33)</f>
        <v>9.4585321527451551</v>
      </c>
      <c r="N37" s="4">
        <f t="shared" si="0"/>
        <v>9.0309351826120743</v>
      </c>
      <c r="O37" s="4">
        <f t="shared" si="0"/>
        <v>17.851586662181642</v>
      </c>
      <c r="P37" s="4">
        <f>STDEV(P2:P33)</f>
        <v>3.7674801550397841</v>
      </c>
      <c r="Q37" s="4">
        <f>STDEV(Q2:Q33)</f>
        <v>7.1782793661137365</v>
      </c>
      <c r="R37" s="4">
        <f t="shared" si="0"/>
        <v>4.9731459637906834</v>
      </c>
      <c r="S37" s="4">
        <f>STDEV(S2:S33)</f>
        <v>7.6374831787464652</v>
      </c>
      <c r="T37" s="4">
        <f>STDEV(T2:T33)</f>
        <v>7.3534822135064744</v>
      </c>
      <c r="U37" s="13">
        <f>STDEV(U2:U33)</f>
        <v>4.5914055805286624</v>
      </c>
      <c r="V37" s="13">
        <f>STDEV(V2:V33)</f>
        <v>4.4307699964409295</v>
      </c>
      <c r="W37" s="4">
        <f t="shared" si="0"/>
        <v>4.7229526982256829</v>
      </c>
      <c r="X37" s="4">
        <f>STDEV(X2:X33)</f>
        <v>6.0533447613885851</v>
      </c>
      <c r="Y37" s="4">
        <f t="shared" si="0"/>
        <v>4.8981252855447677</v>
      </c>
      <c r="Z37" s="4">
        <f>STDEV(Z2:Z33)</f>
        <v>7.1995486466158818</v>
      </c>
      <c r="AA37" s="4">
        <f t="shared" si="0"/>
        <v>6.207038715642919</v>
      </c>
      <c r="AB37" s="4">
        <f t="shared" si="0"/>
        <v>8.4093036551882534</v>
      </c>
      <c r="AC37" s="4">
        <f t="shared" si="0"/>
        <v>5.0088367937527725</v>
      </c>
      <c r="AD37" s="4">
        <f t="shared" si="0"/>
        <v>6.0497339183790046</v>
      </c>
      <c r="AE37" s="4">
        <f>STDEV(AE2:AE33)</f>
        <v>7.0102211164903094</v>
      </c>
      <c r="AF37" s="4">
        <f>STDEV(AF2:AF33)</f>
        <v>8.4121081000122047</v>
      </c>
      <c r="AG37" s="4">
        <f t="shared" si="0"/>
        <v>3.941831807673907</v>
      </c>
      <c r="AH37" s="4">
        <f t="shared" si="0"/>
        <v>3.6061936326882318</v>
      </c>
      <c r="AI37" s="4">
        <f t="shared" si="0"/>
        <v>5.8505439631850296</v>
      </c>
      <c r="AJ37" s="4">
        <f t="shared" si="0"/>
        <v>4.1030591645382577</v>
      </c>
      <c r="AK37" s="4">
        <f t="shared" si="0"/>
        <v>4.0387443385160413</v>
      </c>
      <c r="AL37" s="4">
        <f t="shared" si="0"/>
        <v>8.4381643901377981</v>
      </c>
      <c r="AM37" s="4">
        <f>STDEV(AM2:AM33)</f>
        <v>4.1412570574984038</v>
      </c>
      <c r="AN37" s="4">
        <f t="shared" si="0"/>
        <v>5.4928650399749435</v>
      </c>
      <c r="AO37" s="4">
        <f t="shared" si="0"/>
        <v>4.3675955103946409</v>
      </c>
      <c r="AP37" s="4">
        <f t="shared" si="0"/>
        <v>6.3692552185630396</v>
      </c>
      <c r="AQ37" s="4">
        <f t="shared" si="0"/>
        <v>8.4882872550844048</v>
      </c>
      <c r="AR37" s="4">
        <f t="shared" si="0"/>
        <v>3.3064265038303651</v>
      </c>
      <c r="AS37" s="4">
        <f t="shared" si="0"/>
        <v>3.656094341572139</v>
      </c>
      <c r="AT37" s="4">
        <f>STDEV(AT2:AT33)</f>
        <v>10.482882760889186</v>
      </c>
      <c r="AU37" s="4">
        <f>STDEV(AU2:AU33)</f>
        <v>9.6036557557442013</v>
      </c>
      <c r="AV37" s="4">
        <f>STDEV(AV2:AV33)</f>
        <v>8.5413692408641939</v>
      </c>
      <c r="AW37" s="4">
        <f t="shared" si="0"/>
        <v>3.8588665016831838</v>
      </c>
      <c r="AX37" s="4">
        <f t="shared" ref="AX37:BD37" si="1">STDEV(AX2:AX33)</f>
        <v>5.746206496792472</v>
      </c>
      <c r="AY37" s="4">
        <f t="shared" si="1"/>
        <v>5.1660451738380644</v>
      </c>
      <c r="AZ37" s="4">
        <f t="shared" si="1"/>
        <v>3.7556412223208322</v>
      </c>
      <c r="BA37" s="4">
        <f t="shared" si="1"/>
        <v>7.9990820390050503</v>
      </c>
      <c r="BB37" s="4">
        <f t="shared" si="1"/>
        <v>11.167121892960926</v>
      </c>
      <c r="BC37" s="4">
        <f t="shared" si="1"/>
        <v>11.289522594316043</v>
      </c>
      <c r="BD37" s="4">
        <f t="shared" si="1"/>
        <v>9.4137203483905569</v>
      </c>
    </row>
    <row r="38" spans="1:232" s="82" customFormat="1" x14ac:dyDescent="0.3">
      <c r="A38" s="104" t="s">
        <v>473</v>
      </c>
      <c r="B38" s="82">
        <f>AVERAGE(B2:B33)</f>
        <v>42.263928125</v>
      </c>
      <c r="C38" s="82">
        <f t="shared" ref="C38:BD38" si="2">AVERAGE(C2:C33)</f>
        <v>48.88318125</v>
      </c>
      <c r="D38" s="82">
        <f t="shared" si="2"/>
        <v>43.743331250000011</v>
      </c>
      <c r="E38" s="82">
        <f t="shared" si="2"/>
        <v>46.843962500000004</v>
      </c>
      <c r="F38" s="82">
        <f t="shared" si="2"/>
        <v>49.367387500000014</v>
      </c>
      <c r="G38" s="82">
        <f t="shared" si="2"/>
        <v>52.572415624999977</v>
      </c>
      <c r="H38" s="82">
        <f t="shared" si="2"/>
        <v>50.541243750000014</v>
      </c>
      <c r="I38" s="82">
        <f t="shared" si="2"/>
        <v>25.297978124999993</v>
      </c>
      <c r="J38" s="82">
        <f t="shared" si="2"/>
        <v>35.724181250000008</v>
      </c>
      <c r="K38" s="82">
        <f t="shared" si="2"/>
        <v>48.47873125000001</v>
      </c>
      <c r="L38" s="82">
        <f t="shared" si="2"/>
        <v>47.356925000000011</v>
      </c>
      <c r="M38" s="82">
        <f t="shared" si="2"/>
        <v>49.623225000000019</v>
      </c>
      <c r="N38" s="82">
        <f t="shared" si="2"/>
        <v>51.260831249999995</v>
      </c>
      <c r="O38" s="82">
        <f t="shared" si="2"/>
        <v>49.036556249999983</v>
      </c>
      <c r="P38" s="82">
        <f t="shared" si="2"/>
        <v>34.027659375000006</v>
      </c>
      <c r="Q38" s="82">
        <f t="shared" si="2"/>
        <v>39.550240625000001</v>
      </c>
      <c r="R38" s="82">
        <f t="shared" si="2"/>
        <v>34.593565624999997</v>
      </c>
      <c r="S38" s="82">
        <f t="shared" si="2"/>
        <v>47.127721874999999</v>
      </c>
      <c r="T38" s="82">
        <f t="shared" si="2"/>
        <v>51.799362499999987</v>
      </c>
      <c r="U38" s="82">
        <f t="shared" si="2"/>
        <v>35.77653437499999</v>
      </c>
      <c r="V38" s="82">
        <f t="shared" si="2"/>
        <v>28.879415624999993</v>
      </c>
      <c r="W38" s="82">
        <f t="shared" si="2"/>
        <v>37.278224999999999</v>
      </c>
      <c r="X38" s="82">
        <f t="shared" si="2"/>
        <v>43.134790625000008</v>
      </c>
      <c r="Y38" s="82">
        <f t="shared" si="2"/>
        <v>28.280146875</v>
      </c>
      <c r="Z38" s="82">
        <f t="shared" si="2"/>
        <v>37.015728125000017</v>
      </c>
      <c r="AA38" s="82">
        <f t="shared" si="2"/>
        <v>30.711684375000001</v>
      </c>
      <c r="AB38" s="82">
        <f t="shared" si="2"/>
        <v>39.331624999999988</v>
      </c>
      <c r="AC38" s="82">
        <f t="shared" si="2"/>
        <v>31.361499999999999</v>
      </c>
      <c r="AD38" s="82">
        <f t="shared" si="2"/>
        <v>32.692706250000001</v>
      </c>
      <c r="AE38" s="82">
        <f t="shared" si="2"/>
        <v>41.574371874999997</v>
      </c>
      <c r="AF38" s="82">
        <f t="shared" si="2"/>
        <v>38.634137499999994</v>
      </c>
      <c r="AG38" s="82">
        <f t="shared" si="2"/>
        <v>28.217653125000002</v>
      </c>
      <c r="AH38" s="82">
        <f t="shared" si="2"/>
        <v>32.751503125000006</v>
      </c>
      <c r="AI38" s="82">
        <f t="shared" si="2"/>
        <v>37.992550000000008</v>
      </c>
      <c r="AJ38" s="82">
        <f t="shared" si="2"/>
        <v>31.815693750000001</v>
      </c>
      <c r="AK38" s="82">
        <f t="shared" si="2"/>
        <v>33.004518749999995</v>
      </c>
      <c r="AL38" s="82">
        <f t="shared" si="2"/>
        <v>36.509928125000002</v>
      </c>
      <c r="AM38" s="82">
        <f t="shared" si="2"/>
        <v>28.060771875000004</v>
      </c>
      <c r="AN38" s="82">
        <f t="shared" si="2"/>
        <v>26.042181250000006</v>
      </c>
      <c r="AO38" s="82">
        <f t="shared" si="2"/>
        <v>34.885837499999994</v>
      </c>
      <c r="AP38" s="82">
        <f t="shared" si="2"/>
        <v>38.956437500000014</v>
      </c>
      <c r="AQ38" s="82">
        <f t="shared" si="2"/>
        <v>39.132796874999997</v>
      </c>
      <c r="AR38" s="82">
        <f t="shared" si="2"/>
        <v>32.167015625000005</v>
      </c>
      <c r="AS38" s="82">
        <f t="shared" si="2"/>
        <v>38.627368750000009</v>
      </c>
      <c r="AT38" s="82">
        <f t="shared" si="2"/>
        <v>44.10443750000001</v>
      </c>
      <c r="AU38" s="82">
        <f t="shared" si="2"/>
        <v>42.298325000000006</v>
      </c>
      <c r="AV38" s="82">
        <f t="shared" si="2"/>
        <v>44.118834374999992</v>
      </c>
      <c r="AW38" s="82">
        <f t="shared" si="2"/>
        <v>35.606134374999996</v>
      </c>
      <c r="AX38" s="82">
        <f t="shared" si="2"/>
        <v>36.585640625000003</v>
      </c>
      <c r="AY38" s="82">
        <f t="shared" si="2"/>
        <v>38.396215625000004</v>
      </c>
      <c r="AZ38" s="82">
        <f t="shared" si="2"/>
        <v>35.079621875000008</v>
      </c>
      <c r="BA38" s="82">
        <f t="shared" si="2"/>
        <v>50.996568750000002</v>
      </c>
      <c r="BB38" s="82">
        <f t="shared" si="2"/>
        <v>59.853346875000007</v>
      </c>
      <c r="BC38" s="82">
        <f t="shared" si="2"/>
        <v>64.953421874999989</v>
      </c>
      <c r="BD38" s="82">
        <f t="shared" si="2"/>
        <v>52.518281250000001</v>
      </c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80"/>
      <c r="FE38" s="80"/>
      <c r="FF38" s="80"/>
      <c r="FG38" s="80"/>
      <c r="FH38" s="80"/>
      <c r="FI38" s="80"/>
      <c r="FJ38" s="80"/>
      <c r="FK38" s="80"/>
      <c r="FL38" s="80"/>
      <c r="FM38" s="80"/>
      <c r="FN38" s="80"/>
      <c r="FO38" s="80"/>
      <c r="FP38" s="80"/>
      <c r="FQ38" s="80"/>
      <c r="FR38" s="80"/>
      <c r="FS38" s="80"/>
      <c r="FT38" s="80"/>
      <c r="FU38" s="80"/>
      <c r="FV38" s="80"/>
      <c r="FW38" s="80"/>
      <c r="FX38" s="80"/>
      <c r="FY38" s="80"/>
      <c r="FZ38" s="80"/>
      <c r="GA38" s="80"/>
      <c r="GB38" s="80"/>
      <c r="GC38" s="80"/>
      <c r="GD38" s="80"/>
      <c r="GE38" s="80"/>
      <c r="GF38" s="80"/>
      <c r="GG38" s="80"/>
      <c r="GH38" s="80"/>
      <c r="GI38" s="80"/>
      <c r="GJ38" s="80"/>
      <c r="GK38" s="80"/>
      <c r="GL38" s="80"/>
      <c r="GM38" s="80"/>
      <c r="GN38" s="80"/>
      <c r="GO38" s="80"/>
      <c r="GP38" s="80"/>
      <c r="GQ38" s="80"/>
      <c r="GR38" s="80"/>
      <c r="GS38" s="80"/>
      <c r="GT38" s="80"/>
      <c r="GU38" s="80"/>
      <c r="GV38" s="80"/>
      <c r="GW38" s="80"/>
      <c r="GX38" s="80"/>
      <c r="GY38" s="80"/>
      <c r="GZ38" s="80"/>
      <c r="HA38" s="80"/>
      <c r="HB38" s="80"/>
      <c r="HC38" s="80"/>
      <c r="HD38" s="80"/>
      <c r="HE38" s="80"/>
      <c r="HF38" s="80"/>
      <c r="HG38" s="80"/>
      <c r="HH38" s="80"/>
      <c r="HI38" s="80"/>
      <c r="HJ38" s="80"/>
      <c r="HK38" s="80"/>
      <c r="HL38" s="80"/>
      <c r="HM38" s="80"/>
      <c r="HN38" s="80"/>
      <c r="HO38" s="80"/>
      <c r="HP38" s="80"/>
      <c r="HQ38" s="80"/>
      <c r="HR38" s="80"/>
      <c r="HS38" s="80"/>
      <c r="HT38" s="80"/>
      <c r="HU38" s="80"/>
      <c r="HV38" s="80"/>
      <c r="HW38" s="80"/>
      <c r="HX38" s="80"/>
    </row>
    <row r="39" spans="1:232" x14ac:dyDescent="0.3">
      <c r="A39" s="98" t="s">
        <v>476</v>
      </c>
      <c r="B39" s="4">
        <f>STDEV(B2:B33)</f>
        <v>7.9178987893797386</v>
      </c>
      <c r="C39" s="4">
        <f t="shared" ref="C39:BD39" si="3">STDEV(C2:C33)</f>
        <v>12.445446103396199</v>
      </c>
      <c r="D39" s="4">
        <f t="shared" si="3"/>
        <v>9.3832055704013317</v>
      </c>
      <c r="E39" s="4">
        <f t="shared" si="3"/>
        <v>8.4426597909834911</v>
      </c>
      <c r="F39" s="4">
        <f t="shared" si="3"/>
        <v>8.6471896078454868</v>
      </c>
      <c r="G39" s="4">
        <f t="shared" si="3"/>
        <v>8.1371185531771832</v>
      </c>
      <c r="H39" s="4">
        <f t="shared" si="3"/>
        <v>8.7885157569569561</v>
      </c>
      <c r="I39" s="4">
        <f t="shared" si="3"/>
        <v>4.5137697206926433</v>
      </c>
      <c r="J39" s="4">
        <f t="shared" si="3"/>
        <v>4.6915556748225145</v>
      </c>
      <c r="K39" s="4">
        <f t="shared" si="3"/>
        <v>11.289032092869151</v>
      </c>
      <c r="L39" s="4">
        <f t="shared" si="3"/>
        <v>6.7551476879343388</v>
      </c>
      <c r="M39" s="4">
        <f t="shared" si="3"/>
        <v>9.4585321527451551</v>
      </c>
      <c r="N39" s="4">
        <f t="shared" si="3"/>
        <v>9.0309351826120743</v>
      </c>
      <c r="O39" s="4">
        <f t="shared" si="3"/>
        <v>17.851586662181642</v>
      </c>
      <c r="P39" s="4">
        <f t="shared" si="3"/>
        <v>3.7674801550397841</v>
      </c>
      <c r="Q39" s="4">
        <f t="shared" si="3"/>
        <v>7.1782793661137365</v>
      </c>
      <c r="R39" s="4">
        <f t="shared" si="3"/>
        <v>4.9731459637906834</v>
      </c>
      <c r="S39" s="4">
        <f t="shared" si="3"/>
        <v>7.6374831787464652</v>
      </c>
      <c r="T39" s="4">
        <f t="shared" si="3"/>
        <v>7.3534822135064744</v>
      </c>
      <c r="U39" s="4">
        <f t="shared" si="3"/>
        <v>4.5914055805286624</v>
      </c>
      <c r="V39" s="4">
        <f t="shared" si="3"/>
        <v>4.4307699964409295</v>
      </c>
      <c r="W39" s="4">
        <f t="shared" si="3"/>
        <v>4.7229526982256829</v>
      </c>
      <c r="X39" s="4">
        <f t="shared" si="3"/>
        <v>6.0533447613885851</v>
      </c>
      <c r="Y39" s="4">
        <f t="shared" si="3"/>
        <v>4.8981252855447677</v>
      </c>
      <c r="Z39" s="4">
        <f t="shared" si="3"/>
        <v>7.1995486466158818</v>
      </c>
      <c r="AA39" s="4">
        <f t="shared" si="3"/>
        <v>6.207038715642919</v>
      </c>
      <c r="AB39" s="4">
        <f t="shared" si="3"/>
        <v>8.4093036551882534</v>
      </c>
      <c r="AC39" s="4">
        <f t="shared" si="3"/>
        <v>5.0088367937527725</v>
      </c>
      <c r="AD39" s="4">
        <f t="shared" si="3"/>
        <v>6.0497339183790046</v>
      </c>
      <c r="AE39" s="4">
        <f t="shared" si="3"/>
        <v>7.0102211164903094</v>
      </c>
      <c r="AF39" s="4">
        <f t="shared" si="3"/>
        <v>8.4121081000122047</v>
      </c>
      <c r="AG39" s="4">
        <f t="shared" si="3"/>
        <v>3.941831807673907</v>
      </c>
      <c r="AH39" s="4">
        <f t="shared" si="3"/>
        <v>3.6061936326882318</v>
      </c>
      <c r="AI39" s="4">
        <f t="shared" si="3"/>
        <v>5.8505439631850296</v>
      </c>
      <c r="AJ39" s="4">
        <f t="shared" si="3"/>
        <v>4.1030591645382577</v>
      </c>
      <c r="AK39" s="4">
        <f t="shared" si="3"/>
        <v>4.0387443385160413</v>
      </c>
      <c r="AL39" s="4">
        <f t="shared" si="3"/>
        <v>8.4381643901377981</v>
      </c>
      <c r="AM39" s="4">
        <f t="shared" si="3"/>
        <v>4.1412570574984038</v>
      </c>
      <c r="AN39" s="4">
        <f t="shared" si="3"/>
        <v>5.4928650399749435</v>
      </c>
      <c r="AO39" s="4">
        <f t="shared" si="3"/>
        <v>4.3675955103946409</v>
      </c>
      <c r="AP39" s="4">
        <f t="shared" si="3"/>
        <v>6.3692552185630396</v>
      </c>
      <c r="AQ39" s="4">
        <f t="shared" si="3"/>
        <v>8.4882872550844048</v>
      </c>
      <c r="AR39" s="4">
        <f t="shared" si="3"/>
        <v>3.3064265038303651</v>
      </c>
      <c r="AS39" s="4">
        <f t="shared" si="3"/>
        <v>3.656094341572139</v>
      </c>
      <c r="AT39" s="4">
        <f t="shared" si="3"/>
        <v>10.482882760889186</v>
      </c>
      <c r="AU39" s="4">
        <f t="shared" si="3"/>
        <v>9.6036557557442013</v>
      </c>
      <c r="AV39" s="4">
        <f t="shared" si="3"/>
        <v>8.5413692408641939</v>
      </c>
      <c r="AW39" s="4">
        <f t="shared" si="3"/>
        <v>3.8588665016831838</v>
      </c>
      <c r="AX39" s="4">
        <f t="shared" si="3"/>
        <v>5.746206496792472</v>
      </c>
      <c r="AY39" s="4">
        <f t="shared" si="3"/>
        <v>5.1660451738380644</v>
      </c>
      <c r="AZ39" s="4">
        <f t="shared" si="3"/>
        <v>3.7556412223208322</v>
      </c>
      <c r="BA39" s="4">
        <f t="shared" si="3"/>
        <v>7.9990820390050503</v>
      </c>
      <c r="BB39" s="4">
        <f t="shared" si="3"/>
        <v>11.167121892960926</v>
      </c>
      <c r="BC39" s="4">
        <f t="shared" si="3"/>
        <v>11.289522594316043</v>
      </c>
      <c r="BD39" s="4">
        <f t="shared" si="3"/>
        <v>9.4137203483905569</v>
      </c>
    </row>
    <row r="40" spans="1:232" s="82" customFormat="1" x14ac:dyDescent="0.3">
      <c r="A40" s="104" t="s">
        <v>475</v>
      </c>
      <c r="B40" s="82">
        <f>B39/B38*100</f>
        <v>18.734412868490885</v>
      </c>
      <c r="C40" s="82">
        <f t="shared" ref="C40:BD40" si="4">C39/C38*100</f>
        <v>25.459566634477575</v>
      </c>
      <c r="D40" s="82">
        <f t="shared" si="4"/>
        <v>21.450596701871739</v>
      </c>
      <c r="E40" s="82">
        <f t="shared" si="4"/>
        <v>18.022941144194387</v>
      </c>
      <c r="F40" s="82">
        <f t="shared" si="4"/>
        <v>17.515995975775475</v>
      </c>
      <c r="G40" s="82">
        <f t="shared" si="4"/>
        <v>15.477924033811574</v>
      </c>
      <c r="H40" s="82">
        <f t="shared" si="4"/>
        <v>17.388799928290158</v>
      </c>
      <c r="I40" s="82">
        <f t="shared" si="4"/>
        <v>17.842412932723825</v>
      </c>
      <c r="J40" s="82">
        <f t="shared" si="4"/>
        <v>13.132717141900946</v>
      </c>
      <c r="K40" s="82">
        <f t="shared" si="4"/>
        <v>23.286566710363626</v>
      </c>
      <c r="L40" s="82">
        <f t="shared" si="4"/>
        <v>14.264329214648832</v>
      </c>
      <c r="M40" s="82">
        <f t="shared" si="4"/>
        <v>19.060696181566499</v>
      </c>
      <c r="N40" s="82">
        <f t="shared" si="4"/>
        <v>17.617613609440006</v>
      </c>
      <c r="O40" s="82">
        <f t="shared" si="4"/>
        <v>36.404649974133626</v>
      </c>
      <c r="P40" s="82">
        <f t="shared" si="4"/>
        <v>11.071816940214635</v>
      </c>
      <c r="Q40" s="82">
        <f t="shared" si="4"/>
        <v>18.149774192717029</v>
      </c>
      <c r="R40" s="82">
        <f t="shared" si="4"/>
        <v>14.375927644176411</v>
      </c>
      <c r="S40" s="82">
        <f t="shared" si="4"/>
        <v>16.20592482489154</v>
      </c>
      <c r="T40" s="82">
        <f t="shared" si="4"/>
        <v>14.196086319607652</v>
      </c>
      <c r="U40" s="82">
        <f t="shared" si="4"/>
        <v>12.833567199110979</v>
      </c>
      <c r="V40" s="82">
        <f t="shared" si="4"/>
        <v>15.34231181812887</v>
      </c>
      <c r="W40" s="82">
        <f t="shared" si="4"/>
        <v>12.669467760940019</v>
      </c>
      <c r="X40" s="82">
        <f t="shared" si="4"/>
        <v>14.033555451826384</v>
      </c>
      <c r="Y40" s="82">
        <f t="shared" si="4"/>
        <v>17.320013602456822</v>
      </c>
      <c r="Z40" s="82">
        <f t="shared" si="4"/>
        <v>19.44997170473971</v>
      </c>
      <c r="AA40" s="82">
        <f t="shared" si="4"/>
        <v>20.210674998651612</v>
      </c>
      <c r="AB40" s="82">
        <f t="shared" si="4"/>
        <v>21.380514166877816</v>
      </c>
      <c r="AC40" s="82">
        <f t="shared" si="4"/>
        <v>15.971292169547926</v>
      </c>
      <c r="AD40" s="82">
        <f t="shared" si="4"/>
        <v>18.504842860413259</v>
      </c>
      <c r="AE40" s="82">
        <f t="shared" si="4"/>
        <v>16.861881010656425</v>
      </c>
      <c r="AF40" s="82">
        <f t="shared" si="4"/>
        <v>21.773769635758548</v>
      </c>
      <c r="AG40" s="82">
        <f t="shared" si="4"/>
        <v>13.969382181474055</v>
      </c>
      <c r="AH40" s="82">
        <f t="shared" si="4"/>
        <v>11.010772906894578</v>
      </c>
      <c r="AI40" s="82">
        <f t="shared" si="4"/>
        <v>15.399187375380247</v>
      </c>
      <c r="AJ40" s="82">
        <f t="shared" si="4"/>
        <v>12.896337250349156</v>
      </c>
      <c r="AK40" s="82">
        <f t="shared" si="4"/>
        <v>12.236943580690877</v>
      </c>
      <c r="AL40" s="82">
        <f t="shared" si="4"/>
        <v>23.111972067564288</v>
      </c>
      <c r="AM40" s="82">
        <f t="shared" si="4"/>
        <v>14.758172283877716</v>
      </c>
      <c r="AN40" s="82">
        <f t="shared" si="4"/>
        <v>21.092184971928731</v>
      </c>
      <c r="AO40" s="82">
        <f t="shared" si="4"/>
        <v>12.519680831496855</v>
      </c>
      <c r="AP40" s="82">
        <f t="shared" si="4"/>
        <v>16.349686027021946</v>
      </c>
      <c r="AQ40" s="82">
        <f t="shared" si="4"/>
        <v>21.690980284895382</v>
      </c>
      <c r="AR40" s="82">
        <f t="shared" si="4"/>
        <v>10.278934615434547</v>
      </c>
      <c r="AS40" s="82">
        <f t="shared" si="4"/>
        <v>9.4650359573667249</v>
      </c>
      <c r="AT40" s="82">
        <f t="shared" si="4"/>
        <v>23.768317555096772</v>
      </c>
      <c r="AU40" s="82">
        <f t="shared" si="4"/>
        <v>22.704576967868586</v>
      </c>
      <c r="AV40" s="82">
        <f t="shared" si="4"/>
        <v>19.359915922221589</v>
      </c>
      <c r="AW40" s="82">
        <f t="shared" si="4"/>
        <v>10.837645168223023</v>
      </c>
      <c r="AX40" s="82">
        <f t="shared" si="4"/>
        <v>15.706179797944896</v>
      </c>
      <c r="AY40" s="82">
        <f t="shared" si="4"/>
        <v>13.454568607210399</v>
      </c>
      <c r="AZ40" s="82">
        <f t="shared" si="4"/>
        <v>10.706048188613297</v>
      </c>
      <c r="BA40" s="82">
        <f t="shared" si="4"/>
        <v>15.685529899509268</v>
      </c>
      <c r="BB40" s="82">
        <f t="shared" si="4"/>
        <v>18.657472766364705</v>
      </c>
      <c r="BC40" s="82">
        <f t="shared" si="4"/>
        <v>17.380951254642497</v>
      </c>
      <c r="BD40" s="82">
        <f t="shared" si="4"/>
        <v>17.924654281009161</v>
      </c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  <c r="EK40" s="80"/>
      <c r="EL40" s="80"/>
      <c r="EM40" s="80"/>
      <c r="EN40" s="80"/>
      <c r="EO40" s="80"/>
      <c r="EP40" s="80"/>
      <c r="EQ40" s="80"/>
      <c r="ER40" s="80"/>
      <c r="ES40" s="80"/>
      <c r="ET40" s="80"/>
      <c r="EU40" s="80"/>
      <c r="EV40" s="80"/>
      <c r="EW40" s="80"/>
      <c r="EX40" s="80"/>
      <c r="EY40" s="80"/>
      <c r="EZ40" s="80"/>
      <c r="FA40" s="80"/>
      <c r="FB40" s="80"/>
      <c r="FC40" s="80"/>
      <c r="FD40" s="80"/>
      <c r="FE40" s="80"/>
      <c r="FF40" s="80"/>
      <c r="FG40" s="80"/>
      <c r="FH40" s="80"/>
      <c r="FI40" s="80"/>
      <c r="FJ40" s="80"/>
      <c r="FK40" s="80"/>
      <c r="FL40" s="80"/>
      <c r="FM40" s="80"/>
      <c r="FN40" s="80"/>
      <c r="FO40" s="80"/>
      <c r="FP40" s="80"/>
      <c r="FQ40" s="80"/>
      <c r="FR40" s="80"/>
      <c r="FS40" s="80"/>
      <c r="FT40" s="80"/>
      <c r="FU40" s="80"/>
      <c r="FV40" s="80"/>
      <c r="FW40" s="80"/>
      <c r="FX40" s="80"/>
      <c r="FY40" s="80"/>
      <c r="FZ40" s="80"/>
      <c r="GA40" s="80"/>
      <c r="GB40" s="80"/>
      <c r="GC40" s="80"/>
      <c r="GD40" s="80"/>
      <c r="GE40" s="80"/>
      <c r="GF40" s="80"/>
      <c r="GG40" s="80"/>
      <c r="GH40" s="80"/>
      <c r="GI40" s="80"/>
      <c r="GJ40" s="80"/>
      <c r="GK40" s="80"/>
      <c r="GL40" s="80"/>
      <c r="GM40" s="80"/>
      <c r="GN40" s="80"/>
      <c r="GO40" s="80"/>
      <c r="GP40" s="80"/>
      <c r="GQ40" s="80"/>
      <c r="GR40" s="80"/>
      <c r="GS40" s="80"/>
      <c r="GT40" s="80"/>
      <c r="GU40" s="80"/>
      <c r="GV40" s="80"/>
      <c r="GW40" s="80"/>
      <c r="GX40" s="80"/>
      <c r="GY40" s="80"/>
      <c r="GZ40" s="80"/>
      <c r="HA40" s="80"/>
      <c r="HB40" s="80"/>
      <c r="HC40" s="80"/>
      <c r="HD40" s="80"/>
      <c r="HE40" s="80"/>
      <c r="HF40" s="80"/>
      <c r="HG40" s="80"/>
      <c r="HH40" s="80"/>
      <c r="HI40" s="80"/>
      <c r="HJ40" s="80"/>
      <c r="HK40" s="80"/>
      <c r="HL40" s="80"/>
      <c r="HM40" s="80"/>
      <c r="HN40" s="80"/>
      <c r="HO40" s="80"/>
      <c r="HP40" s="80"/>
      <c r="HQ40" s="80"/>
      <c r="HR40" s="80"/>
      <c r="HS40" s="80"/>
      <c r="HT40" s="80"/>
      <c r="HU40" s="80"/>
      <c r="HV40" s="80"/>
      <c r="HW40" s="80"/>
      <c r="HX40" s="80"/>
    </row>
    <row r="41" spans="1:232" x14ac:dyDescent="0.3">
      <c r="F41" s="1"/>
      <c r="N41" s="1"/>
    </row>
    <row r="42" spans="1:232" x14ac:dyDescent="0.3">
      <c r="A42" s="2" t="s">
        <v>488</v>
      </c>
      <c r="B42" s="82">
        <f>AVERAGE(B2:B17)</f>
        <v>38.309849999999997</v>
      </c>
      <c r="C42" s="82">
        <f t="shared" ref="C42:BD42" si="5">AVERAGE(C2:C17)</f>
        <v>51.164481250000001</v>
      </c>
      <c r="D42" s="82">
        <f t="shared" si="5"/>
        <v>44.25444375</v>
      </c>
      <c r="E42" s="82">
        <f t="shared" si="5"/>
        <v>47.881781250000003</v>
      </c>
      <c r="F42" s="82">
        <f t="shared" si="5"/>
        <v>48.08994375000001</v>
      </c>
      <c r="G42" s="82">
        <f t="shared" si="5"/>
        <v>51.606206249999985</v>
      </c>
      <c r="H42" s="82">
        <f t="shared" si="5"/>
        <v>49.36155625</v>
      </c>
      <c r="I42" s="82">
        <f t="shared" si="5"/>
        <v>25.567493750000001</v>
      </c>
      <c r="J42" s="82">
        <f t="shared" si="5"/>
        <v>35.774118750000007</v>
      </c>
      <c r="K42" s="82">
        <f t="shared" si="5"/>
        <v>41.172150000000002</v>
      </c>
      <c r="L42" s="82">
        <f t="shared" si="5"/>
        <v>44.599500000000006</v>
      </c>
      <c r="M42" s="82">
        <f t="shared" si="5"/>
        <v>46.971506250000004</v>
      </c>
      <c r="N42" s="82">
        <f t="shared" si="5"/>
        <v>50.233474999999991</v>
      </c>
      <c r="O42" s="82">
        <f t="shared" si="5"/>
        <v>61.071306249999978</v>
      </c>
      <c r="P42" s="82">
        <f t="shared" si="5"/>
        <v>32.807987500000003</v>
      </c>
      <c r="Q42" s="82">
        <f t="shared" si="5"/>
        <v>35.458143749999998</v>
      </c>
      <c r="R42" s="82">
        <f t="shared" si="5"/>
        <v>34.430081250000001</v>
      </c>
      <c r="S42" s="82">
        <f t="shared" si="5"/>
        <v>50.886193749999997</v>
      </c>
      <c r="T42" s="82">
        <f t="shared" si="5"/>
        <v>51.114512499999989</v>
      </c>
      <c r="U42" s="82">
        <f t="shared" si="5"/>
        <v>35.115974999999999</v>
      </c>
      <c r="V42" s="82">
        <f t="shared" si="5"/>
        <v>28.944768749999998</v>
      </c>
      <c r="W42" s="82">
        <f t="shared" si="5"/>
        <v>37.369000000000007</v>
      </c>
      <c r="X42" s="82">
        <f t="shared" si="5"/>
        <v>45.038337499999997</v>
      </c>
      <c r="Y42" s="82">
        <f t="shared" si="5"/>
        <v>25.838574999999999</v>
      </c>
      <c r="Z42" s="82">
        <f t="shared" si="5"/>
        <v>34.771481250000008</v>
      </c>
      <c r="AA42" s="82">
        <f t="shared" si="5"/>
        <v>27.915518749999997</v>
      </c>
      <c r="AB42" s="82">
        <f t="shared" si="5"/>
        <v>33.947018749999998</v>
      </c>
      <c r="AC42" s="82">
        <f t="shared" si="5"/>
        <v>31.316731250000004</v>
      </c>
      <c r="AD42" s="82">
        <f t="shared" si="5"/>
        <v>32.996606249999999</v>
      </c>
      <c r="AE42" s="82">
        <f t="shared" si="5"/>
        <v>44.502018749999998</v>
      </c>
      <c r="AF42" s="82">
        <f t="shared" si="5"/>
        <v>31.977118749999995</v>
      </c>
      <c r="AG42" s="82">
        <f t="shared" si="5"/>
        <v>28.178281250000005</v>
      </c>
      <c r="AH42" s="82">
        <f t="shared" si="5"/>
        <v>32.10258125</v>
      </c>
      <c r="AI42" s="82">
        <f t="shared" si="5"/>
        <v>40.384387500000003</v>
      </c>
      <c r="AJ42" s="82">
        <f t="shared" si="5"/>
        <v>31.493037500000003</v>
      </c>
      <c r="AK42" s="82">
        <f t="shared" si="5"/>
        <v>33.583081249999999</v>
      </c>
      <c r="AL42" s="82">
        <f t="shared" si="5"/>
        <v>30.455218750000004</v>
      </c>
      <c r="AM42" s="82">
        <f t="shared" si="5"/>
        <v>28.123331250000003</v>
      </c>
      <c r="AN42" s="82">
        <f t="shared" si="5"/>
        <v>24.17118125</v>
      </c>
      <c r="AO42" s="82">
        <f t="shared" si="5"/>
        <v>33.681981250000007</v>
      </c>
      <c r="AP42" s="82">
        <f t="shared" si="5"/>
        <v>35.71684375000001</v>
      </c>
      <c r="AQ42" s="82">
        <f t="shared" si="5"/>
        <v>44.412212500000003</v>
      </c>
      <c r="AR42" s="82">
        <f t="shared" si="5"/>
        <v>30.857393750000004</v>
      </c>
      <c r="AS42" s="82">
        <f t="shared" si="5"/>
        <v>38.334281249999997</v>
      </c>
      <c r="AT42" s="82">
        <f t="shared" si="5"/>
        <v>44.326681250000007</v>
      </c>
      <c r="AU42" s="82">
        <f t="shared" si="5"/>
        <v>41.001225000000005</v>
      </c>
      <c r="AV42" s="82">
        <f t="shared" si="5"/>
        <v>42.058524999999996</v>
      </c>
      <c r="AW42" s="82">
        <f t="shared" si="5"/>
        <v>33.560156249999991</v>
      </c>
      <c r="AX42" s="82">
        <f t="shared" si="5"/>
        <v>32.714950000000002</v>
      </c>
      <c r="AY42" s="82">
        <f t="shared" si="5"/>
        <v>35.103818750000002</v>
      </c>
      <c r="AZ42" s="82">
        <f t="shared" si="5"/>
        <v>33.067306250000001</v>
      </c>
      <c r="BA42" s="82">
        <f t="shared" si="5"/>
        <v>49.48304375</v>
      </c>
      <c r="BB42" s="82">
        <f t="shared" si="5"/>
        <v>60.707456249999993</v>
      </c>
      <c r="BC42" s="82">
        <f t="shared" si="5"/>
        <v>64.383775</v>
      </c>
      <c r="BD42" s="82">
        <f t="shared" si="5"/>
        <v>51.363337500000007</v>
      </c>
    </row>
    <row r="43" spans="1:232" x14ac:dyDescent="0.3">
      <c r="A43" s="2" t="s">
        <v>489</v>
      </c>
      <c r="B43" s="82">
        <f>AVERAGE(B18:B33)</f>
        <v>46.218006250000002</v>
      </c>
      <c r="C43" s="82">
        <f t="shared" ref="C43:BD43" si="6">AVERAGE(C18:C33)</f>
        <v>46.601881250000005</v>
      </c>
      <c r="D43" s="82">
        <f t="shared" si="6"/>
        <v>43.232218750000008</v>
      </c>
      <c r="E43" s="82">
        <f t="shared" si="6"/>
        <v>45.806143750000004</v>
      </c>
      <c r="F43" s="82">
        <f t="shared" si="6"/>
        <v>50.644831249999996</v>
      </c>
      <c r="G43" s="82">
        <f t="shared" si="6"/>
        <v>53.53862500000001</v>
      </c>
      <c r="H43" s="82">
        <f t="shared" si="6"/>
        <v>51.720931250000007</v>
      </c>
      <c r="I43" s="82">
        <f t="shared" si="6"/>
        <v>25.028462500000003</v>
      </c>
      <c r="J43" s="82">
        <f t="shared" si="6"/>
        <v>35.674243749999995</v>
      </c>
      <c r="K43" s="82">
        <f t="shared" si="6"/>
        <v>55.785312499999996</v>
      </c>
      <c r="L43" s="82">
        <f t="shared" si="6"/>
        <v>50.114349999999988</v>
      </c>
      <c r="M43" s="82">
        <f t="shared" si="6"/>
        <v>52.274943749999998</v>
      </c>
      <c r="N43" s="82">
        <f t="shared" si="6"/>
        <v>52.288187499999999</v>
      </c>
      <c r="O43" s="82">
        <f t="shared" si="6"/>
        <v>37.001806250000008</v>
      </c>
      <c r="P43" s="82">
        <f t="shared" si="6"/>
        <v>35.247331250000009</v>
      </c>
      <c r="Q43" s="82">
        <f t="shared" si="6"/>
        <v>43.642337499999996</v>
      </c>
      <c r="R43" s="82">
        <f t="shared" si="6"/>
        <v>34.757050000000007</v>
      </c>
      <c r="S43" s="82">
        <f t="shared" si="6"/>
        <v>43.369250000000001</v>
      </c>
      <c r="T43" s="82">
        <f t="shared" si="6"/>
        <v>52.484212500000012</v>
      </c>
      <c r="U43" s="82">
        <f t="shared" si="6"/>
        <v>36.437093749999995</v>
      </c>
      <c r="V43" s="82">
        <f t="shared" si="6"/>
        <v>28.814062500000002</v>
      </c>
      <c r="W43" s="82">
        <f t="shared" si="6"/>
        <v>37.187450000000005</v>
      </c>
      <c r="X43" s="82">
        <f t="shared" si="6"/>
        <v>41.231243749999997</v>
      </c>
      <c r="Y43" s="82">
        <f t="shared" si="6"/>
        <v>30.721718750000001</v>
      </c>
      <c r="Z43" s="82">
        <f t="shared" si="6"/>
        <v>39.259974999999997</v>
      </c>
      <c r="AA43" s="82">
        <f t="shared" si="6"/>
        <v>33.507850000000005</v>
      </c>
      <c r="AB43" s="82">
        <f t="shared" si="6"/>
        <v>44.716231249999993</v>
      </c>
      <c r="AC43" s="82">
        <f t="shared" si="6"/>
        <v>31.406268750000002</v>
      </c>
      <c r="AD43" s="82">
        <f t="shared" si="6"/>
        <v>32.388806249999995</v>
      </c>
      <c r="AE43" s="82">
        <f t="shared" si="6"/>
        <v>38.646725000000004</v>
      </c>
      <c r="AF43" s="82">
        <f t="shared" si="6"/>
        <v>45.291156249999986</v>
      </c>
      <c r="AG43" s="82">
        <f t="shared" si="6"/>
        <v>28.257024999999999</v>
      </c>
      <c r="AH43" s="82">
        <f t="shared" si="6"/>
        <v>33.400424999999998</v>
      </c>
      <c r="AI43" s="82">
        <f t="shared" si="6"/>
        <v>35.600712499999993</v>
      </c>
      <c r="AJ43" s="82">
        <f t="shared" si="6"/>
        <v>32.138350000000003</v>
      </c>
      <c r="AK43" s="82">
        <f t="shared" si="6"/>
        <v>32.425956250000006</v>
      </c>
      <c r="AL43" s="82">
        <f t="shared" si="6"/>
        <v>42.564637500000003</v>
      </c>
      <c r="AM43" s="82">
        <f t="shared" si="6"/>
        <v>27.998212500000005</v>
      </c>
      <c r="AN43" s="82">
        <f t="shared" si="6"/>
        <v>27.913181249999997</v>
      </c>
      <c r="AO43" s="82">
        <f t="shared" si="6"/>
        <v>36.089693750000009</v>
      </c>
      <c r="AP43" s="82">
        <f t="shared" si="6"/>
        <v>42.196031249999997</v>
      </c>
      <c r="AQ43" s="82">
        <f t="shared" si="6"/>
        <v>33.853381249999998</v>
      </c>
      <c r="AR43" s="82">
        <f t="shared" si="6"/>
        <v>33.476637500000002</v>
      </c>
      <c r="AS43" s="82">
        <f t="shared" si="6"/>
        <v>38.920456249999994</v>
      </c>
      <c r="AT43" s="82">
        <f t="shared" si="6"/>
        <v>43.882193750000006</v>
      </c>
      <c r="AU43" s="82">
        <f t="shared" si="6"/>
        <v>43.595424999999992</v>
      </c>
      <c r="AV43" s="82">
        <f t="shared" si="6"/>
        <v>46.179143750000001</v>
      </c>
      <c r="AW43" s="82">
        <f t="shared" si="6"/>
        <v>37.652112500000001</v>
      </c>
      <c r="AX43" s="82">
        <f t="shared" si="6"/>
        <v>40.456331249999998</v>
      </c>
      <c r="AY43" s="82">
        <f t="shared" si="6"/>
        <v>41.688612500000005</v>
      </c>
      <c r="AZ43" s="82">
        <f t="shared" si="6"/>
        <v>37.0919375</v>
      </c>
      <c r="BA43" s="82">
        <f t="shared" si="6"/>
        <v>52.510093749999996</v>
      </c>
      <c r="BB43" s="82">
        <f t="shared" si="6"/>
        <v>58.999237499999992</v>
      </c>
      <c r="BC43" s="82">
        <f t="shared" si="6"/>
        <v>65.523068750000007</v>
      </c>
      <c r="BD43" s="82">
        <f t="shared" si="6"/>
        <v>53.673224999999995</v>
      </c>
    </row>
    <row r="44" spans="1:232" x14ac:dyDescent="0.3">
      <c r="A44" s="2" t="s">
        <v>490</v>
      </c>
      <c r="B44" s="82">
        <f>AVERAGE(B19:B28)</f>
        <v>47.314020000000006</v>
      </c>
      <c r="C44" s="82">
        <f t="shared" ref="C44:BD44" si="7">AVERAGE(C19:C28)</f>
        <v>55.013799999999989</v>
      </c>
      <c r="D44" s="82">
        <f t="shared" si="7"/>
        <v>48.387350000000005</v>
      </c>
      <c r="E44" s="82">
        <f t="shared" si="7"/>
        <v>46.486270000000005</v>
      </c>
      <c r="F44" s="82">
        <f t="shared" si="7"/>
        <v>55.407789999999999</v>
      </c>
      <c r="G44" s="82">
        <f t="shared" si="7"/>
        <v>58.732680000000002</v>
      </c>
      <c r="H44" s="82">
        <f t="shared" si="7"/>
        <v>56.461800000000004</v>
      </c>
      <c r="I44" s="82">
        <f t="shared" si="7"/>
        <v>24.62304</v>
      </c>
      <c r="J44" s="82">
        <f t="shared" si="7"/>
        <v>36.852340000000005</v>
      </c>
      <c r="K44" s="82">
        <f t="shared" si="7"/>
        <v>55.711289999999998</v>
      </c>
      <c r="L44" s="82">
        <f t="shared" si="7"/>
        <v>51.599909999999987</v>
      </c>
      <c r="M44" s="82">
        <f t="shared" si="7"/>
        <v>58.253250000000001</v>
      </c>
      <c r="N44" s="82">
        <f t="shared" si="7"/>
        <v>58.262340000000009</v>
      </c>
      <c r="O44" s="82">
        <f t="shared" si="7"/>
        <v>38.439529999999998</v>
      </c>
      <c r="P44" s="82">
        <f t="shared" si="7"/>
        <v>36.103139999999996</v>
      </c>
      <c r="Q44" s="82">
        <f t="shared" si="7"/>
        <v>43.409709999999997</v>
      </c>
      <c r="R44" s="82">
        <f t="shared" si="7"/>
        <v>35.73960000000001</v>
      </c>
      <c r="S44" s="82">
        <f t="shared" si="7"/>
        <v>44.676119999999997</v>
      </c>
      <c r="T44" s="82">
        <f t="shared" si="7"/>
        <v>53.51943</v>
      </c>
      <c r="U44" s="82">
        <f t="shared" si="7"/>
        <v>39.363900000000001</v>
      </c>
      <c r="V44" s="82">
        <f t="shared" si="7"/>
        <v>28.269069999999999</v>
      </c>
      <c r="W44" s="82">
        <f t="shared" si="7"/>
        <v>36.216199999999994</v>
      </c>
      <c r="X44" s="82">
        <f t="shared" si="7"/>
        <v>42.842879999999994</v>
      </c>
      <c r="Y44" s="82">
        <f t="shared" si="7"/>
        <v>29.186469999999996</v>
      </c>
      <c r="Z44" s="82">
        <f t="shared" si="7"/>
        <v>42.633069999999996</v>
      </c>
      <c r="AA44" s="82">
        <f t="shared" si="7"/>
        <v>33.644760000000005</v>
      </c>
      <c r="AB44" s="82">
        <f t="shared" si="7"/>
        <v>46.320700000000002</v>
      </c>
      <c r="AC44" s="82">
        <f t="shared" si="7"/>
        <v>32.780530000000013</v>
      </c>
      <c r="AD44" s="82">
        <f t="shared" si="7"/>
        <v>33.278199999999991</v>
      </c>
      <c r="AE44" s="82">
        <f t="shared" si="7"/>
        <v>40.060430000000004</v>
      </c>
      <c r="AF44" s="82">
        <f t="shared" si="7"/>
        <v>43.673069999999996</v>
      </c>
      <c r="AG44" s="82">
        <f t="shared" si="7"/>
        <v>28.415639999999996</v>
      </c>
      <c r="AH44" s="82">
        <f t="shared" si="7"/>
        <v>34.053570000000001</v>
      </c>
      <c r="AI44" s="82">
        <f t="shared" si="7"/>
        <v>38.783540000000002</v>
      </c>
      <c r="AJ44" s="82">
        <f t="shared" si="7"/>
        <v>33.870570000000001</v>
      </c>
      <c r="AK44" s="82">
        <f t="shared" si="7"/>
        <v>34.123050000000006</v>
      </c>
      <c r="AL44" s="82">
        <f t="shared" si="7"/>
        <v>44.3613</v>
      </c>
      <c r="AM44" s="82">
        <f t="shared" si="7"/>
        <v>28.231910000000006</v>
      </c>
      <c r="AN44" s="82">
        <f t="shared" si="7"/>
        <v>28.42136</v>
      </c>
      <c r="AO44" s="82">
        <f t="shared" si="7"/>
        <v>37.647420000000011</v>
      </c>
      <c r="AP44" s="82">
        <f t="shared" si="7"/>
        <v>42.579690000000006</v>
      </c>
      <c r="AQ44" s="82">
        <f t="shared" si="7"/>
        <v>36.751480000000001</v>
      </c>
      <c r="AR44" s="82">
        <f t="shared" si="7"/>
        <v>35.201900000000002</v>
      </c>
      <c r="AS44" s="82">
        <f t="shared" si="7"/>
        <v>38.396159999999995</v>
      </c>
      <c r="AT44" s="82">
        <f t="shared" si="7"/>
        <v>49.549220000000005</v>
      </c>
      <c r="AU44" s="82">
        <f t="shared" si="7"/>
        <v>48.638339999999992</v>
      </c>
      <c r="AV44" s="82">
        <f t="shared" si="7"/>
        <v>50.005350000000007</v>
      </c>
      <c r="AW44" s="82">
        <f t="shared" si="7"/>
        <v>37.644729999999996</v>
      </c>
      <c r="AX44" s="82">
        <f t="shared" si="7"/>
        <v>41.935670000000002</v>
      </c>
      <c r="AY44" s="82">
        <f t="shared" si="7"/>
        <v>43.628750000000004</v>
      </c>
      <c r="AZ44" s="82">
        <f t="shared" si="7"/>
        <v>38.549889999999998</v>
      </c>
      <c r="BA44" s="82">
        <f t="shared" si="7"/>
        <v>55.695710000000005</v>
      </c>
      <c r="BB44" s="82">
        <f t="shared" si="7"/>
        <v>63.474859999999993</v>
      </c>
      <c r="BC44" s="82">
        <f t="shared" si="7"/>
        <v>70.363629999999986</v>
      </c>
      <c r="BD44" s="82">
        <f t="shared" si="7"/>
        <v>58.17306</v>
      </c>
    </row>
    <row r="45" spans="1:232" x14ac:dyDescent="0.3">
      <c r="B45" s="83">
        <f>B42-B43</f>
        <v>-7.9081562500000047</v>
      </c>
      <c r="C45" s="83">
        <f t="shared" ref="C45:BD45" si="8">C42-C43</f>
        <v>4.5625999999999962</v>
      </c>
      <c r="D45" s="83">
        <f t="shared" si="8"/>
        <v>1.0222249999999917</v>
      </c>
      <c r="E45" s="83">
        <f t="shared" si="8"/>
        <v>2.0756374999999991</v>
      </c>
      <c r="F45" s="83">
        <f t="shared" si="8"/>
        <v>-2.5548874999999853</v>
      </c>
      <c r="G45" s="83">
        <f t="shared" si="8"/>
        <v>-1.9324187500000249</v>
      </c>
      <c r="H45" s="83">
        <f t="shared" si="8"/>
        <v>-2.3593750000000071</v>
      </c>
      <c r="I45" s="83">
        <f t="shared" si="8"/>
        <v>0.53903124999999719</v>
      </c>
      <c r="J45" s="83">
        <f t="shared" si="8"/>
        <v>9.9875000000011482E-2</v>
      </c>
      <c r="K45" s="83">
        <f t="shared" si="8"/>
        <v>-14.613162499999994</v>
      </c>
      <c r="L45" s="83">
        <f t="shared" si="8"/>
        <v>-5.5148499999999814</v>
      </c>
      <c r="M45" s="83">
        <f t="shared" si="8"/>
        <v>-5.303437499999994</v>
      </c>
      <c r="N45" s="83">
        <f t="shared" si="8"/>
        <v>-2.0547125000000079</v>
      </c>
      <c r="O45" s="83">
        <f t="shared" si="8"/>
        <v>24.069499999999969</v>
      </c>
      <c r="P45" s="83">
        <f t="shared" si="8"/>
        <v>-2.4393437500000061</v>
      </c>
      <c r="Q45" s="83">
        <f t="shared" si="8"/>
        <v>-8.1841937499999986</v>
      </c>
      <c r="R45" s="83">
        <f t="shared" si="8"/>
        <v>-0.32696875000000603</v>
      </c>
      <c r="S45" s="83">
        <f t="shared" si="8"/>
        <v>7.5169437499999958</v>
      </c>
      <c r="T45" s="83">
        <f t="shared" si="8"/>
        <v>-1.369700000000023</v>
      </c>
      <c r="U45" s="83">
        <f t="shared" si="8"/>
        <v>-1.3211187499999966</v>
      </c>
      <c r="V45" s="83">
        <f t="shared" si="8"/>
        <v>0.1307062499999958</v>
      </c>
      <c r="W45" s="83">
        <f t="shared" si="8"/>
        <v>0.18155000000000143</v>
      </c>
      <c r="X45" s="83">
        <f t="shared" si="8"/>
        <v>3.8070937499999999</v>
      </c>
      <c r="Y45" s="83">
        <f t="shared" si="8"/>
        <v>-4.8831437500000021</v>
      </c>
      <c r="Z45" s="83">
        <f t="shared" si="8"/>
        <v>-4.4884937499999893</v>
      </c>
      <c r="AA45" s="83">
        <f t="shared" si="8"/>
        <v>-5.592331250000008</v>
      </c>
      <c r="AB45" s="83">
        <f t="shared" si="8"/>
        <v>-10.769212499999995</v>
      </c>
      <c r="AC45" s="83">
        <f t="shared" si="8"/>
        <v>-8.9537499999998715E-2</v>
      </c>
      <c r="AD45" s="83">
        <f t="shared" si="8"/>
        <v>0.60780000000000456</v>
      </c>
      <c r="AE45" s="83">
        <f t="shared" si="8"/>
        <v>5.8552937499999942</v>
      </c>
      <c r="AF45" s="83">
        <f t="shared" si="8"/>
        <v>-13.314037499999991</v>
      </c>
      <c r="AG45" s="83">
        <f t="shared" si="8"/>
        <v>-7.8743749999993895E-2</v>
      </c>
      <c r="AH45" s="83">
        <f t="shared" si="8"/>
        <v>-1.2978437499999984</v>
      </c>
      <c r="AI45" s="83">
        <f t="shared" si="8"/>
        <v>4.7836750000000094</v>
      </c>
      <c r="AJ45" s="83">
        <f t="shared" si="8"/>
        <v>-0.64531249999999929</v>
      </c>
      <c r="AK45" s="83">
        <f t="shared" si="8"/>
        <v>1.1571249999999935</v>
      </c>
      <c r="AL45" s="83">
        <f t="shared" si="8"/>
        <v>-12.10941875</v>
      </c>
      <c r="AM45" s="83">
        <f t="shared" si="8"/>
        <v>0.12511874999999861</v>
      </c>
      <c r="AN45" s="83">
        <f t="shared" si="8"/>
        <v>-3.7419999999999973</v>
      </c>
      <c r="AO45" s="83">
        <f t="shared" si="8"/>
        <v>-2.4077125000000024</v>
      </c>
      <c r="AP45" s="83">
        <f t="shared" si="8"/>
        <v>-6.4791874999999877</v>
      </c>
      <c r="AQ45" s="83">
        <f t="shared" si="8"/>
        <v>10.558831250000004</v>
      </c>
      <c r="AR45" s="83">
        <f t="shared" si="8"/>
        <v>-2.619243749999999</v>
      </c>
      <c r="AS45" s="83">
        <f t="shared" si="8"/>
        <v>-0.58617499999999723</v>
      </c>
      <c r="AT45" s="83">
        <f t="shared" si="8"/>
        <v>0.44448750000000103</v>
      </c>
      <c r="AU45" s="83">
        <f t="shared" si="8"/>
        <v>-2.5941999999999865</v>
      </c>
      <c r="AV45" s="83">
        <f t="shared" si="8"/>
        <v>-4.1206187500000055</v>
      </c>
      <c r="AW45" s="83">
        <f t="shared" si="8"/>
        <v>-4.0919562500000097</v>
      </c>
      <c r="AX45" s="83">
        <f t="shared" si="8"/>
        <v>-7.7413812499999963</v>
      </c>
      <c r="AY45" s="83">
        <f t="shared" si="8"/>
        <v>-6.5847937500000029</v>
      </c>
      <c r="AZ45" s="83">
        <f t="shared" si="8"/>
        <v>-4.0246312499999988</v>
      </c>
      <c r="BA45" s="83">
        <f t="shared" si="8"/>
        <v>-3.0270499999999956</v>
      </c>
      <c r="BB45" s="83">
        <f t="shared" si="8"/>
        <v>1.7082187500000003</v>
      </c>
      <c r="BC45" s="83">
        <f t="shared" si="8"/>
        <v>-1.1392937500000073</v>
      </c>
      <c r="BD45" s="83">
        <f t="shared" si="8"/>
        <v>-2.3098874999999879</v>
      </c>
    </row>
    <row r="46" spans="1:232" x14ac:dyDescent="0.3">
      <c r="B46" s="83">
        <f>B42-B44</f>
        <v>-9.0041700000000091</v>
      </c>
      <c r="C46" s="83">
        <f t="shared" ref="C46:BD46" si="9">C42-C44</f>
        <v>-3.8493187499999877</v>
      </c>
      <c r="D46" s="83">
        <f t="shared" si="9"/>
        <v>-4.1329062500000049</v>
      </c>
      <c r="E46" s="83">
        <f t="shared" si="9"/>
        <v>1.3955112499999984</v>
      </c>
      <c r="F46" s="83">
        <f t="shared" si="9"/>
        <v>-7.3178462499999881</v>
      </c>
      <c r="G46" s="83">
        <f t="shared" si="9"/>
        <v>-7.1264737500000166</v>
      </c>
      <c r="H46" s="83">
        <f t="shared" si="9"/>
        <v>-7.1002437500000042</v>
      </c>
      <c r="I46" s="83">
        <f t="shared" si="9"/>
        <v>0.94445375000000098</v>
      </c>
      <c r="J46" s="83">
        <f t="shared" si="9"/>
        <v>-1.0782212499999986</v>
      </c>
      <c r="K46" s="83">
        <f t="shared" si="9"/>
        <v>-14.539139999999996</v>
      </c>
      <c r="L46" s="83">
        <f t="shared" si="9"/>
        <v>-7.0004099999999809</v>
      </c>
      <c r="M46" s="83">
        <f t="shared" si="9"/>
        <v>-11.281743749999997</v>
      </c>
      <c r="N46" s="83">
        <f t="shared" si="9"/>
        <v>-8.0288650000000175</v>
      </c>
      <c r="O46" s="83">
        <f t="shared" si="9"/>
        <v>22.63177624999998</v>
      </c>
      <c r="P46" s="83">
        <f t="shared" si="9"/>
        <v>-3.2951524999999933</v>
      </c>
      <c r="Q46" s="83">
        <f t="shared" si="9"/>
        <v>-7.9515662499999991</v>
      </c>
      <c r="R46" s="83">
        <f t="shared" si="9"/>
        <v>-1.3095187500000094</v>
      </c>
      <c r="S46" s="83">
        <f t="shared" si="9"/>
        <v>6.2100737499999994</v>
      </c>
      <c r="T46" s="83">
        <f t="shared" si="9"/>
        <v>-2.4049175000000105</v>
      </c>
      <c r="U46" s="83">
        <f t="shared" si="9"/>
        <v>-4.2479250000000022</v>
      </c>
      <c r="V46" s="83">
        <f t="shared" si="9"/>
        <v>0.67569874999999868</v>
      </c>
      <c r="W46" s="83">
        <f t="shared" si="9"/>
        <v>1.1528000000000134</v>
      </c>
      <c r="X46" s="83">
        <f t="shared" si="9"/>
        <v>2.1954575000000034</v>
      </c>
      <c r="Y46" s="83">
        <f t="shared" si="9"/>
        <v>-3.3478949999999976</v>
      </c>
      <c r="Z46" s="83">
        <f t="shared" si="9"/>
        <v>-7.8615887499999886</v>
      </c>
      <c r="AA46" s="83">
        <f t="shared" si="9"/>
        <v>-5.7292412500000083</v>
      </c>
      <c r="AB46" s="83">
        <f t="shared" si="9"/>
        <v>-12.373681250000004</v>
      </c>
      <c r="AC46" s="83">
        <f t="shared" si="9"/>
        <v>-1.4637987500000094</v>
      </c>
      <c r="AD46" s="83">
        <f t="shared" si="9"/>
        <v>-0.28159374999999187</v>
      </c>
      <c r="AE46" s="83">
        <f t="shared" si="9"/>
        <v>4.441588749999994</v>
      </c>
      <c r="AF46" s="83">
        <f t="shared" si="9"/>
        <v>-11.69595125</v>
      </c>
      <c r="AG46" s="83">
        <f t="shared" si="9"/>
        <v>-0.2373587499999914</v>
      </c>
      <c r="AH46" s="83">
        <f t="shared" si="9"/>
        <v>-1.9509887500000005</v>
      </c>
      <c r="AI46" s="83">
        <f t="shared" si="9"/>
        <v>1.6008475000000004</v>
      </c>
      <c r="AJ46" s="83">
        <f t="shared" si="9"/>
        <v>-2.3775324999999974</v>
      </c>
      <c r="AK46" s="83">
        <f t="shared" si="9"/>
        <v>-0.53996875000000699</v>
      </c>
      <c r="AL46" s="83">
        <f t="shared" si="9"/>
        <v>-13.906081249999996</v>
      </c>
      <c r="AM46" s="83">
        <f t="shared" si="9"/>
        <v>-0.10857875000000305</v>
      </c>
      <c r="AN46" s="83">
        <f t="shared" si="9"/>
        <v>-4.2501787499999999</v>
      </c>
      <c r="AO46" s="83">
        <f t="shared" si="9"/>
        <v>-3.9654387500000041</v>
      </c>
      <c r="AP46" s="83">
        <f t="shared" si="9"/>
        <v>-6.8628462499999969</v>
      </c>
      <c r="AQ46" s="83">
        <f t="shared" si="9"/>
        <v>7.6607325000000017</v>
      </c>
      <c r="AR46" s="83">
        <f t="shared" si="9"/>
        <v>-4.3445062499999985</v>
      </c>
      <c r="AS46" s="83">
        <f t="shared" si="9"/>
        <v>-6.1878749999998206E-2</v>
      </c>
      <c r="AT46" s="83">
        <f t="shared" si="9"/>
        <v>-5.2225387499999982</v>
      </c>
      <c r="AU46" s="83">
        <f t="shared" si="9"/>
        <v>-7.6371149999999872</v>
      </c>
      <c r="AV46" s="83">
        <f t="shared" si="9"/>
        <v>-7.9468250000000111</v>
      </c>
      <c r="AW46" s="83">
        <f t="shared" si="9"/>
        <v>-4.0845737500000041</v>
      </c>
      <c r="AX46" s="83">
        <f t="shared" si="9"/>
        <v>-9.22072</v>
      </c>
      <c r="AY46" s="83">
        <f t="shared" si="9"/>
        <v>-8.5249312500000016</v>
      </c>
      <c r="AZ46" s="83">
        <f t="shared" si="9"/>
        <v>-5.4825837499999963</v>
      </c>
      <c r="BA46" s="83">
        <f t="shared" si="9"/>
        <v>-6.2126662500000052</v>
      </c>
      <c r="BB46" s="83">
        <f t="shared" si="9"/>
        <v>-2.7674037499999997</v>
      </c>
      <c r="BC46" s="83">
        <f t="shared" si="9"/>
        <v>-5.9798549999999864</v>
      </c>
      <c r="BD46" s="83">
        <f t="shared" si="9"/>
        <v>-6.8097224999999924</v>
      </c>
    </row>
  </sheetData>
  <phoneticPr fontId="5" type="noConversion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W71"/>
  <sheetViews>
    <sheetView zoomScale="55" zoomScaleNormal="55" zoomScalePageLayoutView="70" workbookViewId="0"/>
  </sheetViews>
  <sheetFormatPr baseColWidth="10" defaultColWidth="10.88671875" defaultRowHeight="14.4" x14ac:dyDescent="0.3"/>
  <cols>
    <col min="1" max="2" width="18.6640625" style="1" bestFit="1" customWidth="1"/>
    <col min="3" max="3" width="17.33203125" style="1" bestFit="1" customWidth="1"/>
    <col min="4" max="4" width="13.6640625" style="1" bestFit="1" customWidth="1"/>
    <col min="5" max="5" width="15.6640625" style="1" bestFit="1" customWidth="1"/>
    <col min="6" max="6" width="16.109375" style="1" bestFit="1" customWidth="1"/>
    <col min="7" max="7" width="14" style="1" bestFit="1" customWidth="1"/>
    <col min="8" max="8" width="15.6640625" style="1" bestFit="1" customWidth="1"/>
    <col min="9" max="9" width="22.77734375" style="4" bestFit="1" customWidth="1"/>
    <col min="10" max="10" width="14.21875" style="1" bestFit="1" customWidth="1"/>
    <col min="11" max="11" width="13.6640625" style="1" bestFit="1" customWidth="1"/>
    <col min="12" max="12" width="16.6640625" style="1" bestFit="1" customWidth="1"/>
    <col min="13" max="13" width="15.109375" style="1" bestFit="1" customWidth="1"/>
    <col min="14" max="14" width="24.5546875" style="1" bestFit="1" customWidth="1"/>
    <col min="15" max="15" width="14.21875" style="1" bestFit="1" customWidth="1"/>
    <col min="16" max="17" width="17.109375" style="13" bestFit="1" customWidth="1"/>
    <col min="18" max="18" width="14.44140625" style="1" bestFit="1" customWidth="1"/>
    <col min="19" max="19" width="19.33203125" style="1" bestFit="1" customWidth="1"/>
    <col min="20" max="20" width="19.109375" style="1" bestFit="1" customWidth="1"/>
    <col min="21" max="21" width="16.88671875" style="1" bestFit="1" customWidth="1"/>
    <col min="22" max="22" width="17.33203125" style="1" bestFit="1" customWidth="1"/>
    <col min="23" max="23" width="21.109375" style="1" bestFit="1" customWidth="1"/>
    <col min="24" max="24" width="14" style="1" bestFit="1" customWidth="1"/>
    <col min="25" max="25" width="21.5546875" style="1" bestFit="1" customWidth="1"/>
    <col min="26" max="26" width="25.33203125" style="4" bestFit="1" customWidth="1"/>
    <col min="27" max="27" width="19.5546875" style="1" bestFit="1" customWidth="1"/>
    <col min="28" max="28" width="14.6640625" style="1" bestFit="1" customWidth="1"/>
    <col min="29" max="29" width="13.44140625" style="1" bestFit="1" customWidth="1"/>
    <col min="30" max="30" width="11" style="1" bestFit="1" customWidth="1"/>
    <col min="31" max="31" width="16.21875" style="1" bestFit="1" customWidth="1"/>
    <col min="32" max="32" width="19.88671875" style="1" bestFit="1" customWidth="1"/>
    <col min="33" max="33" width="17.44140625" style="1" bestFit="1" customWidth="1"/>
    <col min="34" max="34" width="22.109375" style="1" bestFit="1" customWidth="1"/>
    <col min="35" max="35" width="15.88671875" style="1" bestFit="1" customWidth="1"/>
    <col min="36" max="36" width="13.44140625" style="1" bestFit="1" customWidth="1"/>
    <col min="37" max="37" width="14" style="1" bestFit="1" customWidth="1"/>
    <col min="38" max="38" width="15.109375" style="1" bestFit="1" customWidth="1"/>
    <col min="39" max="39" width="15.88671875" style="1" bestFit="1" customWidth="1"/>
    <col min="40" max="40" width="18.109375" style="4" bestFit="1" customWidth="1"/>
    <col min="41" max="41" width="14.88671875" style="4" bestFit="1" customWidth="1"/>
    <col min="42" max="42" width="11" style="1" bestFit="1" customWidth="1"/>
    <col min="43" max="43" width="10.88671875" style="1"/>
    <col min="44" max="44" width="18.6640625" style="1" bestFit="1" customWidth="1"/>
    <col min="45" max="45" width="17.33203125" style="1" bestFit="1" customWidth="1"/>
    <col min="46" max="46" width="14.6640625" style="1" bestFit="1" customWidth="1"/>
    <col min="47" max="47" width="15.6640625" style="1" bestFit="1" customWidth="1"/>
    <col min="48" max="48" width="16.109375" style="1" bestFit="1" customWidth="1"/>
    <col min="49" max="49" width="14.6640625" style="1" bestFit="1" customWidth="1"/>
    <col min="50" max="50" width="15.6640625" style="1" bestFit="1" customWidth="1"/>
    <col min="51" max="51" width="22.77734375" style="1" bestFit="1" customWidth="1"/>
    <col min="52" max="53" width="14.6640625" style="1" bestFit="1" customWidth="1"/>
    <col min="54" max="54" width="16.6640625" style="1" bestFit="1" customWidth="1"/>
    <col min="55" max="55" width="15.109375" style="1" bestFit="1" customWidth="1"/>
    <col min="56" max="56" width="24.5546875" style="1" bestFit="1" customWidth="1"/>
    <col min="57" max="57" width="14.6640625" style="1" bestFit="1" customWidth="1"/>
    <col min="58" max="59" width="17.109375" style="1" bestFit="1" customWidth="1"/>
    <col min="60" max="60" width="14.6640625" style="1" bestFit="1" customWidth="1"/>
    <col min="61" max="61" width="19.33203125" style="1" bestFit="1" customWidth="1"/>
    <col min="62" max="62" width="19.109375" style="1" bestFit="1" customWidth="1"/>
    <col min="63" max="63" width="16.88671875" style="1" bestFit="1" customWidth="1"/>
    <col min="64" max="64" width="17.33203125" style="1" bestFit="1" customWidth="1"/>
    <col min="65" max="65" width="21.109375" style="1" bestFit="1" customWidth="1"/>
    <col min="66" max="66" width="14.6640625" style="1" bestFit="1" customWidth="1"/>
    <col min="67" max="67" width="21.5546875" style="1" bestFit="1" customWidth="1"/>
    <col min="68" max="68" width="25.33203125" style="1" bestFit="1" customWidth="1"/>
    <col min="69" max="69" width="19.5546875" style="1" bestFit="1" customWidth="1"/>
    <col min="70" max="72" width="14.6640625" style="1" bestFit="1" customWidth="1"/>
    <col min="73" max="73" width="16.21875" style="1" bestFit="1" customWidth="1"/>
    <col min="74" max="74" width="19.88671875" style="1" bestFit="1" customWidth="1"/>
    <col min="75" max="75" width="17.44140625" style="1" bestFit="1" customWidth="1"/>
    <col min="76" max="76" width="22.109375" style="1" bestFit="1" customWidth="1"/>
    <col min="77" max="77" width="15.88671875" style="1" bestFit="1" customWidth="1"/>
    <col min="78" max="79" width="14.6640625" style="1" bestFit="1" customWidth="1"/>
    <col min="80" max="80" width="15.109375" style="1" bestFit="1" customWidth="1"/>
    <col min="81" max="81" width="15.88671875" style="1" bestFit="1" customWidth="1"/>
    <col min="82" max="82" width="18.109375" style="1" bestFit="1" customWidth="1"/>
    <col min="83" max="83" width="14.88671875" style="1" bestFit="1" customWidth="1"/>
    <col min="84" max="84" width="13.44140625" style="1" bestFit="1" customWidth="1"/>
    <col min="85" max="85" width="10.88671875" style="1"/>
    <col min="86" max="86" width="18.6640625" style="1" bestFit="1" customWidth="1"/>
    <col min="87" max="87" width="17.33203125" style="1" bestFit="1" customWidth="1"/>
    <col min="88" max="88" width="13.6640625" style="1" bestFit="1" customWidth="1"/>
    <col min="89" max="89" width="15.6640625" style="1" bestFit="1" customWidth="1"/>
    <col min="90" max="90" width="16.109375" style="1" bestFit="1" customWidth="1"/>
    <col min="91" max="91" width="14" style="1" bestFit="1" customWidth="1"/>
    <col min="92" max="92" width="15.6640625" style="1" bestFit="1" customWidth="1"/>
    <col min="93" max="93" width="22.77734375" style="1" bestFit="1" customWidth="1"/>
    <col min="94" max="94" width="14.21875" style="1" bestFit="1" customWidth="1"/>
    <col min="95" max="95" width="13.6640625" style="1" bestFit="1" customWidth="1"/>
    <col min="96" max="96" width="16.6640625" style="1" bestFit="1" customWidth="1"/>
    <col min="97" max="97" width="15.109375" style="1" bestFit="1" customWidth="1"/>
    <col min="98" max="98" width="24.5546875" style="1" bestFit="1" customWidth="1"/>
    <col min="99" max="99" width="14.21875" style="1" bestFit="1" customWidth="1"/>
    <col min="100" max="101" width="17.109375" style="1" bestFit="1" customWidth="1"/>
    <col min="102" max="102" width="14.44140625" style="1" bestFit="1" customWidth="1"/>
    <col min="103" max="103" width="19.33203125" style="1" bestFit="1" customWidth="1"/>
    <col min="104" max="104" width="19.109375" style="1" bestFit="1" customWidth="1"/>
    <col min="105" max="105" width="16.88671875" style="1" bestFit="1" customWidth="1"/>
    <col min="106" max="106" width="17.33203125" style="1" bestFit="1" customWidth="1"/>
    <col min="107" max="107" width="21.109375" style="1" bestFit="1" customWidth="1"/>
    <col min="108" max="108" width="14" style="1" bestFit="1" customWidth="1"/>
    <col min="109" max="109" width="21.5546875" style="1" bestFit="1" customWidth="1"/>
    <col min="110" max="110" width="25.33203125" style="1" bestFit="1" customWidth="1"/>
    <col min="111" max="111" width="19.5546875" style="1" bestFit="1" customWidth="1"/>
    <col min="112" max="112" width="14.6640625" style="1" bestFit="1" customWidth="1"/>
    <col min="113" max="113" width="13.44140625" style="1" bestFit="1" customWidth="1"/>
    <col min="114" max="114" width="11" style="1" bestFit="1" customWidth="1"/>
    <col min="115" max="115" width="16.21875" style="1" bestFit="1" customWidth="1"/>
    <col min="116" max="116" width="19.88671875" style="1" bestFit="1" customWidth="1"/>
    <col min="117" max="117" width="17.44140625" style="1" bestFit="1" customWidth="1"/>
    <col min="118" max="118" width="22.109375" style="1" bestFit="1" customWidth="1"/>
    <col min="119" max="119" width="15.88671875" style="1" bestFit="1" customWidth="1"/>
    <col min="120" max="120" width="13.44140625" style="1" bestFit="1" customWidth="1"/>
    <col min="121" max="121" width="14" style="1" bestFit="1" customWidth="1"/>
    <col min="122" max="122" width="15.109375" style="1" bestFit="1" customWidth="1"/>
    <col min="123" max="123" width="15.88671875" style="1" bestFit="1" customWidth="1"/>
    <col min="124" max="124" width="18.109375" style="1" bestFit="1" customWidth="1"/>
    <col min="125" max="125" width="14.88671875" style="1" bestFit="1" customWidth="1"/>
    <col min="126" max="126" width="11" style="1" bestFit="1" customWidth="1"/>
    <col min="127" max="16384" width="10.88671875" style="1"/>
  </cols>
  <sheetData>
    <row r="1" spans="1:127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 t="s">
        <v>122</v>
      </c>
      <c r="AS1" s="33" t="s">
        <v>123</v>
      </c>
      <c r="AT1" s="22" t="s">
        <v>119</v>
      </c>
      <c r="AU1" s="33" t="s">
        <v>120</v>
      </c>
      <c r="AV1" s="22" t="s">
        <v>182</v>
      </c>
      <c r="AW1" s="33" t="s">
        <v>126</v>
      </c>
      <c r="AX1" s="33" t="s">
        <v>127</v>
      </c>
      <c r="AY1" s="22" t="s">
        <v>153</v>
      </c>
      <c r="AZ1" s="22" t="s">
        <v>129</v>
      </c>
      <c r="BA1" s="22" t="s">
        <v>130</v>
      </c>
      <c r="BB1" s="22" t="s">
        <v>131</v>
      </c>
      <c r="BC1" s="22" t="s">
        <v>132</v>
      </c>
      <c r="BD1" s="22" t="s">
        <v>133</v>
      </c>
      <c r="BE1" s="22" t="s">
        <v>134</v>
      </c>
      <c r="BF1" s="22" t="s">
        <v>135</v>
      </c>
      <c r="BG1" s="22" t="s">
        <v>136</v>
      </c>
      <c r="BH1" s="22" t="s">
        <v>137</v>
      </c>
      <c r="BI1" s="22" t="s">
        <v>138</v>
      </c>
      <c r="BJ1" s="22" t="s">
        <v>139</v>
      </c>
      <c r="BK1" s="22" t="s">
        <v>140</v>
      </c>
      <c r="BL1" s="22" t="s">
        <v>141</v>
      </c>
      <c r="BM1" s="22" t="s">
        <v>142</v>
      </c>
      <c r="BN1" s="22" t="s">
        <v>143</v>
      </c>
      <c r="BO1" s="22" t="s">
        <v>144</v>
      </c>
      <c r="BP1" s="22" t="s">
        <v>145</v>
      </c>
      <c r="BQ1" s="22" t="s">
        <v>146</v>
      </c>
      <c r="BR1" s="22" t="s">
        <v>147</v>
      </c>
      <c r="BS1" s="22" t="s">
        <v>148</v>
      </c>
      <c r="BT1" s="22" t="s">
        <v>149</v>
      </c>
      <c r="BU1" s="22" t="s">
        <v>150</v>
      </c>
      <c r="BV1" s="22" t="s">
        <v>151</v>
      </c>
      <c r="BW1" s="22" t="s">
        <v>152</v>
      </c>
      <c r="BX1" s="22" t="s">
        <v>156</v>
      </c>
      <c r="BY1" s="22" t="s">
        <v>157</v>
      </c>
      <c r="BZ1" s="22" t="s">
        <v>158</v>
      </c>
      <c r="CA1" s="22" t="s">
        <v>159</v>
      </c>
      <c r="CB1" s="22" t="s">
        <v>160</v>
      </c>
      <c r="CC1" s="22" t="s">
        <v>161</v>
      </c>
      <c r="CD1" s="22" t="s">
        <v>162</v>
      </c>
      <c r="CE1" s="22" t="s">
        <v>163</v>
      </c>
      <c r="CF1" s="22" t="s">
        <v>164</v>
      </c>
      <c r="CG1" s="22"/>
      <c r="CH1" s="33" t="s">
        <v>122</v>
      </c>
      <c r="CI1" s="33" t="s">
        <v>123</v>
      </c>
      <c r="CJ1" s="22" t="s">
        <v>119</v>
      </c>
      <c r="CK1" s="33" t="s">
        <v>120</v>
      </c>
      <c r="CL1" s="22" t="s">
        <v>182</v>
      </c>
      <c r="CM1" s="33" t="s">
        <v>126</v>
      </c>
      <c r="CN1" s="33" t="s">
        <v>127</v>
      </c>
      <c r="CO1" s="22" t="s">
        <v>153</v>
      </c>
      <c r="CP1" s="22" t="s">
        <v>129</v>
      </c>
      <c r="CQ1" s="22" t="s">
        <v>130</v>
      </c>
      <c r="CR1" s="22" t="s">
        <v>131</v>
      </c>
      <c r="CS1" s="22" t="s">
        <v>132</v>
      </c>
      <c r="CT1" s="22" t="s">
        <v>133</v>
      </c>
      <c r="CU1" s="22" t="s">
        <v>134</v>
      </c>
      <c r="CV1" s="22" t="s">
        <v>135</v>
      </c>
      <c r="CW1" s="22" t="s">
        <v>136</v>
      </c>
      <c r="CX1" s="22" t="s">
        <v>137</v>
      </c>
      <c r="CY1" s="22" t="s">
        <v>138</v>
      </c>
      <c r="CZ1" s="22" t="s">
        <v>139</v>
      </c>
      <c r="DA1" s="22" t="s">
        <v>140</v>
      </c>
      <c r="DB1" s="22" t="s">
        <v>141</v>
      </c>
      <c r="DC1" s="22" t="s">
        <v>142</v>
      </c>
      <c r="DD1" s="22" t="s">
        <v>143</v>
      </c>
      <c r="DE1" s="22" t="s">
        <v>144</v>
      </c>
      <c r="DF1" s="22" t="s">
        <v>145</v>
      </c>
      <c r="DG1" s="22" t="s">
        <v>146</v>
      </c>
      <c r="DH1" s="22" t="s">
        <v>147</v>
      </c>
      <c r="DI1" s="22" t="s">
        <v>148</v>
      </c>
      <c r="DJ1" s="22" t="s">
        <v>149</v>
      </c>
      <c r="DK1" s="22" t="s">
        <v>150</v>
      </c>
      <c r="DL1" s="22" t="s">
        <v>151</v>
      </c>
      <c r="DM1" s="22" t="s">
        <v>152</v>
      </c>
      <c r="DN1" s="22" t="s">
        <v>156</v>
      </c>
      <c r="DO1" s="22" t="s">
        <v>157</v>
      </c>
      <c r="DP1" s="22" t="s">
        <v>158</v>
      </c>
      <c r="DQ1" s="22" t="s">
        <v>159</v>
      </c>
      <c r="DR1" s="22" t="s">
        <v>160</v>
      </c>
      <c r="DS1" s="22" t="s">
        <v>161</v>
      </c>
      <c r="DT1" s="22" t="s">
        <v>162</v>
      </c>
      <c r="DU1" s="22" t="s">
        <v>163</v>
      </c>
      <c r="DV1" s="22" t="s">
        <v>164</v>
      </c>
    </row>
    <row r="2" spans="1:127" x14ac:dyDescent="0.3">
      <c r="A2" s="28" t="s">
        <v>10</v>
      </c>
      <c r="B2" s="4">
        <v>28.5533</v>
      </c>
      <c r="C2" s="4">
        <v>47.196100000000001</v>
      </c>
      <c r="D2" s="4">
        <v>43.3827</v>
      </c>
      <c r="E2" s="4">
        <v>23.265999999999998</v>
      </c>
      <c r="F2" s="13">
        <v>23.4375</v>
      </c>
      <c r="G2" s="4">
        <v>32.958399999999997</v>
      </c>
      <c r="H2" s="4">
        <v>32.644100000000002</v>
      </c>
      <c r="I2" s="4">
        <v>42.887700000000002</v>
      </c>
      <c r="J2" s="4">
        <v>63.838999999999999</v>
      </c>
      <c r="K2" s="13">
        <v>31.410299999999999</v>
      </c>
      <c r="L2" s="13">
        <v>24.550899999999999</v>
      </c>
      <c r="M2" s="4">
        <v>28.8565</v>
      </c>
      <c r="N2" s="13">
        <v>56.1736</v>
      </c>
      <c r="O2" s="13">
        <v>48.203699999999998</v>
      </c>
      <c r="P2" s="13">
        <v>32.378900000000002</v>
      </c>
      <c r="Q2" s="13">
        <v>28.952200000000001</v>
      </c>
      <c r="R2" s="4">
        <v>35.347900000000003</v>
      </c>
      <c r="S2" s="13">
        <v>44.277099999999997</v>
      </c>
      <c r="T2" s="4">
        <v>26.881499999999999</v>
      </c>
      <c r="U2" s="13">
        <v>27.392399999999999</v>
      </c>
      <c r="V2" s="4">
        <v>28.547999999999998</v>
      </c>
      <c r="W2" s="4">
        <v>25.2712</v>
      </c>
      <c r="X2" s="4">
        <v>27.8292</v>
      </c>
      <c r="Y2" s="4">
        <v>28.058199999999999</v>
      </c>
      <c r="Z2" s="4">
        <v>39.1218</v>
      </c>
      <c r="AA2" s="13">
        <v>26.468499999999999</v>
      </c>
      <c r="AB2" s="4">
        <v>25.880299999999998</v>
      </c>
      <c r="AC2" s="4">
        <v>29.259599999999999</v>
      </c>
      <c r="AD2" s="4">
        <v>35.518700000000003</v>
      </c>
      <c r="AE2" s="4">
        <v>29.9389</v>
      </c>
      <c r="AF2" s="4">
        <v>30.2469</v>
      </c>
      <c r="AG2" s="4">
        <v>28.790900000000001</v>
      </c>
      <c r="AH2" s="13">
        <v>32.885899999999999</v>
      </c>
      <c r="AI2" s="4">
        <v>26.002400000000002</v>
      </c>
      <c r="AJ2" s="4">
        <v>24.846</v>
      </c>
      <c r="AK2" s="4">
        <v>31.512</v>
      </c>
      <c r="AL2" s="4">
        <v>42.798900000000003</v>
      </c>
      <c r="AM2" s="4">
        <v>28.323699999999999</v>
      </c>
      <c r="AN2" s="4">
        <v>37.825099999999999</v>
      </c>
      <c r="AO2" s="4">
        <v>28.5992</v>
      </c>
      <c r="AP2" s="13">
        <v>46.1066</v>
      </c>
      <c r="AR2" s="3">
        <f t="shared" ref="AR2:AR33" si="0">60/B2</f>
        <v>2.1013332959762971</v>
      </c>
      <c r="AS2" s="3">
        <f t="shared" ref="AS2:AS33" si="1">60/C2</f>
        <v>1.2712914838302316</v>
      </c>
      <c r="AT2" s="3">
        <f t="shared" ref="AT2:AT33" si="2">60/D2</f>
        <v>1.3830397831393619</v>
      </c>
      <c r="AU2" s="3">
        <f t="shared" ref="AU2:AU33" si="3">60/E2</f>
        <v>2.5788704547408239</v>
      </c>
      <c r="AV2" s="3">
        <f t="shared" ref="AV2:AV33" si="4">60/F2</f>
        <v>2.56</v>
      </c>
      <c r="AW2" s="3">
        <f t="shared" ref="AW2:AW33" si="5">60/G2</f>
        <v>1.8204767221709792</v>
      </c>
      <c r="AX2" s="3">
        <f t="shared" ref="AX2:AX33" si="6">60/H2</f>
        <v>1.8380044173372829</v>
      </c>
      <c r="AY2" s="3">
        <f t="shared" ref="AY2:AY33" si="7">60/I2</f>
        <v>1.3990025112095075</v>
      </c>
      <c r="AZ2" s="3">
        <f t="shared" ref="AZ2:AZ33" si="8">60/J2</f>
        <v>0.93986434624602522</v>
      </c>
      <c r="BA2" s="3">
        <f t="shared" ref="BA2:BA33" si="9">60/K2</f>
        <v>1.9102014307408717</v>
      </c>
      <c r="BB2" s="3">
        <f t="shared" ref="BB2:BB33" si="10">60/L2</f>
        <v>2.443902260202274</v>
      </c>
      <c r="BC2" s="3">
        <f t="shared" ref="BC2:BC33" si="11">60/M2</f>
        <v>2.0792542408122952</v>
      </c>
      <c r="BD2" s="3">
        <f t="shared" ref="BD2:BD33" si="12">60/N2</f>
        <v>1.0681174074654285</v>
      </c>
      <c r="BE2" s="3">
        <f t="shared" ref="BE2:BE33" si="13">60/O2</f>
        <v>1.2447177291369751</v>
      </c>
      <c r="BF2" s="3">
        <f t="shared" ref="BF2:BF33" si="14">60/P2</f>
        <v>1.8530586276865488</v>
      </c>
      <c r="BG2" s="3">
        <f t="shared" ref="BG2:BG33" si="15">60/Q2</f>
        <v>2.0723813734362153</v>
      </c>
      <c r="BH2" s="3">
        <f t="shared" ref="BH2:BH33" si="16">60/R2</f>
        <v>1.697413424842777</v>
      </c>
      <c r="BI2" s="3">
        <f t="shared" ref="BI2:BI33" si="17">60/S2</f>
        <v>1.3551022989310502</v>
      </c>
      <c r="BJ2" s="3">
        <f t="shared" ref="BJ2:BJ33" si="18">60/T2</f>
        <v>2.232018302550081</v>
      </c>
      <c r="BK2" s="3">
        <f t="shared" ref="BK2:BK33" si="19">60/U2</f>
        <v>2.1903885749331931</v>
      </c>
      <c r="BL2" s="3">
        <f t="shared" ref="BL2:BL33" si="20">60/V2</f>
        <v>2.1017234131988229</v>
      </c>
      <c r="BM2" s="3">
        <f t="shared" ref="BM2:BM33" si="21">60/W2</f>
        <v>2.3742441989300072</v>
      </c>
      <c r="BN2" s="3">
        <f t="shared" ref="BN2:BN33" si="22">60/X2</f>
        <v>2.1560087965158896</v>
      </c>
      <c r="BO2" s="3">
        <f t="shared" ref="BO2:BO33" si="23">60/Y2</f>
        <v>2.1384123001475506</v>
      </c>
      <c r="BP2" s="3">
        <f t="shared" ref="BP2:BP33" si="24">60/Z2</f>
        <v>1.533671763569161</v>
      </c>
      <c r="BQ2" s="3">
        <f t="shared" ref="BQ2:BQ33" si="25">60/AA2</f>
        <v>2.2668454955890964</v>
      </c>
      <c r="BR2" s="3">
        <f t="shared" ref="BR2:BR33" si="26">60/AB2</f>
        <v>2.3183657067344661</v>
      </c>
      <c r="BS2" s="3">
        <f t="shared" ref="BS2:BS33" si="27">60/AC2</f>
        <v>2.0506090308821721</v>
      </c>
      <c r="BT2" s="3">
        <f t="shared" ref="BT2:BT33" si="28">60/AD2</f>
        <v>1.689251014254463</v>
      </c>
      <c r="BU2" s="3">
        <f t="shared" ref="BU2:BU33" si="29">60/AE2</f>
        <v>2.0040816462862696</v>
      </c>
      <c r="BV2" s="3">
        <f t="shared" ref="BV2:BV33" si="30">60/AF2</f>
        <v>1.9836743600170597</v>
      </c>
      <c r="BW2" s="3">
        <f t="shared" ref="BW2:BW33" si="31">60/AG2</f>
        <v>2.083991816858799</v>
      </c>
      <c r="BX2" s="3">
        <f t="shared" ref="BX2:BX33" si="32">60/AH2</f>
        <v>1.8244901310287995</v>
      </c>
      <c r="BY2" s="3">
        <f t="shared" ref="BY2:BY33" si="33">60/AI2</f>
        <v>2.3074793096021904</v>
      </c>
      <c r="BZ2" s="3">
        <f t="shared" ref="BZ2:BZ33" si="34">60/AJ2</f>
        <v>2.4148756339048538</v>
      </c>
      <c r="CA2" s="3">
        <f t="shared" ref="CA2:CA33" si="35">60/AK2</f>
        <v>1.904036557501904</v>
      </c>
      <c r="CB2" s="3">
        <f t="shared" ref="CB2:CB33" si="36">60/AL2</f>
        <v>1.4019051891520575</v>
      </c>
      <c r="CC2" s="3">
        <f t="shared" ref="CC2:CC33" si="37">60/AM2</f>
        <v>2.1183673037067896</v>
      </c>
      <c r="CD2" s="3">
        <f t="shared" ref="CD2:CD33" si="38">60/AN2</f>
        <v>1.586248284869042</v>
      </c>
      <c r="CE2" s="3">
        <f t="shared" ref="CE2:CE33" si="39">60/AO2</f>
        <v>2.0979607821197797</v>
      </c>
      <c r="CF2" s="3">
        <f t="shared" ref="CF2:CF33" si="40">60/AP2</f>
        <v>1.301332130324075</v>
      </c>
      <c r="CG2" s="3"/>
      <c r="CH2" s="16" t="e">
        <f t="shared" ref="CH2:CH33" si="41">LOG(AR2/AR$35,2)</f>
        <v>#DIV/0!</v>
      </c>
      <c r="CI2" s="16" t="e">
        <f t="shared" ref="CI2:CI33" si="42">LOG(AS2/AS$35,2)</f>
        <v>#DIV/0!</v>
      </c>
      <c r="CJ2" s="16" t="e">
        <f t="shared" ref="CJ2:CJ33" si="43">LOG(AT2/AT$35,2)</f>
        <v>#DIV/0!</v>
      </c>
      <c r="CK2" s="16" t="e">
        <f t="shared" ref="CK2:CK33" si="44">LOG(AU2/AU$35,2)</f>
        <v>#DIV/0!</v>
      </c>
      <c r="CL2" s="16" t="e">
        <f t="shared" ref="CL2:CL33" si="45">LOG(AV2/AV$35,2)</f>
        <v>#DIV/0!</v>
      </c>
      <c r="CM2" s="16" t="e">
        <f t="shared" ref="CM2:CM33" si="46">LOG(AW2/AW$35,2)</f>
        <v>#DIV/0!</v>
      </c>
      <c r="CN2" s="16" t="e">
        <f t="shared" ref="CN2:CN33" si="47">LOG(AX2/AX$35,2)</f>
        <v>#DIV/0!</v>
      </c>
      <c r="CO2" s="16" t="e">
        <f t="shared" ref="CO2:CO33" si="48">LOG(AY2/AY$35,2)</f>
        <v>#DIV/0!</v>
      </c>
      <c r="CP2" s="16" t="e">
        <f t="shared" ref="CP2:CP33" si="49">LOG(AZ2/AZ$35,2)</f>
        <v>#DIV/0!</v>
      </c>
      <c r="CQ2" s="16" t="e">
        <f t="shared" ref="CQ2:CQ33" si="50">LOG(BA2/BA$35,2)</f>
        <v>#DIV/0!</v>
      </c>
      <c r="CR2" s="16" t="e">
        <f t="shared" ref="CR2:CR33" si="51">LOG(BB2/BB$35,2)</f>
        <v>#DIV/0!</v>
      </c>
      <c r="CS2" s="16" t="e">
        <f t="shared" ref="CS2:CS33" si="52">LOG(BC2/BC$35,2)</f>
        <v>#DIV/0!</v>
      </c>
      <c r="CT2" s="16" t="e">
        <f t="shared" ref="CT2:CT33" si="53">LOG(BD2/BD$35,2)</f>
        <v>#DIV/0!</v>
      </c>
      <c r="CU2" s="16" t="e">
        <f t="shared" ref="CU2:CU33" si="54">LOG(BE2/BE$35,2)</f>
        <v>#DIV/0!</v>
      </c>
      <c r="CV2" s="16" t="e">
        <f t="shared" ref="CV2:CV33" si="55">LOG(BF2/BF$35,2)</f>
        <v>#DIV/0!</v>
      </c>
      <c r="CW2" s="16" t="e">
        <f t="shared" ref="CW2:CW33" si="56">LOG(BG2/BG$35,2)</f>
        <v>#DIV/0!</v>
      </c>
      <c r="CX2" s="16" t="e">
        <f t="shared" ref="CX2:CX33" si="57">LOG(BH2/BH$35,2)</f>
        <v>#DIV/0!</v>
      </c>
      <c r="CY2" s="16" t="e">
        <f t="shared" ref="CY2:CY33" si="58">LOG(BI2/BI$35,2)</f>
        <v>#DIV/0!</v>
      </c>
      <c r="CZ2" s="16" t="e">
        <f t="shared" ref="CZ2:CZ33" si="59">LOG(BJ2/BJ$35,2)</f>
        <v>#DIV/0!</v>
      </c>
      <c r="DA2" s="16" t="e">
        <f t="shared" ref="DA2:DV7" si="60">LOG(BK2/BK$35,2)</f>
        <v>#DIV/0!</v>
      </c>
      <c r="DB2" s="16" t="e">
        <f t="shared" si="60"/>
        <v>#DIV/0!</v>
      </c>
      <c r="DC2" s="16" t="e">
        <f t="shared" si="60"/>
        <v>#DIV/0!</v>
      </c>
      <c r="DD2" s="16" t="e">
        <f t="shared" si="60"/>
        <v>#DIV/0!</v>
      </c>
      <c r="DE2" s="16" t="e">
        <f t="shared" si="60"/>
        <v>#DIV/0!</v>
      </c>
      <c r="DF2" s="16" t="e">
        <f t="shared" si="60"/>
        <v>#DIV/0!</v>
      </c>
      <c r="DG2" s="16" t="e">
        <f t="shared" si="60"/>
        <v>#DIV/0!</v>
      </c>
      <c r="DH2" s="16" t="e">
        <f t="shared" si="60"/>
        <v>#DIV/0!</v>
      </c>
      <c r="DI2" s="16" t="e">
        <f t="shared" si="60"/>
        <v>#DIV/0!</v>
      </c>
      <c r="DJ2" s="16" t="e">
        <f t="shared" si="60"/>
        <v>#DIV/0!</v>
      </c>
      <c r="DK2" s="16" t="e">
        <f t="shared" si="60"/>
        <v>#DIV/0!</v>
      </c>
      <c r="DL2" s="16" t="e">
        <f t="shared" si="60"/>
        <v>#DIV/0!</v>
      </c>
      <c r="DM2" s="16" t="e">
        <f t="shared" si="60"/>
        <v>#DIV/0!</v>
      </c>
      <c r="DN2" s="16" t="e">
        <f t="shared" si="60"/>
        <v>#DIV/0!</v>
      </c>
      <c r="DO2" s="16" t="e">
        <f t="shared" si="60"/>
        <v>#DIV/0!</v>
      </c>
      <c r="DP2" s="16" t="e">
        <f t="shared" si="60"/>
        <v>#DIV/0!</v>
      </c>
      <c r="DQ2" s="16" t="e">
        <f t="shared" si="60"/>
        <v>#DIV/0!</v>
      </c>
      <c r="DR2" s="16" t="e">
        <f t="shared" si="60"/>
        <v>#DIV/0!</v>
      </c>
      <c r="DS2" s="16" t="e">
        <f t="shared" si="60"/>
        <v>#DIV/0!</v>
      </c>
      <c r="DT2" s="16" t="e">
        <f t="shared" si="60"/>
        <v>#DIV/0!</v>
      </c>
      <c r="DU2" s="16" t="e">
        <f t="shared" si="60"/>
        <v>#DIV/0!</v>
      </c>
      <c r="DV2" s="16" t="e">
        <f t="shared" si="60"/>
        <v>#DIV/0!</v>
      </c>
      <c r="DW2" s="16"/>
    </row>
    <row r="3" spans="1:127" x14ac:dyDescent="0.3">
      <c r="A3" s="23" t="s">
        <v>11</v>
      </c>
      <c r="B3" s="4">
        <v>35.601300000000002</v>
      </c>
      <c r="C3" s="4">
        <v>62.642000000000003</v>
      </c>
      <c r="D3" s="4">
        <v>47.851599999999998</v>
      </c>
      <c r="E3" s="4">
        <v>28.1921</v>
      </c>
      <c r="F3" s="13">
        <v>33.585500000000003</v>
      </c>
      <c r="G3" s="4">
        <v>46.554200000000002</v>
      </c>
      <c r="H3" s="4">
        <v>40.982599999999998</v>
      </c>
      <c r="I3" s="4">
        <v>53.747700000000002</v>
      </c>
      <c r="J3" s="4">
        <v>63.605800000000002</v>
      </c>
      <c r="K3" s="13">
        <v>34.506999999999998</v>
      </c>
      <c r="L3" s="13">
        <v>37.046399999999998</v>
      </c>
      <c r="M3" s="4">
        <v>34.869900000000001</v>
      </c>
      <c r="N3" s="13">
        <v>63.216700000000003</v>
      </c>
      <c r="O3" s="13">
        <v>55.569600000000001</v>
      </c>
      <c r="P3" s="13">
        <v>34.751800000000003</v>
      </c>
      <c r="Q3" s="13">
        <v>27.897300000000001</v>
      </c>
      <c r="R3" s="4">
        <v>39.601300000000002</v>
      </c>
      <c r="S3" s="13">
        <v>53.043100000000003</v>
      </c>
      <c r="T3" s="4">
        <v>28.125</v>
      </c>
      <c r="U3" s="13">
        <v>31.477499999999999</v>
      </c>
      <c r="V3" s="4">
        <v>32.990900000000003</v>
      </c>
      <c r="W3" s="4">
        <v>32.249400000000001</v>
      </c>
      <c r="X3" s="4">
        <v>27.636199999999999</v>
      </c>
      <c r="Y3" s="4">
        <v>40.433999999999997</v>
      </c>
      <c r="Z3" s="4">
        <v>49.217799999999997</v>
      </c>
      <c r="AA3" s="13">
        <v>31.0855</v>
      </c>
      <c r="AB3" s="4">
        <v>29.878</v>
      </c>
      <c r="AC3" s="4">
        <v>35.288499999999999</v>
      </c>
      <c r="AD3" s="4">
        <v>46.768900000000002</v>
      </c>
      <c r="AE3" s="4">
        <v>32.486199999999997</v>
      </c>
      <c r="AF3" s="4">
        <v>37.692300000000003</v>
      </c>
      <c r="AG3" s="4">
        <v>36.848300000000002</v>
      </c>
      <c r="AH3" s="13">
        <v>37.027700000000003</v>
      </c>
      <c r="AI3" s="4">
        <v>27.38</v>
      </c>
      <c r="AJ3" s="4">
        <v>29.6584</v>
      </c>
      <c r="AK3" s="4">
        <v>37.860599999999998</v>
      </c>
      <c r="AL3" s="4">
        <v>50.419199999999996</v>
      </c>
      <c r="AM3" s="4">
        <v>29.738399999999999</v>
      </c>
      <c r="AN3" s="4">
        <v>43.715800000000002</v>
      </c>
      <c r="AO3" s="4">
        <v>27.7883</v>
      </c>
      <c r="AP3" s="13">
        <v>45.731699999999996</v>
      </c>
      <c r="AR3" s="3">
        <f t="shared" si="0"/>
        <v>1.6853317154148864</v>
      </c>
      <c r="AS3" s="3">
        <f t="shared" si="1"/>
        <v>0.95782382427125567</v>
      </c>
      <c r="AT3" s="3">
        <f t="shared" si="2"/>
        <v>1.2538765683906077</v>
      </c>
      <c r="AU3" s="3">
        <f t="shared" si="3"/>
        <v>2.1282557879689699</v>
      </c>
      <c r="AV3" s="3">
        <f t="shared" si="4"/>
        <v>1.7864852391657111</v>
      </c>
      <c r="AW3" s="3">
        <f t="shared" si="5"/>
        <v>1.2888203427402898</v>
      </c>
      <c r="AX3" s="3">
        <f t="shared" si="6"/>
        <v>1.4640359567230972</v>
      </c>
      <c r="AY3" s="3">
        <f t="shared" si="7"/>
        <v>1.1163268381716798</v>
      </c>
      <c r="AZ3" s="3">
        <f t="shared" si="8"/>
        <v>0.94331020127095322</v>
      </c>
      <c r="BA3" s="3">
        <f t="shared" si="9"/>
        <v>1.7387776393195584</v>
      </c>
      <c r="BB3" s="3">
        <f t="shared" si="10"/>
        <v>1.619590567504535</v>
      </c>
      <c r="BC3" s="3">
        <f t="shared" si="11"/>
        <v>1.7206817341030516</v>
      </c>
      <c r="BD3" s="3">
        <f t="shared" si="12"/>
        <v>0.94911629363759886</v>
      </c>
      <c r="BE3" s="3">
        <f t="shared" si="13"/>
        <v>1.0797270450030232</v>
      </c>
      <c r="BF3" s="3">
        <f t="shared" si="14"/>
        <v>1.7265292733038287</v>
      </c>
      <c r="BG3" s="3">
        <f t="shared" si="15"/>
        <v>2.1507457710961275</v>
      </c>
      <c r="BH3" s="3">
        <f t="shared" si="16"/>
        <v>1.5151017769618673</v>
      </c>
      <c r="BI3" s="3">
        <f t="shared" si="17"/>
        <v>1.1311556074211349</v>
      </c>
      <c r="BJ3" s="3">
        <f t="shared" si="18"/>
        <v>2.1333333333333333</v>
      </c>
      <c r="BK3" s="3">
        <f t="shared" si="19"/>
        <v>1.9061234214915417</v>
      </c>
      <c r="BL3" s="3">
        <f t="shared" si="20"/>
        <v>1.818683333889042</v>
      </c>
      <c r="BM3" s="3">
        <f t="shared" si="21"/>
        <v>1.860499730227539</v>
      </c>
      <c r="BN3" s="3">
        <f t="shared" si="22"/>
        <v>2.1710654865719601</v>
      </c>
      <c r="BO3" s="3">
        <f t="shared" si="23"/>
        <v>1.4838996883810656</v>
      </c>
      <c r="BP3" s="3">
        <f t="shared" si="24"/>
        <v>1.2190711490558295</v>
      </c>
      <c r="BQ3" s="3">
        <f t="shared" si="25"/>
        <v>1.930160364156922</v>
      </c>
      <c r="BR3" s="3">
        <f t="shared" si="26"/>
        <v>2.0081665439453777</v>
      </c>
      <c r="BS3" s="3">
        <f t="shared" si="27"/>
        <v>1.7002706264080367</v>
      </c>
      <c r="BT3" s="3">
        <f t="shared" si="28"/>
        <v>1.2829038100104984</v>
      </c>
      <c r="BU3" s="3">
        <f t="shared" si="29"/>
        <v>1.8469380844789482</v>
      </c>
      <c r="BV3" s="3">
        <f t="shared" si="30"/>
        <v>1.5918370595585833</v>
      </c>
      <c r="BW3" s="3">
        <f t="shared" si="31"/>
        <v>1.6282976419536315</v>
      </c>
      <c r="BX3" s="3">
        <f t="shared" si="32"/>
        <v>1.6204085049841064</v>
      </c>
      <c r="BY3" s="3">
        <f t="shared" si="33"/>
        <v>2.1913805697589481</v>
      </c>
      <c r="BZ3" s="3">
        <f t="shared" si="34"/>
        <v>2.0230356324009389</v>
      </c>
      <c r="CA3" s="3">
        <f t="shared" si="35"/>
        <v>1.5847609388123802</v>
      </c>
      <c r="CB3" s="3">
        <f t="shared" si="36"/>
        <v>1.1900228484386901</v>
      </c>
      <c r="CC3" s="3">
        <f t="shared" si="37"/>
        <v>2.0175934145750949</v>
      </c>
      <c r="CD3" s="3">
        <f t="shared" si="38"/>
        <v>1.3725014754390861</v>
      </c>
      <c r="CE3" s="3">
        <f t="shared" si="39"/>
        <v>2.1591821018198307</v>
      </c>
      <c r="CF3" s="3">
        <f t="shared" si="40"/>
        <v>1.3120002099200336</v>
      </c>
      <c r="CG3" s="6"/>
      <c r="CH3" s="16" t="e">
        <f t="shared" si="41"/>
        <v>#DIV/0!</v>
      </c>
      <c r="CI3" s="16" t="e">
        <f t="shared" si="42"/>
        <v>#DIV/0!</v>
      </c>
      <c r="CJ3" s="16" t="e">
        <f t="shared" si="43"/>
        <v>#DIV/0!</v>
      </c>
      <c r="CK3" s="16" t="e">
        <f t="shared" si="44"/>
        <v>#DIV/0!</v>
      </c>
      <c r="CL3" s="16" t="e">
        <f t="shared" si="45"/>
        <v>#DIV/0!</v>
      </c>
      <c r="CM3" s="16" t="e">
        <f t="shared" si="46"/>
        <v>#DIV/0!</v>
      </c>
      <c r="CN3" s="16" t="e">
        <f t="shared" si="47"/>
        <v>#DIV/0!</v>
      </c>
      <c r="CO3" s="16" t="e">
        <f t="shared" si="48"/>
        <v>#DIV/0!</v>
      </c>
      <c r="CP3" s="16" t="e">
        <f t="shared" si="49"/>
        <v>#DIV/0!</v>
      </c>
      <c r="CQ3" s="16" t="e">
        <f t="shared" si="50"/>
        <v>#DIV/0!</v>
      </c>
      <c r="CR3" s="16" t="e">
        <f t="shared" si="51"/>
        <v>#DIV/0!</v>
      </c>
      <c r="CS3" s="16" t="e">
        <f t="shared" si="52"/>
        <v>#DIV/0!</v>
      </c>
      <c r="CT3" s="16" t="e">
        <f t="shared" si="53"/>
        <v>#DIV/0!</v>
      </c>
      <c r="CU3" s="16" t="e">
        <f t="shared" si="54"/>
        <v>#DIV/0!</v>
      </c>
      <c r="CV3" s="16" t="e">
        <f t="shared" si="55"/>
        <v>#DIV/0!</v>
      </c>
      <c r="CW3" s="16" t="e">
        <f t="shared" si="56"/>
        <v>#DIV/0!</v>
      </c>
      <c r="CX3" s="16" t="e">
        <f t="shared" si="57"/>
        <v>#DIV/0!</v>
      </c>
      <c r="CY3" s="16" t="e">
        <f t="shared" si="58"/>
        <v>#DIV/0!</v>
      </c>
      <c r="CZ3" s="16" t="e">
        <f t="shared" si="59"/>
        <v>#DIV/0!</v>
      </c>
      <c r="DA3" s="16" t="e">
        <f t="shared" si="60"/>
        <v>#DIV/0!</v>
      </c>
      <c r="DB3" s="16" t="e">
        <f t="shared" si="60"/>
        <v>#DIV/0!</v>
      </c>
      <c r="DC3" s="16" t="e">
        <f t="shared" si="60"/>
        <v>#DIV/0!</v>
      </c>
      <c r="DD3" s="16" t="e">
        <f t="shared" si="60"/>
        <v>#DIV/0!</v>
      </c>
      <c r="DE3" s="16" t="e">
        <f t="shared" si="60"/>
        <v>#DIV/0!</v>
      </c>
      <c r="DF3" s="16" t="e">
        <f t="shared" si="60"/>
        <v>#DIV/0!</v>
      </c>
      <c r="DG3" s="16" t="e">
        <f t="shared" si="60"/>
        <v>#DIV/0!</v>
      </c>
      <c r="DH3" s="16" t="e">
        <f t="shared" si="60"/>
        <v>#DIV/0!</v>
      </c>
      <c r="DI3" s="16" t="e">
        <f t="shared" si="60"/>
        <v>#DIV/0!</v>
      </c>
      <c r="DJ3" s="16" t="e">
        <f t="shared" si="60"/>
        <v>#DIV/0!</v>
      </c>
      <c r="DK3" s="16" t="e">
        <f t="shared" si="60"/>
        <v>#DIV/0!</v>
      </c>
      <c r="DL3" s="16" t="e">
        <f t="shared" si="60"/>
        <v>#DIV/0!</v>
      </c>
      <c r="DM3" s="16" t="e">
        <f t="shared" si="60"/>
        <v>#DIV/0!</v>
      </c>
      <c r="DN3" s="16" t="e">
        <f t="shared" si="60"/>
        <v>#DIV/0!</v>
      </c>
      <c r="DO3" s="16" t="e">
        <f t="shared" si="60"/>
        <v>#DIV/0!</v>
      </c>
      <c r="DP3" s="16" t="e">
        <f t="shared" si="60"/>
        <v>#DIV/0!</v>
      </c>
      <c r="DQ3" s="16" t="e">
        <f t="shared" si="60"/>
        <v>#DIV/0!</v>
      </c>
      <c r="DR3" s="16" t="e">
        <f t="shared" si="60"/>
        <v>#DIV/0!</v>
      </c>
      <c r="DS3" s="16" t="e">
        <f t="shared" si="60"/>
        <v>#DIV/0!</v>
      </c>
      <c r="DT3" s="16" t="e">
        <f t="shared" si="60"/>
        <v>#DIV/0!</v>
      </c>
      <c r="DU3" s="16" t="e">
        <f t="shared" si="60"/>
        <v>#DIV/0!</v>
      </c>
      <c r="DV3" s="16" t="e">
        <f t="shared" si="60"/>
        <v>#DIV/0!</v>
      </c>
      <c r="DW3" s="16"/>
    </row>
    <row r="4" spans="1:127" x14ac:dyDescent="0.3">
      <c r="A4" s="23" t="s">
        <v>12</v>
      </c>
      <c r="B4" s="4">
        <v>32.420699999999997</v>
      </c>
      <c r="C4" s="4">
        <v>50.419199999999996</v>
      </c>
      <c r="D4" s="4">
        <v>53.762999999999998</v>
      </c>
      <c r="E4" s="4">
        <v>27.599299999999999</v>
      </c>
      <c r="F4" s="13">
        <v>30.0901</v>
      </c>
      <c r="G4" s="4">
        <v>38.329500000000003</v>
      </c>
      <c r="H4" s="4">
        <v>40.495899999999999</v>
      </c>
      <c r="I4" s="4">
        <v>47.5762</v>
      </c>
      <c r="J4" s="4">
        <v>81.838399999999993</v>
      </c>
      <c r="K4" s="13">
        <v>31.822800000000001</v>
      </c>
      <c r="L4" s="13">
        <v>32.3947</v>
      </c>
      <c r="M4" s="4">
        <v>34.154299999999999</v>
      </c>
      <c r="N4" s="13">
        <v>45.734200000000001</v>
      </c>
      <c r="O4" s="13">
        <v>52.125599999999999</v>
      </c>
      <c r="P4" s="13">
        <v>35.218000000000004</v>
      </c>
      <c r="Q4" s="13">
        <v>27.161300000000001</v>
      </c>
      <c r="R4" s="4">
        <v>35.037100000000002</v>
      </c>
      <c r="S4" s="13">
        <v>44.170699999999997</v>
      </c>
      <c r="T4" s="4">
        <v>26.0351</v>
      </c>
      <c r="U4" s="13">
        <v>34.0593</v>
      </c>
      <c r="V4" s="4">
        <v>24.7151</v>
      </c>
      <c r="W4" s="4">
        <v>27.636199999999999</v>
      </c>
      <c r="X4" s="4">
        <v>29.645099999999999</v>
      </c>
      <c r="Y4" s="4">
        <v>32.710299999999997</v>
      </c>
      <c r="Z4" s="4">
        <v>42.976900000000001</v>
      </c>
      <c r="AA4" s="13">
        <v>34.112000000000002</v>
      </c>
      <c r="AB4" s="4">
        <v>28.0534</v>
      </c>
      <c r="AC4" s="4">
        <v>32.7196</v>
      </c>
      <c r="AD4" s="4">
        <v>40.692700000000002</v>
      </c>
      <c r="AE4" s="4">
        <v>32.071899999999999</v>
      </c>
      <c r="AF4" s="4">
        <v>33.070900000000002</v>
      </c>
      <c r="AG4" s="4">
        <v>30.046299999999999</v>
      </c>
      <c r="AH4" s="13">
        <v>29.6371</v>
      </c>
      <c r="AI4" s="4">
        <v>23.914100000000001</v>
      </c>
      <c r="AJ4" s="4">
        <v>29.197600000000001</v>
      </c>
      <c r="AK4" s="4">
        <v>31.802900000000001</v>
      </c>
      <c r="AL4" s="4">
        <v>49.314100000000003</v>
      </c>
      <c r="AM4" s="4">
        <v>30.4544</v>
      </c>
      <c r="AN4" s="4">
        <v>37.4649</v>
      </c>
      <c r="AO4" s="4">
        <v>32.742699999999999</v>
      </c>
      <c r="AP4" s="13">
        <v>57.989699999999999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</row>
    <row r="5" spans="1:127" x14ac:dyDescent="0.3">
      <c r="A5" s="23" t="s">
        <v>13</v>
      </c>
      <c r="B5" s="4">
        <v>38.5274</v>
      </c>
      <c r="C5" s="4">
        <v>52.466700000000003</v>
      </c>
      <c r="D5" s="4">
        <v>49.043599999999998</v>
      </c>
      <c r="E5" s="4">
        <v>29.6159</v>
      </c>
      <c r="F5" s="13">
        <v>36.490499999999997</v>
      </c>
      <c r="G5" s="4">
        <v>42.399099999999997</v>
      </c>
      <c r="H5" s="4">
        <v>46.518999999999998</v>
      </c>
      <c r="I5" s="4">
        <v>55.782800000000002</v>
      </c>
      <c r="J5" s="4">
        <v>88.947199999999995</v>
      </c>
      <c r="K5" s="13">
        <v>31.132300000000001</v>
      </c>
      <c r="L5" s="13">
        <v>37.593800000000002</v>
      </c>
      <c r="M5" s="4">
        <v>32.1616</v>
      </c>
      <c r="N5" s="13">
        <v>62.163699999999999</v>
      </c>
      <c r="O5" s="13">
        <v>54.646799999999999</v>
      </c>
      <c r="P5" s="13">
        <v>40.453800000000001</v>
      </c>
      <c r="Q5" s="13">
        <v>28.379000000000001</v>
      </c>
      <c r="R5" s="4">
        <v>44.629600000000003</v>
      </c>
      <c r="S5" s="13">
        <v>43.100099999999998</v>
      </c>
      <c r="T5" s="4">
        <v>25.584</v>
      </c>
      <c r="U5" s="13">
        <v>38.643500000000003</v>
      </c>
      <c r="V5" s="4">
        <v>29.722300000000001</v>
      </c>
      <c r="W5" s="4">
        <v>36.8093</v>
      </c>
      <c r="X5" s="4">
        <v>33.1828</v>
      </c>
      <c r="Y5" s="4">
        <v>34.110199999999999</v>
      </c>
      <c r="Z5" s="4">
        <v>55.674799999999998</v>
      </c>
      <c r="AA5" s="13">
        <v>34.331499999999998</v>
      </c>
      <c r="AB5" s="4">
        <v>29.5181</v>
      </c>
      <c r="AC5" s="4">
        <v>32.713099999999997</v>
      </c>
      <c r="AD5" s="4">
        <v>48.525500000000001</v>
      </c>
      <c r="AE5" s="4">
        <v>35.396999999999998</v>
      </c>
      <c r="AF5" s="4">
        <v>39.697499999999998</v>
      </c>
      <c r="AG5" s="4">
        <v>27.897300000000001</v>
      </c>
      <c r="AH5" s="13">
        <v>31.2102</v>
      </c>
      <c r="AI5" s="4">
        <v>26.098299999999998</v>
      </c>
      <c r="AJ5" s="4">
        <v>37.506399999999999</v>
      </c>
      <c r="AK5" s="4">
        <v>38.223700000000001</v>
      </c>
      <c r="AL5" s="4">
        <v>58.8</v>
      </c>
      <c r="AM5" s="4">
        <v>30.561299999999999</v>
      </c>
      <c r="AN5" s="4">
        <v>43.368299999999998</v>
      </c>
      <c r="AO5" s="4">
        <v>34.830500000000001</v>
      </c>
      <c r="AP5" s="13">
        <v>64.285700000000006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</row>
    <row r="6" spans="1:127" x14ac:dyDescent="0.3">
      <c r="A6" s="23" t="s">
        <v>16</v>
      </c>
      <c r="B6" s="4">
        <v>36.4465</v>
      </c>
      <c r="C6" s="4">
        <v>60.978999999999999</v>
      </c>
      <c r="D6" s="4">
        <v>42.534700000000001</v>
      </c>
      <c r="E6" s="4">
        <v>25.232700000000001</v>
      </c>
      <c r="F6" s="13">
        <v>36.458300000000001</v>
      </c>
      <c r="G6" s="4">
        <v>30.6889</v>
      </c>
      <c r="H6" s="4">
        <v>44.410899999999998</v>
      </c>
      <c r="I6" s="4">
        <v>53.068600000000004</v>
      </c>
      <c r="J6" s="4">
        <v>79.799700000000001</v>
      </c>
      <c r="K6" s="13">
        <v>28.605399999999999</v>
      </c>
      <c r="L6" s="13">
        <v>29.7866</v>
      </c>
      <c r="M6" s="4">
        <v>32.605499999999999</v>
      </c>
      <c r="N6" s="13">
        <v>50.868000000000002</v>
      </c>
      <c r="O6" s="13">
        <v>50</v>
      </c>
      <c r="P6" s="13">
        <v>39.064</v>
      </c>
      <c r="Q6" s="13">
        <v>33.022199999999998</v>
      </c>
      <c r="R6" s="4">
        <v>35.679600000000001</v>
      </c>
      <c r="S6" s="13">
        <v>55.056199999999997</v>
      </c>
      <c r="T6" s="4">
        <v>23.983000000000001</v>
      </c>
      <c r="U6" s="13">
        <v>33.715600000000002</v>
      </c>
      <c r="V6" s="4">
        <v>27.0044</v>
      </c>
      <c r="W6" s="4">
        <v>34.834099999999999</v>
      </c>
      <c r="X6" s="4">
        <v>34.027799999999999</v>
      </c>
      <c r="Y6" s="4">
        <v>30.222000000000001</v>
      </c>
      <c r="Z6" s="4">
        <v>48.673699999999997</v>
      </c>
      <c r="AA6" s="13">
        <v>26.938400000000001</v>
      </c>
      <c r="AB6" s="4">
        <v>29.4</v>
      </c>
      <c r="AC6" s="4">
        <v>32.4011</v>
      </c>
      <c r="AD6" s="4">
        <v>40.3748</v>
      </c>
      <c r="AE6" s="4">
        <v>30.807600000000001</v>
      </c>
      <c r="AF6" s="4">
        <v>35.024999999999999</v>
      </c>
      <c r="AG6" s="4">
        <v>31.705300000000001</v>
      </c>
      <c r="AH6" s="13">
        <v>29.631799999999998</v>
      </c>
      <c r="AI6" s="4">
        <v>21.546500000000002</v>
      </c>
      <c r="AJ6" s="4">
        <v>33.003999999999998</v>
      </c>
      <c r="AK6" s="4">
        <v>38.056600000000003</v>
      </c>
      <c r="AL6" s="4">
        <v>50.953200000000002</v>
      </c>
      <c r="AM6" s="4">
        <v>30.3719</v>
      </c>
      <c r="AN6" s="4">
        <v>38.835000000000001</v>
      </c>
      <c r="AO6" s="4">
        <v>33.988399999999999</v>
      </c>
      <c r="AP6" s="13">
        <v>56.818199999999997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</row>
    <row r="7" spans="1:127" x14ac:dyDescent="0.3">
      <c r="A7" s="23" t="s">
        <v>17</v>
      </c>
      <c r="B7" s="4">
        <v>41.462699999999998</v>
      </c>
      <c r="C7" s="4">
        <v>51.223500000000001</v>
      </c>
      <c r="D7" s="4">
        <v>56.291899999999998</v>
      </c>
      <c r="E7" s="4">
        <v>28.811</v>
      </c>
      <c r="F7" s="13">
        <v>37.381300000000003</v>
      </c>
      <c r="G7" s="4">
        <v>37.789200000000001</v>
      </c>
      <c r="H7" s="4">
        <v>50</v>
      </c>
      <c r="I7" s="4">
        <v>51.069299999999998</v>
      </c>
      <c r="J7" s="4">
        <v>60.863999999999997</v>
      </c>
      <c r="K7" s="13">
        <v>33.333300000000001</v>
      </c>
      <c r="L7" s="13">
        <v>38.281300000000002</v>
      </c>
      <c r="M7" s="4">
        <v>40.7102</v>
      </c>
      <c r="N7" s="13">
        <v>55.4833</v>
      </c>
      <c r="O7" s="13">
        <v>52.038499999999999</v>
      </c>
      <c r="P7" s="13">
        <v>35.529699999999998</v>
      </c>
      <c r="Q7" s="13">
        <v>36.175199999999997</v>
      </c>
      <c r="R7" s="4">
        <v>39.410200000000003</v>
      </c>
      <c r="S7" s="13">
        <v>46.445500000000003</v>
      </c>
      <c r="T7" s="4">
        <v>28.488399999999999</v>
      </c>
      <c r="U7" s="13">
        <v>47.7273</v>
      </c>
      <c r="V7" s="4">
        <v>28.831099999999999</v>
      </c>
      <c r="W7" s="4">
        <v>33.793100000000003</v>
      </c>
      <c r="X7" s="4">
        <v>30.39</v>
      </c>
      <c r="Y7" s="4">
        <v>38.9255</v>
      </c>
      <c r="Z7" s="4">
        <v>49.001800000000003</v>
      </c>
      <c r="AA7" s="13">
        <v>34.932499999999997</v>
      </c>
      <c r="AB7" s="4">
        <v>31.2102</v>
      </c>
      <c r="AC7" s="4">
        <v>37.011099999999999</v>
      </c>
      <c r="AD7" s="4">
        <v>43.5197</v>
      </c>
      <c r="AE7" s="4">
        <v>33.167000000000002</v>
      </c>
      <c r="AF7" s="4">
        <v>38.735199999999999</v>
      </c>
      <c r="AG7" s="4">
        <v>29.953099999999999</v>
      </c>
      <c r="AH7" s="13">
        <v>31.321000000000002</v>
      </c>
      <c r="AI7" s="4">
        <v>24.7059</v>
      </c>
      <c r="AJ7" s="4">
        <v>33.2562</v>
      </c>
      <c r="AK7" s="4">
        <v>44.744300000000003</v>
      </c>
      <c r="AL7" s="4">
        <v>44.788200000000003</v>
      </c>
      <c r="AM7" s="4">
        <v>32.061100000000003</v>
      </c>
      <c r="AN7" s="4">
        <v>39.941800000000001</v>
      </c>
      <c r="AO7" s="4">
        <v>32.284799999999997</v>
      </c>
      <c r="AP7" s="13">
        <v>50.736400000000003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</row>
    <row r="8" spans="1:127" x14ac:dyDescent="0.3">
      <c r="A8" s="23" t="s">
        <v>18</v>
      </c>
      <c r="B8" s="4">
        <v>42.613599999999998</v>
      </c>
      <c r="C8" s="4">
        <v>62.2881</v>
      </c>
      <c r="D8" s="4">
        <v>51.773699999999998</v>
      </c>
      <c r="E8" s="4">
        <v>29.8673</v>
      </c>
      <c r="F8" s="13">
        <v>46.896599999999999</v>
      </c>
      <c r="G8" s="4">
        <v>49.160200000000003</v>
      </c>
      <c r="H8" s="4">
        <v>50.345300000000002</v>
      </c>
      <c r="I8" s="4">
        <v>66.646500000000003</v>
      </c>
      <c r="J8" s="4">
        <v>60.7438</v>
      </c>
      <c r="K8" s="13">
        <v>36.227699999999999</v>
      </c>
      <c r="L8" s="13">
        <v>42.489600000000003</v>
      </c>
      <c r="M8" s="4">
        <v>50.147799999999997</v>
      </c>
      <c r="N8" s="13">
        <v>50.8553</v>
      </c>
      <c r="O8" s="13">
        <v>59.838500000000003</v>
      </c>
      <c r="P8" s="13">
        <v>36.0137</v>
      </c>
      <c r="Q8" s="13">
        <v>32.153799999999997</v>
      </c>
      <c r="R8" s="4">
        <v>38.645800000000001</v>
      </c>
      <c r="S8" s="13">
        <v>48.117800000000003</v>
      </c>
      <c r="T8" s="4">
        <v>28.439699999999998</v>
      </c>
      <c r="U8" s="13">
        <v>42.485500000000002</v>
      </c>
      <c r="V8" s="4">
        <v>36.803199999999997</v>
      </c>
      <c r="W8" s="4">
        <v>44.817100000000003</v>
      </c>
      <c r="X8" s="4">
        <v>42.710500000000003</v>
      </c>
      <c r="Y8" s="4">
        <v>38.8889</v>
      </c>
      <c r="Z8" s="4">
        <v>56.214100000000002</v>
      </c>
      <c r="AA8" s="13">
        <v>34.411000000000001</v>
      </c>
      <c r="AB8" s="4">
        <v>34.265700000000002</v>
      </c>
      <c r="AC8" s="4">
        <v>36.817500000000003</v>
      </c>
      <c r="AD8" s="4">
        <v>43.889299999999999</v>
      </c>
      <c r="AE8" s="4">
        <v>45.964599999999997</v>
      </c>
      <c r="AF8" s="4">
        <v>44.012</v>
      </c>
      <c r="AG8" s="4">
        <v>34.576500000000003</v>
      </c>
      <c r="AH8" s="13">
        <v>32.554099999999998</v>
      </c>
      <c r="AI8" s="4">
        <v>29.223400000000002</v>
      </c>
      <c r="AJ8" s="4">
        <v>36.788800000000002</v>
      </c>
      <c r="AK8" s="4">
        <v>43.066400000000002</v>
      </c>
      <c r="AL8" s="4">
        <v>41.667999999999999</v>
      </c>
      <c r="AM8" s="4">
        <v>32.2699</v>
      </c>
      <c r="AN8" s="4">
        <v>41.866599999999998</v>
      </c>
      <c r="AO8" s="4">
        <v>36.782699999999998</v>
      </c>
      <c r="AP8" s="13">
        <v>57.970999999999997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</row>
    <row r="9" spans="1:127" x14ac:dyDescent="0.3">
      <c r="A9" s="23" t="s">
        <v>19</v>
      </c>
      <c r="B9" s="4">
        <v>37.006599999999999</v>
      </c>
      <c r="C9" s="4">
        <v>53.260899999999999</v>
      </c>
      <c r="D9" s="4">
        <v>52.621099999999998</v>
      </c>
      <c r="E9" s="4">
        <v>26.807400000000001</v>
      </c>
      <c r="F9" s="13">
        <v>36.445300000000003</v>
      </c>
      <c r="G9" s="4">
        <v>48.840800000000002</v>
      </c>
      <c r="H9" s="4">
        <v>45.508499999999998</v>
      </c>
      <c r="I9" s="4">
        <v>47.322699999999998</v>
      </c>
      <c r="J9" s="4">
        <v>73.134299999999996</v>
      </c>
      <c r="K9" s="13">
        <v>31.921800000000001</v>
      </c>
      <c r="L9" s="13">
        <v>29.8477</v>
      </c>
      <c r="M9" s="4">
        <v>37.133699999999997</v>
      </c>
      <c r="N9" s="13">
        <v>45.723199999999999</v>
      </c>
      <c r="O9" s="13">
        <v>46.349499999999999</v>
      </c>
      <c r="P9" s="13">
        <v>39.205800000000004</v>
      </c>
      <c r="Q9" s="13">
        <v>30.2151</v>
      </c>
      <c r="R9" s="4">
        <v>37.721299999999999</v>
      </c>
      <c r="S9" s="13">
        <v>53.5931</v>
      </c>
      <c r="T9" s="4">
        <v>23.366099999999999</v>
      </c>
      <c r="U9" s="13">
        <v>38.8889</v>
      </c>
      <c r="V9" s="4">
        <v>23.863600000000002</v>
      </c>
      <c r="W9" s="4">
        <v>31.038900000000002</v>
      </c>
      <c r="X9" s="4">
        <v>30.4909</v>
      </c>
      <c r="Y9" s="4">
        <v>34.834099999999999</v>
      </c>
      <c r="Z9" s="4">
        <v>46.938200000000002</v>
      </c>
      <c r="AA9" s="13">
        <v>36.2029</v>
      </c>
      <c r="AB9" s="4">
        <v>27.402699999999999</v>
      </c>
      <c r="AC9" s="4">
        <v>30.222000000000001</v>
      </c>
      <c r="AD9" s="4">
        <v>41.689</v>
      </c>
      <c r="AE9" s="4">
        <v>30.807600000000001</v>
      </c>
      <c r="AF9" s="4">
        <v>30.625</v>
      </c>
      <c r="AG9" s="4">
        <v>31.9998</v>
      </c>
      <c r="AH9" s="13">
        <v>29.665700000000001</v>
      </c>
      <c r="AI9" s="4">
        <v>21.778500000000001</v>
      </c>
      <c r="AJ9" s="4">
        <v>30.123000000000001</v>
      </c>
      <c r="AK9" s="4">
        <v>37.009099999999997</v>
      </c>
      <c r="AL9" s="4">
        <v>46.993200000000002</v>
      </c>
      <c r="AM9" s="4">
        <v>30.9495</v>
      </c>
      <c r="AN9" s="4">
        <v>36.403599999999997</v>
      </c>
      <c r="AO9" s="4">
        <v>32.2699</v>
      </c>
      <c r="AP9" s="13">
        <v>47.832599999999999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</row>
    <row r="10" spans="1:127" x14ac:dyDescent="0.3">
      <c r="A10" s="23" t="s">
        <v>22</v>
      </c>
      <c r="B10" s="4">
        <v>53.571399999999997</v>
      </c>
      <c r="C10" s="4">
        <v>56.538499999999999</v>
      </c>
      <c r="D10" s="4">
        <v>48.274099999999997</v>
      </c>
      <c r="E10" s="4">
        <v>25.639500000000002</v>
      </c>
      <c r="F10" s="13">
        <v>44.170699999999997</v>
      </c>
      <c r="G10" s="4">
        <v>47.8827</v>
      </c>
      <c r="H10" s="4">
        <v>52.734400000000001</v>
      </c>
      <c r="I10" s="4">
        <v>69.434200000000004</v>
      </c>
      <c r="J10" s="4">
        <v>73.215299999999999</v>
      </c>
      <c r="K10" s="13">
        <v>34.225000000000001</v>
      </c>
      <c r="L10" s="13">
        <v>44.850499999999997</v>
      </c>
      <c r="M10" s="4">
        <v>38.472700000000003</v>
      </c>
      <c r="N10" s="13">
        <v>56.976700000000001</v>
      </c>
      <c r="O10" s="13">
        <v>59.107399999999998</v>
      </c>
      <c r="P10" s="13">
        <v>37.5426</v>
      </c>
      <c r="Q10" s="13">
        <v>29.573499999999999</v>
      </c>
      <c r="R10" s="4">
        <v>43.5212</v>
      </c>
      <c r="S10" s="13">
        <v>50.960099999999997</v>
      </c>
      <c r="T10" s="4">
        <v>26.885899999999999</v>
      </c>
      <c r="U10" s="13">
        <v>40.833300000000001</v>
      </c>
      <c r="V10" s="4">
        <v>35.441099999999999</v>
      </c>
      <c r="W10" s="4">
        <v>47.358199999999997</v>
      </c>
      <c r="X10" s="4">
        <v>34.3369</v>
      </c>
      <c r="Y10" s="4">
        <v>41.851199999999999</v>
      </c>
      <c r="Z10" s="4">
        <v>46.453699999999998</v>
      </c>
      <c r="AA10" s="13">
        <v>34.344499999999996</v>
      </c>
      <c r="AB10" s="4">
        <v>31.901</v>
      </c>
      <c r="AC10" s="4">
        <v>32.142899999999997</v>
      </c>
      <c r="AD10" s="4">
        <v>42.964300000000001</v>
      </c>
      <c r="AE10" s="4">
        <v>31.441600000000001</v>
      </c>
      <c r="AF10" s="4">
        <v>35.3705</v>
      </c>
      <c r="AG10" s="4">
        <v>31.6568</v>
      </c>
      <c r="AH10" s="13">
        <v>30.497900000000001</v>
      </c>
      <c r="AI10" s="4">
        <v>22.4496</v>
      </c>
      <c r="AJ10" s="4">
        <v>37.5</v>
      </c>
      <c r="AK10" s="4">
        <v>38.752200000000002</v>
      </c>
      <c r="AL10" s="4">
        <v>55.536900000000003</v>
      </c>
      <c r="AM10" s="4">
        <v>30.4663</v>
      </c>
      <c r="AN10" s="4">
        <v>45</v>
      </c>
      <c r="AO10" s="4">
        <v>36.029400000000003</v>
      </c>
      <c r="AP10" s="13">
        <v>57.866199999999999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</row>
    <row r="11" spans="1:127" x14ac:dyDescent="0.3">
      <c r="A11" s="23" t="s">
        <v>23</v>
      </c>
      <c r="B11" s="4">
        <v>38.659799999999997</v>
      </c>
      <c r="C11" s="4">
        <v>51.760599999999997</v>
      </c>
      <c r="D11" s="4">
        <v>51.833599999999997</v>
      </c>
      <c r="E11" s="4">
        <v>24.775300000000001</v>
      </c>
      <c r="F11" s="13">
        <v>37.046399999999998</v>
      </c>
      <c r="G11" s="4">
        <v>34.345799999999997</v>
      </c>
      <c r="H11" s="4">
        <v>50.174500000000002</v>
      </c>
      <c r="I11" s="4">
        <v>49.1858</v>
      </c>
      <c r="J11" s="4">
        <v>61.544899999999998</v>
      </c>
      <c r="K11" s="13">
        <v>31.6084</v>
      </c>
      <c r="L11" s="13">
        <v>39.830199999999998</v>
      </c>
      <c r="M11" s="4">
        <v>38.783999999999999</v>
      </c>
      <c r="N11" s="13">
        <v>48.594999999999999</v>
      </c>
      <c r="O11" s="13">
        <v>53.517299999999999</v>
      </c>
      <c r="P11" s="13">
        <v>34.3752</v>
      </c>
      <c r="Q11" s="13">
        <v>30.169699999999999</v>
      </c>
      <c r="R11" s="4">
        <v>39.9071</v>
      </c>
      <c r="S11" s="13">
        <v>44.511699999999998</v>
      </c>
      <c r="T11" s="4">
        <v>23.990400000000001</v>
      </c>
      <c r="U11" s="13">
        <v>34.588200000000001</v>
      </c>
      <c r="V11" s="4">
        <v>27.755299999999998</v>
      </c>
      <c r="W11" s="4">
        <v>39.837400000000002</v>
      </c>
      <c r="X11" s="4">
        <v>36.139600000000002</v>
      </c>
      <c r="Y11" s="4">
        <v>34.112000000000002</v>
      </c>
      <c r="Z11" s="4">
        <v>46.768900000000002</v>
      </c>
      <c r="AA11" s="13">
        <v>33.771999999999998</v>
      </c>
      <c r="AB11" s="4">
        <v>30.704599999999999</v>
      </c>
      <c r="AC11" s="4">
        <v>35.167499999999997</v>
      </c>
      <c r="AD11" s="4">
        <v>41.930799999999998</v>
      </c>
      <c r="AE11" s="4">
        <v>31.524799999999999</v>
      </c>
      <c r="AF11" s="4">
        <v>34.225000000000001</v>
      </c>
      <c r="AG11" s="4">
        <v>37.246600000000001</v>
      </c>
      <c r="AH11" s="13">
        <v>28.7165</v>
      </c>
      <c r="AI11" s="4">
        <v>25.4267</v>
      </c>
      <c r="AJ11" s="4">
        <v>39.3048</v>
      </c>
      <c r="AK11" s="4">
        <v>33.888300000000001</v>
      </c>
      <c r="AL11" s="4">
        <v>44.545499999999997</v>
      </c>
      <c r="AM11" s="4">
        <v>33.186999999999998</v>
      </c>
      <c r="AN11" s="4">
        <v>39.0625</v>
      </c>
      <c r="AO11" s="4">
        <v>37.168100000000003</v>
      </c>
      <c r="AP11" s="13">
        <v>54.3232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</row>
    <row r="12" spans="1:127" x14ac:dyDescent="0.3">
      <c r="A12" s="23" t="s">
        <v>24</v>
      </c>
      <c r="B12" s="4">
        <v>40.613700000000001</v>
      </c>
      <c r="C12" s="4">
        <v>50.365499999999997</v>
      </c>
      <c r="D12" s="4">
        <v>51.760599999999997</v>
      </c>
      <c r="E12" s="4">
        <v>25.633600000000001</v>
      </c>
      <c r="F12" s="13">
        <v>36.914099999999998</v>
      </c>
      <c r="G12" s="4">
        <v>46.226399999999998</v>
      </c>
      <c r="H12" s="4">
        <v>48.154600000000002</v>
      </c>
      <c r="I12" s="4">
        <v>52.242899999999999</v>
      </c>
      <c r="J12" s="4">
        <v>55.814500000000002</v>
      </c>
      <c r="K12" s="13">
        <v>32.786499999999997</v>
      </c>
      <c r="L12" s="13">
        <v>40.296100000000003</v>
      </c>
      <c r="M12" s="4">
        <v>35.951099999999997</v>
      </c>
      <c r="N12" s="13">
        <v>59.2742</v>
      </c>
      <c r="O12" s="13">
        <v>56.790900000000001</v>
      </c>
      <c r="P12" s="13">
        <v>38.966799999999999</v>
      </c>
      <c r="Q12" s="13">
        <v>25.6098</v>
      </c>
      <c r="R12" s="4">
        <v>36.5854</v>
      </c>
      <c r="S12" s="13">
        <v>53.357500000000002</v>
      </c>
      <c r="T12" s="4">
        <v>27.3596</v>
      </c>
      <c r="U12" s="13">
        <v>36.795999999999999</v>
      </c>
      <c r="V12" s="4">
        <v>27.4709</v>
      </c>
      <c r="W12" s="4">
        <v>35.167499999999997</v>
      </c>
      <c r="X12" s="4">
        <v>37.448999999999998</v>
      </c>
      <c r="Y12" s="4">
        <v>32.7087</v>
      </c>
      <c r="Z12" s="4">
        <v>50.677999999999997</v>
      </c>
      <c r="AA12" s="13">
        <v>32.605499999999999</v>
      </c>
      <c r="AB12" s="4">
        <v>29.7544</v>
      </c>
      <c r="AC12" s="4">
        <v>37.886600000000001</v>
      </c>
      <c r="AD12" s="4">
        <v>43.156300000000002</v>
      </c>
      <c r="AE12" s="4">
        <v>32.942399999999999</v>
      </c>
      <c r="AF12" s="4">
        <v>34.510599999999997</v>
      </c>
      <c r="AG12" s="4">
        <v>33.6128</v>
      </c>
      <c r="AH12" s="13">
        <v>28.730899999999998</v>
      </c>
      <c r="AI12" s="4">
        <v>26.811800000000002</v>
      </c>
      <c r="AJ12" s="4">
        <v>40.330399999999997</v>
      </c>
      <c r="AK12" s="4">
        <v>35.516800000000003</v>
      </c>
      <c r="AL12" s="4">
        <v>47.419400000000003</v>
      </c>
      <c r="AM12" s="4">
        <v>35.457799999999999</v>
      </c>
      <c r="AN12" s="4">
        <v>39.596299999999999</v>
      </c>
      <c r="AO12" s="4">
        <v>38.8889</v>
      </c>
      <c r="AP12" s="13">
        <v>51.843299999999999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</row>
    <row r="13" spans="1:127" x14ac:dyDescent="0.3">
      <c r="A13" s="23" t="s">
        <v>25</v>
      </c>
      <c r="B13" s="4">
        <v>35.156300000000002</v>
      </c>
      <c r="C13" s="4">
        <v>49.218800000000002</v>
      </c>
      <c r="D13" s="4">
        <v>44.599499999999999</v>
      </c>
      <c r="E13" s="4">
        <v>25.1846</v>
      </c>
      <c r="F13" s="13">
        <v>35.216099999999997</v>
      </c>
      <c r="G13" s="4">
        <v>47.419400000000003</v>
      </c>
      <c r="H13" s="4">
        <v>45.8245</v>
      </c>
      <c r="I13" s="4">
        <v>51.768700000000003</v>
      </c>
      <c r="J13" s="4">
        <v>59.616100000000003</v>
      </c>
      <c r="K13" s="13">
        <v>29.9375</v>
      </c>
      <c r="L13" s="13">
        <v>32.7849</v>
      </c>
      <c r="M13" s="4">
        <v>29.166699999999999</v>
      </c>
      <c r="N13" s="13">
        <v>45.487400000000001</v>
      </c>
      <c r="O13" s="13">
        <v>54.048499999999997</v>
      </c>
      <c r="P13" s="13">
        <v>36.949599999999997</v>
      </c>
      <c r="Q13" s="13">
        <v>24.1036</v>
      </c>
      <c r="R13" s="4">
        <v>34.027799999999999</v>
      </c>
      <c r="S13" s="13">
        <v>41.342500000000001</v>
      </c>
      <c r="T13" s="4">
        <v>22.248799999999999</v>
      </c>
      <c r="U13" s="13">
        <v>36.6858</v>
      </c>
      <c r="V13" s="4">
        <v>21.762</v>
      </c>
      <c r="W13" s="4">
        <v>31.591799999999999</v>
      </c>
      <c r="X13" s="4">
        <v>34.0593</v>
      </c>
      <c r="Y13" s="4">
        <v>30.2684</v>
      </c>
      <c r="Z13" s="4">
        <v>40.446300000000001</v>
      </c>
      <c r="AA13" s="13">
        <v>30.807600000000001</v>
      </c>
      <c r="AB13" s="4">
        <v>23.962599999999998</v>
      </c>
      <c r="AC13" s="4">
        <v>30.123000000000001</v>
      </c>
      <c r="AD13" s="4">
        <v>41.634500000000003</v>
      </c>
      <c r="AE13" s="4">
        <v>28.2439</v>
      </c>
      <c r="AF13" s="4">
        <v>32.817399999999999</v>
      </c>
      <c r="AG13" s="4">
        <v>24.474599999999999</v>
      </c>
      <c r="AH13" s="13">
        <v>21.991</v>
      </c>
      <c r="AI13" s="4">
        <v>23.9102</v>
      </c>
      <c r="AJ13" s="4">
        <v>33.5991</v>
      </c>
      <c r="AK13" s="4">
        <v>33.409100000000002</v>
      </c>
      <c r="AL13" s="4">
        <v>37.215200000000003</v>
      </c>
      <c r="AM13" s="4">
        <v>32.203099999999999</v>
      </c>
      <c r="AN13" s="4">
        <v>35.6145</v>
      </c>
      <c r="AO13" s="4">
        <v>33.485199999999999</v>
      </c>
      <c r="AP13" s="13">
        <v>42.452800000000003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</row>
    <row r="14" spans="1:127" x14ac:dyDescent="0.3">
      <c r="A14" s="23" t="s">
        <v>28</v>
      </c>
      <c r="B14" s="4">
        <v>35.377400000000002</v>
      </c>
      <c r="C14" s="4">
        <v>39.895099999999999</v>
      </c>
      <c r="D14" s="4">
        <v>41.906199999999998</v>
      </c>
      <c r="E14" s="4">
        <v>20.533300000000001</v>
      </c>
      <c r="F14" s="13">
        <v>30.252400000000002</v>
      </c>
      <c r="G14" s="4">
        <v>31.6069</v>
      </c>
      <c r="H14" s="4">
        <v>35.565899999999999</v>
      </c>
      <c r="I14" s="4">
        <v>40.853499999999997</v>
      </c>
      <c r="J14" s="4">
        <v>45.734200000000001</v>
      </c>
      <c r="K14" s="13">
        <v>28.1633</v>
      </c>
      <c r="L14" s="13">
        <v>25.587499999999999</v>
      </c>
      <c r="M14" s="4">
        <v>27.226700000000001</v>
      </c>
      <c r="N14" s="13">
        <v>38.049999999999997</v>
      </c>
      <c r="O14" s="13">
        <v>41.217500000000001</v>
      </c>
      <c r="P14" s="13">
        <v>29.71</v>
      </c>
      <c r="Q14" s="13">
        <v>21.714200000000002</v>
      </c>
      <c r="R14" s="4">
        <v>29.681000000000001</v>
      </c>
      <c r="S14" s="13">
        <v>36.782699999999998</v>
      </c>
      <c r="T14" s="4">
        <v>20.5151</v>
      </c>
      <c r="U14" s="13">
        <v>25.041599999999999</v>
      </c>
      <c r="V14" s="4">
        <v>19.215699999999998</v>
      </c>
      <c r="W14" s="4">
        <v>23.267700000000001</v>
      </c>
      <c r="X14" s="4">
        <v>23.482399999999998</v>
      </c>
      <c r="Y14" s="4">
        <v>23.3399</v>
      </c>
      <c r="Z14" s="4">
        <v>36.848300000000002</v>
      </c>
      <c r="AA14" s="13">
        <v>23.6343</v>
      </c>
      <c r="AB14" s="4">
        <v>20.646899999999999</v>
      </c>
      <c r="AC14" s="4">
        <v>27.479199999999999</v>
      </c>
      <c r="AD14" s="4">
        <v>31.156199999999998</v>
      </c>
      <c r="AE14" s="4">
        <v>24.082599999999999</v>
      </c>
      <c r="AF14" s="4">
        <v>28.767099999999999</v>
      </c>
      <c r="AG14" s="4">
        <v>23.633400000000002</v>
      </c>
      <c r="AH14" s="13">
        <v>18.260899999999999</v>
      </c>
      <c r="AI14" s="4">
        <v>18.478899999999999</v>
      </c>
      <c r="AJ14" s="4">
        <v>32.739400000000003</v>
      </c>
      <c r="AK14" s="4">
        <v>26.344100000000001</v>
      </c>
      <c r="AL14" s="4">
        <v>34.027799999999999</v>
      </c>
      <c r="AM14" s="4">
        <v>26.702999999999999</v>
      </c>
      <c r="AN14" s="4">
        <v>32.636800000000001</v>
      </c>
      <c r="AO14" s="4">
        <v>30.689599999999999</v>
      </c>
      <c r="AP14" s="13">
        <v>29.880500000000001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</row>
    <row r="15" spans="1:127" x14ac:dyDescent="0.3">
      <c r="A15" s="23" t="s">
        <v>29</v>
      </c>
      <c r="B15" s="4">
        <v>38.330500000000001</v>
      </c>
      <c r="C15" s="4">
        <v>45.742100000000001</v>
      </c>
      <c r="D15" s="4">
        <v>45.660800000000002</v>
      </c>
      <c r="E15" s="4">
        <v>29.589400000000001</v>
      </c>
      <c r="F15" s="13">
        <v>36.276400000000002</v>
      </c>
      <c r="G15" s="4">
        <v>35.297899999999998</v>
      </c>
      <c r="H15" s="4">
        <v>42.430999999999997</v>
      </c>
      <c r="I15" s="4">
        <v>46.576300000000003</v>
      </c>
      <c r="J15" s="4">
        <v>37.013199999999998</v>
      </c>
      <c r="K15" s="13">
        <v>36.426200000000001</v>
      </c>
      <c r="L15" s="13">
        <v>34.813499999999998</v>
      </c>
      <c r="M15" s="4">
        <v>30.3691</v>
      </c>
      <c r="N15" s="13">
        <v>48.3553</v>
      </c>
      <c r="O15" s="13">
        <v>44.7928</v>
      </c>
      <c r="P15" s="13">
        <v>30.466999999999999</v>
      </c>
      <c r="Q15" s="13">
        <v>31.25</v>
      </c>
      <c r="R15" s="4">
        <v>35.220799999999997</v>
      </c>
      <c r="S15" s="13">
        <v>37.364400000000003</v>
      </c>
      <c r="T15" s="4">
        <v>24.760200000000001</v>
      </c>
      <c r="U15" s="13">
        <v>30.761700000000001</v>
      </c>
      <c r="V15" s="4">
        <v>26.606300000000001</v>
      </c>
      <c r="W15" s="4">
        <v>31.950299999999999</v>
      </c>
      <c r="X15" s="4">
        <v>28.269200000000001</v>
      </c>
      <c r="Y15" s="4">
        <v>29.819800000000001</v>
      </c>
      <c r="Z15" s="4">
        <v>37.213099999999997</v>
      </c>
      <c r="AA15" s="13">
        <v>31.177099999999999</v>
      </c>
      <c r="AB15" s="4">
        <v>25.7576</v>
      </c>
      <c r="AC15" s="4">
        <v>29.5761</v>
      </c>
      <c r="AD15" s="4">
        <v>35.8857</v>
      </c>
      <c r="AE15" s="4">
        <v>29.696999999999999</v>
      </c>
      <c r="AF15" s="4">
        <v>26.654599999999999</v>
      </c>
      <c r="AG15" s="4">
        <v>28.460799999999999</v>
      </c>
      <c r="AH15" s="13">
        <v>23.4116</v>
      </c>
      <c r="AI15" s="4">
        <v>24.8416</v>
      </c>
      <c r="AJ15" s="4">
        <v>36.319200000000002</v>
      </c>
      <c r="AK15" s="4">
        <v>34.166200000000003</v>
      </c>
      <c r="AL15" s="4">
        <v>34.345799999999997</v>
      </c>
      <c r="AM15" s="4">
        <v>31.263300000000001</v>
      </c>
      <c r="AN15" s="4">
        <v>35.048000000000002</v>
      </c>
      <c r="AO15" s="4">
        <v>35.442599999999999</v>
      </c>
      <c r="AP15" s="13">
        <v>38.906300000000002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</row>
    <row r="16" spans="1:127" x14ac:dyDescent="0.3">
      <c r="A16" s="23" t="s">
        <v>30</v>
      </c>
      <c r="B16" s="4">
        <v>38.330500000000001</v>
      </c>
      <c r="C16" s="4">
        <v>45.742100000000001</v>
      </c>
      <c r="D16" s="4">
        <v>45.6601</v>
      </c>
      <c r="E16" s="4">
        <v>22.968800000000002</v>
      </c>
      <c r="F16" s="13">
        <v>36.276400000000002</v>
      </c>
      <c r="G16" s="4">
        <v>35.297899999999998</v>
      </c>
      <c r="H16" s="4">
        <v>42.430399999999999</v>
      </c>
      <c r="I16" s="4">
        <v>46.576300000000003</v>
      </c>
      <c r="J16" s="4">
        <v>37.013199999999998</v>
      </c>
      <c r="K16" s="13">
        <v>36.426200000000001</v>
      </c>
      <c r="L16" s="13">
        <v>34.813499999999998</v>
      </c>
      <c r="M16" s="4">
        <v>30.3691</v>
      </c>
      <c r="N16" s="13">
        <v>48.3553</v>
      </c>
      <c r="O16" s="13">
        <v>44.7928</v>
      </c>
      <c r="P16" s="13">
        <v>30.466999999999999</v>
      </c>
      <c r="Q16" s="13">
        <v>31.25</v>
      </c>
      <c r="R16" s="4">
        <v>35.220799999999997</v>
      </c>
      <c r="S16" s="13">
        <v>37.364400000000003</v>
      </c>
      <c r="T16" s="4">
        <v>24.76</v>
      </c>
      <c r="U16" s="13">
        <v>30.761700000000001</v>
      </c>
      <c r="V16" s="4">
        <v>26.606300000000001</v>
      </c>
      <c r="W16" s="4">
        <v>31.950299999999999</v>
      </c>
      <c r="X16" s="4">
        <v>28.269200000000001</v>
      </c>
      <c r="Y16" s="4">
        <v>29.819800000000001</v>
      </c>
      <c r="Z16" s="4">
        <v>37.213099999999997</v>
      </c>
      <c r="AA16" s="13">
        <v>31.177099999999999</v>
      </c>
      <c r="AB16" s="4">
        <v>25.757300000000001</v>
      </c>
      <c r="AC16" s="4">
        <v>29.575800000000001</v>
      </c>
      <c r="AD16" s="4">
        <v>35.8857</v>
      </c>
      <c r="AE16" s="4">
        <v>29.6966</v>
      </c>
      <c r="AF16" s="4">
        <v>26.654599999999999</v>
      </c>
      <c r="AG16" s="4">
        <v>28.460799999999999</v>
      </c>
      <c r="AH16" s="13">
        <v>23.4116</v>
      </c>
      <c r="AI16" s="4">
        <v>24.8416</v>
      </c>
      <c r="AJ16" s="4">
        <v>36.319200000000002</v>
      </c>
      <c r="AK16" s="4">
        <v>34.166200000000003</v>
      </c>
      <c r="AL16" s="4">
        <v>34.345799999999997</v>
      </c>
      <c r="AM16" s="4">
        <v>31.263300000000001</v>
      </c>
      <c r="AN16" s="4">
        <v>35.048000000000002</v>
      </c>
      <c r="AO16" s="4">
        <v>35.442599999999999</v>
      </c>
      <c r="AP16" s="13">
        <v>38.906300000000002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</row>
    <row r="17" spans="1:127" x14ac:dyDescent="0.3">
      <c r="A17" s="23" t="s">
        <v>31</v>
      </c>
      <c r="B17" s="4">
        <v>40.285899999999998</v>
      </c>
      <c r="C17" s="4">
        <v>38.893500000000003</v>
      </c>
      <c r="D17" s="4">
        <v>39.151299999999999</v>
      </c>
      <c r="E17" s="4">
        <v>15.3637</v>
      </c>
      <c r="F17" s="13">
        <v>35.448300000000003</v>
      </c>
      <c r="G17" s="4">
        <v>53.957099999999997</v>
      </c>
      <c r="H17" s="4">
        <v>45.370399999999997</v>
      </c>
      <c r="I17" s="4">
        <v>50.960099999999997</v>
      </c>
      <c r="J17" s="4">
        <v>34.417299999999997</v>
      </c>
      <c r="K17" s="13">
        <v>36.394100000000002</v>
      </c>
      <c r="L17" s="13">
        <v>42.363100000000003</v>
      </c>
      <c r="M17" s="4">
        <v>29.9024</v>
      </c>
      <c r="N17" s="13">
        <v>38.867199999999997</v>
      </c>
      <c r="O17" s="13">
        <v>44.7928</v>
      </c>
      <c r="P17" s="13">
        <v>30.761700000000001</v>
      </c>
      <c r="Q17" s="13">
        <v>25.4894</v>
      </c>
      <c r="R17" s="4">
        <v>37.667099999999998</v>
      </c>
      <c r="S17" s="13">
        <v>31.1265</v>
      </c>
      <c r="T17" s="4">
        <v>31.994399999999999</v>
      </c>
      <c r="U17" s="13">
        <v>26.485399999999998</v>
      </c>
      <c r="V17" s="4">
        <v>29.312100000000001</v>
      </c>
      <c r="W17" s="4">
        <v>35.579799999999999</v>
      </c>
      <c r="X17" s="4">
        <v>23.1496</v>
      </c>
      <c r="Y17" s="4">
        <v>27.842700000000001</v>
      </c>
      <c r="Z17" s="4">
        <v>28.591799999999999</v>
      </c>
      <c r="AA17" s="13">
        <v>35.633499999999998</v>
      </c>
      <c r="AB17" s="4">
        <v>26.759699999999999</v>
      </c>
      <c r="AC17" s="4">
        <v>25.2577</v>
      </c>
      <c r="AD17" s="4">
        <v>32.558100000000003</v>
      </c>
      <c r="AE17" s="4">
        <v>25.6189</v>
      </c>
      <c r="AF17" s="4">
        <v>29.224699999999999</v>
      </c>
      <c r="AG17" s="4">
        <v>27.920200000000001</v>
      </c>
      <c r="AH17" s="13">
        <v>21.019400000000001</v>
      </c>
      <c r="AI17" s="4">
        <v>19.3294</v>
      </c>
      <c r="AJ17" s="4">
        <v>28.4192</v>
      </c>
      <c r="AK17" s="4">
        <v>32.951000000000001</v>
      </c>
      <c r="AL17" s="4">
        <v>37.424199999999999</v>
      </c>
      <c r="AM17" s="4">
        <v>28.444299999999998</v>
      </c>
      <c r="AN17" s="4">
        <v>31.921299999999999</v>
      </c>
      <c r="AO17" s="4">
        <v>30.529599999999999</v>
      </c>
      <c r="AP17" s="13">
        <v>50.078200000000002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</row>
    <row r="18" spans="1:127" x14ac:dyDescent="0.3">
      <c r="A18" s="23" t="s">
        <v>34</v>
      </c>
      <c r="B18" s="4">
        <v>40.285400000000003</v>
      </c>
      <c r="C18" s="4">
        <v>38.893500000000003</v>
      </c>
      <c r="D18" s="4">
        <v>61.159399999999998</v>
      </c>
      <c r="E18" s="4">
        <v>25.275099999999998</v>
      </c>
      <c r="F18" s="13">
        <v>35.447800000000001</v>
      </c>
      <c r="G18" s="4">
        <v>53.956000000000003</v>
      </c>
      <c r="H18" s="4">
        <v>45.370399999999997</v>
      </c>
      <c r="I18" s="4">
        <v>50.960099999999997</v>
      </c>
      <c r="J18" s="4">
        <v>34.3797</v>
      </c>
      <c r="K18" s="13">
        <v>36.394100000000002</v>
      </c>
      <c r="L18" s="13">
        <v>42.363100000000003</v>
      </c>
      <c r="M18" s="4">
        <v>29.9024</v>
      </c>
      <c r="N18" s="13">
        <v>38.867199999999997</v>
      </c>
      <c r="O18" s="13">
        <v>44.7928</v>
      </c>
      <c r="P18" s="13">
        <v>30.761700000000001</v>
      </c>
      <c r="Q18" s="13">
        <v>25.4894</v>
      </c>
      <c r="R18" s="4">
        <v>37.666600000000003</v>
      </c>
      <c r="S18" s="13">
        <v>31.1265</v>
      </c>
      <c r="T18" s="4">
        <v>31.994</v>
      </c>
      <c r="U18" s="13">
        <v>26.485399999999998</v>
      </c>
      <c r="V18" s="4">
        <v>29.312100000000001</v>
      </c>
      <c r="W18" s="4">
        <v>35.579799999999999</v>
      </c>
      <c r="X18" s="4">
        <v>23.1496</v>
      </c>
      <c r="Y18" s="4">
        <v>27.842700000000001</v>
      </c>
      <c r="Z18" s="4">
        <v>28.591799999999999</v>
      </c>
      <c r="AA18" s="13">
        <v>35.633499999999998</v>
      </c>
      <c r="AB18" s="4">
        <v>26.759699999999999</v>
      </c>
      <c r="AC18" s="4">
        <v>25.2577</v>
      </c>
      <c r="AD18" s="4">
        <v>32.558100000000003</v>
      </c>
      <c r="AE18" s="4">
        <v>25.6187</v>
      </c>
      <c r="AF18" s="4">
        <v>29.224699999999999</v>
      </c>
      <c r="AG18" s="4">
        <v>27.920200000000001</v>
      </c>
      <c r="AH18" s="13">
        <v>21.019400000000001</v>
      </c>
      <c r="AI18" s="4">
        <v>19.3294</v>
      </c>
      <c r="AJ18" s="4">
        <v>28.4192</v>
      </c>
      <c r="AK18" s="4">
        <v>33.607300000000002</v>
      </c>
      <c r="AL18" s="4">
        <v>37.424199999999999</v>
      </c>
      <c r="AM18" s="4">
        <v>28.444299999999998</v>
      </c>
      <c r="AN18" s="4">
        <v>31.921299999999999</v>
      </c>
      <c r="AO18" s="4">
        <v>30.529599999999999</v>
      </c>
      <c r="AP18" s="13">
        <v>49.9358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</row>
    <row r="19" spans="1:127" x14ac:dyDescent="0.3">
      <c r="A19" s="23" t="s">
        <v>35</v>
      </c>
      <c r="B19" s="4">
        <v>49.453099999999999</v>
      </c>
      <c r="C19" s="4">
        <v>73.565399999999997</v>
      </c>
      <c r="D19" s="4">
        <v>39.478400000000001</v>
      </c>
      <c r="E19" s="4">
        <v>18.139199999999999</v>
      </c>
      <c r="F19" s="13">
        <v>38.306199999999997</v>
      </c>
      <c r="G19" s="4">
        <v>43.384900000000002</v>
      </c>
      <c r="H19" s="4">
        <v>51.041699999999999</v>
      </c>
      <c r="I19" s="4">
        <v>58.605899999999998</v>
      </c>
      <c r="J19" s="4">
        <v>38.991999999999997</v>
      </c>
      <c r="K19" s="13">
        <v>33.722499999999997</v>
      </c>
      <c r="L19" s="13">
        <v>44.012</v>
      </c>
      <c r="M19" s="4">
        <v>36.4679</v>
      </c>
      <c r="N19" s="13">
        <v>54.543199999999999</v>
      </c>
      <c r="O19" s="13">
        <v>52.945399999999999</v>
      </c>
      <c r="P19" s="13">
        <v>40.934399999999997</v>
      </c>
      <c r="Q19" s="13">
        <v>26.2333</v>
      </c>
      <c r="R19" s="4">
        <v>36.878599999999999</v>
      </c>
      <c r="S19" s="13">
        <v>40.513199999999998</v>
      </c>
      <c r="T19" s="4">
        <v>25.647500000000001</v>
      </c>
      <c r="U19" s="13">
        <v>37.381300000000003</v>
      </c>
      <c r="V19" s="4">
        <v>36.842100000000002</v>
      </c>
      <c r="W19" s="4">
        <v>38.856900000000003</v>
      </c>
      <c r="X19" s="4">
        <v>28.305499999999999</v>
      </c>
      <c r="Y19" s="4">
        <v>31.273599999999998</v>
      </c>
      <c r="Z19" s="4">
        <v>38.281300000000002</v>
      </c>
      <c r="AA19" s="13">
        <v>43.066400000000002</v>
      </c>
      <c r="AB19" s="4">
        <v>33.181199999999997</v>
      </c>
      <c r="AC19" s="4">
        <v>34.588200000000001</v>
      </c>
      <c r="AD19" s="4">
        <v>43.559899999999999</v>
      </c>
      <c r="AE19" s="4">
        <v>35</v>
      </c>
      <c r="AF19" s="4">
        <v>32.378900000000002</v>
      </c>
      <c r="AG19" s="4">
        <v>45.4405</v>
      </c>
      <c r="AH19" s="13">
        <v>28.767099999999999</v>
      </c>
      <c r="AI19" s="4">
        <v>28.823499999999999</v>
      </c>
      <c r="AJ19" s="4">
        <v>37.5</v>
      </c>
      <c r="AK19" s="4">
        <v>35.037100000000002</v>
      </c>
      <c r="AL19" s="4">
        <v>36.437199999999997</v>
      </c>
      <c r="AM19" s="4">
        <v>31.410299999999999</v>
      </c>
      <c r="AN19" s="4">
        <v>40.868499999999997</v>
      </c>
      <c r="AO19" s="4">
        <v>34.667999999999999</v>
      </c>
      <c r="AP19" s="13">
        <v>50.941000000000003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</row>
    <row r="20" spans="1:127" x14ac:dyDescent="0.3">
      <c r="A20" s="23" t="s">
        <v>36</v>
      </c>
      <c r="B20" s="4">
        <v>49.126600000000003</v>
      </c>
      <c r="C20" s="4">
        <v>78.302599999999998</v>
      </c>
      <c r="D20" s="4">
        <v>43.190100000000001</v>
      </c>
      <c r="E20" s="4">
        <v>23.407599999999999</v>
      </c>
      <c r="F20" s="13">
        <v>34.166600000000003</v>
      </c>
      <c r="G20" s="4">
        <v>41.509799999999998</v>
      </c>
      <c r="H20" s="4">
        <v>56.996400000000001</v>
      </c>
      <c r="I20" s="4">
        <v>54.353900000000003</v>
      </c>
      <c r="J20" s="4">
        <v>47.637900000000002</v>
      </c>
      <c r="K20" s="13">
        <v>35.336500000000001</v>
      </c>
      <c r="L20" s="13">
        <v>42.670499999999997</v>
      </c>
      <c r="M20" s="4">
        <v>43.529000000000003</v>
      </c>
      <c r="N20" s="13">
        <v>53.415700000000001</v>
      </c>
      <c r="O20" s="13">
        <v>60.245899999999999</v>
      </c>
      <c r="P20" s="13">
        <v>40.934399999999997</v>
      </c>
      <c r="Q20" s="13">
        <v>28.484100000000002</v>
      </c>
      <c r="R20" s="4">
        <v>38.783999999999999</v>
      </c>
      <c r="S20" s="13">
        <v>49.336199999999998</v>
      </c>
      <c r="T20" s="4">
        <v>23.3581</v>
      </c>
      <c r="U20" s="13">
        <v>53.693199999999997</v>
      </c>
      <c r="V20" s="4">
        <v>36.75</v>
      </c>
      <c r="W20" s="4">
        <v>41.343800000000002</v>
      </c>
      <c r="X20" s="4">
        <v>37.334400000000002</v>
      </c>
      <c r="Y20" s="4">
        <v>38.783999999999999</v>
      </c>
      <c r="Z20" s="4">
        <v>40.217700000000001</v>
      </c>
      <c r="AA20" s="13">
        <v>43.286200000000001</v>
      </c>
      <c r="AB20" s="4">
        <v>31.2515</v>
      </c>
      <c r="AC20" s="4">
        <v>32.959600000000002</v>
      </c>
      <c r="AD20" s="4">
        <v>47.186</v>
      </c>
      <c r="AE20" s="4">
        <v>35.81</v>
      </c>
      <c r="AF20" s="4">
        <v>37.789200000000001</v>
      </c>
      <c r="AG20" s="4">
        <v>47.419400000000003</v>
      </c>
      <c r="AH20" s="13">
        <v>28.433299999999999</v>
      </c>
      <c r="AI20" s="4">
        <v>31.818200000000001</v>
      </c>
      <c r="AJ20" s="4">
        <v>34.916899999999998</v>
      </c>
      <c r="AK20" s="4">
        <v>43.982700000000001</v>
      </c>
      <c r="AL20" s="4">
        <v>40.178600000000003</v>
      </c>
      <c r="AM20" s="4">
        <v>38.3812</v>
      </c>
      <c r="AN20" s="4">
        <v>40.115900000000003</v>
      </c>
      <c r="AO20" s="4">
        <v>41.015599999999999</v>
      </c>
      <c r="AP20" s="13">
        <v>55.700600000000001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</row>
    <row r="21" spans="1:127" x14ac:dyDescent="0.3">
      <c r="A21" s="23" t="s">
        <v>37</v>
      </c>
      <c r="B21" s="4">
        <v>48.283299999999997</v>
      </c>
      <c r="C21" s="4">
        <v>72.153099999999995</v>
      </c>
      <c r="D21" s="4">
        <v>35.460599999999999</v>
      </c>
      <c r="E21" s="4">
        <v>19.200600000000001</v>
      </c>
      <c r="F21" s="13">
        <v>32.7087</v>
      </c>
      <c r="G21" s="4">
        <v>52.658799999999999</v>
      </c>
      <c r="H21" s="4">
        <v>56.737299999999998</v>
      </c>
      <c r="I21" s="4">
        <v>56.365000000000002</v>
      </c>
      <c r="J21" s="4">
        <v>61.142400000000002</v>
      </c>
      <c r="K21" s="13">
        <v>32.605499999999999</v>
      </c>
      <c r="L21" s="13">
        <v>39.783499999999997</v>
      </c>
      <c r="M21" s="4">
        <v>35.507199999999997</v>
      </c>
      <c r="N21" s="13">
        <v>42.6252</v>
      </c>
      <c r="O21" s="13">
        <v>52.5</v>
      </c>
      <c r="P21" s="13">
        <v>48.754399999999997</v>
      </c>
      <c r="Q21" s="13">
        <v>30.2989</v>
      </c>
      <c r="R21" s="4">
        <v>38.497399999999999</v>
      </c>
      <c r="S21" s="13">
        <v>49.218800000000002</v>
      </c>
      <c r="T21" s="4">
        <v>26.5748</v>
      </c>
      <c r="U21" s="13">
        <v>51.167999999999999</v>
      </c>
      <c r="V21" s="4">
        <v>31.410299999999999</v>
      </c>
      <c r="W21" s="4">
        <v>50.419199999999996</v>
      </c>
      <c r="X21" s="4">
        <v>41.2361</v>
      </c>
      <c r="Y21" s="4">
        <v>33.7776</v>
      </c>
      <c r="Z21" s="4">
        <v>40.934399999999997</v>
      </c>
      <c r="AA21" s="13">
        <v>48.025300000000001</v>
      </c>
      <c r="AB21" s="4">
        <v>27.5063</v>
      </c>
      <c r="AC21" s="4">
        <v>36.289299999999997</v>
      </c>
      <c r="AD21" s="4">
        <v>44.321599999999997</v>
      </c>
      <c r="AE21" s="4">
        <v>35.062600000000003</v>
      </c>
      <c r="AF21" s="4">
        <v>37.404600000000002</v>
      </c>
      <c r="AG21" s="4">
        <v>47.960799999999999</v>
      </c>
      <c r="AH21" s="13">
        <v>35.461599999999997</v>
      </c>
      <c r="AI21" s="4">
        <v>25.520800000000001</v>
      </c>
      <c r="AJ21" s="4">
        <v>42.982500000000002</v>
      </c>
      <c r="AK21" s="4">
        <v>38.711399999999998</v>
      </c>
      <c r="AL21" s="4">
        <v>42.578499999999998</v>
      </c>
      <c r="AM21" s="4">
        <v>36.521700000000003</v>
      </c>
      <c r="AN21" s="4">
        <v>38.692999999999998</v>
      </c>
      <c r="AO21" s="4">
        <v>35.457799999999999</v>
      </c>
      <c r="AP21" s="13">
        <v>50.1175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</row>
    <row r="22" spans="1:127" x14ac:dyDescent="0.3">
      <c r="A22" s="23" t="s">
        <v>40</v>
      </c>
      <c r="B22" s="4">
        <v>35.301499999999997</v>
      </c>
      <c r="C22" s="4">
        <v>45.988599999999998</v>
      </c>
      <c r="D22" s="4">
        <v>35.538699999999999</v>
      </c>
      <c r="E22" s="4">
        <v>18.598199999999999</v>
      </c>
      <c r="F22" s="13">
        <v>28.4345</v>
      </c>
      <c r="G22" s="4">
        <v>43.815199999999997</v>
      </c>
      <c r="H22" s="4">
        <v>48.4527</v>
      </c>
      <c r="I22" s="4">
        <v>48.8309</v>
      </c>
      <c r="J22" s="4">
        <v>39.502000000000002</v>
      </c>
      <c r="K22" s="13">
        <v>30.399799999999999</v>
      </c>
      <c r="L22" s="13">
        <v>32.7759</v>
      </c>
      <c r="M22" s="4">
        <v>33.1081</v>
      </c>
      <c r="N22" s="13">
        <v>41.339199999999998</v>
      </c>
      <c r="O22" s="13">
        <v>47.886200000000002</v>
      </c>
      <c r="P22" s="13">
        <v>38.126800000000003</v>
      </c>
      <c r="Q22" s="13">
        <v>22.2517</v>
      </c>
      <c r="R22" s="4">
        <v>31.8504</v>
      </c>
      <c r="S22" s="13">
        <v>42.015999999999998</v>
      </c>
      <c r="T22" s="4">
        <v>21.288900000000002</v>
      </c>
      <c r="U22" s="13">
        <v>36.9636</v>
      </c>
      <c r="V22" s="4">
        <v>24.633199999999999</v>
      </c>
      <c r="W22" s="4">
        <v>37.692300000000003</v>
      </c>
      <c r="X22" s="4">
        <v>28.245100000000001</v>
      </c>
      <c r="Y22" s="4">
        <v>27.784800000000001</v>
      </c>
      <c r="Z22" s="4">
        <v>33.667499999999997</v>
      </c>
      <c r="AA22" s="13">
        <v>39.753599999999999</v>
      </c>
      <c r="AB22" s="4">
        <v>26.5364</v>
      </c>
      <c r="AC22" s="4">
        <v>27.5838</v>
      </c>
      <c r="AD22" s="4">
        <v>34.080399999999997</v>
      </c>
      <c r="AE22" s="4">
        <v>33.179099999999998</v>
      </c>
      <c r="AF22" s="4">
        <v>30.123000000000001</v>
      </c>
      <c r="AG22" s="4">
        <v>32.897399999999998</v>
      </c>
      <c r="AH22" s="13">
        <v>27.198699999999999</v>
      </c>
      <c r="AI22" s="4">
        <v>23.879100000000001</v>
      </c>
      <c r="AJ22" s="4">
        <v>33.561599999999999</v>
      </c>
      <c r="AK22" s="4">
        <v>34.7956</v>
      </c>
      <c r="AL22" s="4">
        <v>30.956099999999999</v>
      </c>
      <c r="AM22" s="4">
        <v>35.6556</v>
      </c>
      <c r="AN22" s="4">
        <v>33.783799999999999</v>
      </c>
      <c r="AO22" s="4">
        <v>34.626300000000001</v>
      </c>
      <c r="AP22" s="13">
        <v>46.7836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</row>
    <row r="23" spans="1:127" x14ac:dyDescent="0.3">
      <c r="A23" s="23" t="s">
        <v>41</v>
      </c>
      <c r="B23" s="4">
        <v>58.271299999999997</v>
      </c>
      <c r="C23" s="4">
        <v>56.066400000000002</v>
      </c>
      <c r="D23" s="4">
        <v>51.866100000000003</v>
      </c>
      <c r="E23" s="4">
        <v>32.043199999999999</v>
      </c>
      <c r="F23" s="13">
        <v>36.652299999999997</v>
      </c>
      <c r="G23" s="4">
        <v>57.947499999999998</v>
      </c>
      <c r="H23" s="4">
        <v>56.1676</v>
      </c>
      <c r="I23" s="4">
        <v>68.122100000000003</v>
      </c>
      <c r="J23" s="4">
        <v>33.113100000000003</v>
      </c>
      <c r="K23" s="13">
        <v>43.372100000000003</v>
      </c>
      <c r="L23" s="13">
        <v>42.290700000000001</v>
      </c>
      <c r="M23" s="4">
        <v>37.063000000000002</v>
      </c>
      <c r="N23" s="13">
        <v>44.745800000000003</v>
      </c>
      <c r="O23" s="13">
        <v>51.104799999999997</v>
      </c>
      <c r="P23" s="13">
        <v>36.464399999999998</v>
      </c>
      <c r="Q23" s="13">
        <v>31.1206</v>
      </c>
      <c r="R23" s="4">
        <v>36.774500000000003</v>
      </c>
      <c r="S23" s="13">
        <v>43.908299999999997</v>
      </c>
      <c r="T23" s="4">
        <v>35.679600000000001</v>
      </c>
      <c r="U23" s="13">
        <v>44.954099999999997</v>
      </c>
      <c r="V23" s="4">
        <v>34.181600000000003</v>
      </c>
      <c r="W23" s="4">
        <v>55.159500000000001</v>
      </c>
      <c r="X23" s="4">
        <v>32.889200000000002</v>
      </c>
      <c r="Y23" s="4">
        <v>40.3748</v>
      </c>
      <c r="Z23" s="4">
        <v>42.1875</v>
      </c>
      <c r="AA23" s="13">
        <v>43.354300000000002</v>
      </c>
      <c r="AB23" s="4">
        <v>33.207799999999999</v>
      </c>
      <c r="AC23" s="4">
        <v>34.561100000000003</v>
      </c>
      <c r="AD23" s="4">
        <v>37.883299999999998</v>
      </c>
      <c r="AE23" s="4">
        <v>37.229900000000001</v>
      </c>
      <c r="AF23" s="4">
        <v>32.703000000000003</v>
      </c>
      <c r="AG23" s="4">
        <v>42.241399999999999</v>
      </c>
      <c r="AH23" s="13">
        <v>27.735800000000001</v>
      </c>
      <c r="AI23" s="4">
        <v>28.259599999999999</v>
      </c>
      <c r="AJ23" s="4">
        <v>39.5989</v>
      </c>
      <c r="AK23" s="4">
        <v>49.957500000000003</v>
      </c>
      <c r="AL23" s="4">
        <v>32.118699999999997</v>
      </c>
      <c r="AM23" s="4">
        <v>39.525599999999997</v>
      </c>
      <c r="AN23" s="4">
        <v>35.124499999999998</v>
      </c>
      <c r="AO23" s="4">
        <v>40.123100000000001</v>
      </c>
      <c r="AP23" s="13">
        <v>58.863199999999999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</row>
    <row r="24" spans="1:127" x14ac:dyDescent="0.3">
      <c r="A24" s="23" t="s">
        <v>42</v>
      </c>
      <c r="B24" s="4">
        <v>58.271299999999997</v>
      </c>
      <c r="C24" s="4">
        <v>56.065300000000001</v>
      </c>
      <c r="D24" s="4">
        <v>51.866100000000003</v>
      </c>
      <c r="E24" s="4">
        <v>32.043199999999999</v>
      </c>
      <c r="F24" s="13">
        <v>36.652299999999997</v>
      </c>
      <c r="G24" s="4">
        <v>57.947499999999998</v>
      </c>
      <c r="H24" s="4">
        <v>56.1676</v>
      </c>
      <c r="I24" s="4">
        <v>68.120400000000004</v>
      </c>
      <c r="J24" s="4">
        <v>33.113100000000003</v>
      </c>
      <c r="K24" s="13">
        <v>43.371400000000001</v>
      </c>
      <c r="L24" s="13">
        <v>42.290700000000001</v>
      </c>
      <c r="M24" s="4">
        <v>37.0625</v>
      </c>
      <c r="N24" s="13">
        <v>44.745100000000001</v>
      </c>
      <c r="O24" s="13">
        <v>51.104799999999997</v>
      </c>
      <c r="P24" s="13">
        <v>36.464399999999998</v>
      </c>
      <c r="Q24" s="13">
        <v>31.1206</v>
      </c>
      <c r="R24" s="4">
        <v>36.774500000000003</v>
      </c>
      <c r="S24" s="13">
        <v>43.908299999999997</v>
      </c>
      <c r="T24" s="4">
        <v>35.679600000000001</v>
      </c>
      <c r="U24" s="13">
        <v>44.954099999999997</v>
      </c>
      <c r="V24" s="4">
        <v>34.181600000000003</v>
      </c>
      <c r="W24" s="4">
        <v>55.159500000000001</v>
      </c>
      <c r="X24" s="4">
        <v>32.889200000000002</v>
      </c>
      <c r="Y24" s="4">
        <v>40.3748</v>
      </c>
      <c r="Z24" s="4">
        <v>42.1875</v>
      </c>
      <c r="AA24" s="13">
        <v>43.354300000000002</v>
      </c>
      <c r="AB24" s="4">
        <v>33.207799999999999</v>
      </c>
      <c r="AC24" s="4">
        <v>34.561100000000003</v>
      </c>
      <c r="AD24" s="4">
        <v>37.882800000000003</v>
      </c>
      <c r="AE24" s="4">
        <v>37.229900000000001</v>
      </c>
      <c r="AF24" s="4">
        <v>32.703000000000003</v>
      </c>
      <c r="AG24" s="4">
        <v>42.240699999999997</v>
      </c>
      <c r="AH24" s="13">
        <v>27.735800000000001</v>
      </c>
      <c r="AI24" s="4">
        <v>28.259599999999999</v>
      </c>
      <c r="AJ24" s="4">
        <v>39.5989</v>
      </c>
      <c r="AK24" s="4">
        <v>49.957500000000003</v>
      </c>
      <c r="AL24" s="4">
        <v>32.118699999999997</v>
      </c>
      <c r="AM24" s="4">
        <v>39.525599999999997</v>
      </c>
      <c r="AN24" s="4">
        <v>35.124499999999998</v>
      </c>
      <c r="AO24" s="4">
        <v>40.123100000000001</v>
      </c>
      <c r="AP24" s="13">
        <v>58.863199999999999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</row>
    <row r="25" spans="1:127" x14ac:dyDescent="0.3">
      <c r="A25" s="23" t="s">
        <v>105</v>
      </c>
      <c r="B25" s="4">
        <v>49.212299999999999</v>
      </c>
      <c r="C25" s="4">
        <v>42.118299999999998</v>
      </c>
      <c r="D25" s="4">
        <v>65.834000000000003</v>
      </c>
      <c r="E25" s="4">
        <v>24.550899999999999</v>
      </c>
      <c r="F25" s="13">
        <v>42.816899999999997</v>
      </c>
      <c r="G25" s="4">
        <v>53.611600000000003</v>
      </c>
      <c r="H25" s="4">
        <v>44.551499999999997</v>
      </c>
      <c r="I25" s="4">
        <v>58.755600000000001</v>
      </c>
      <c r="J25" s="4">
        <v>29.0533</v>
      </c>
      <c r="K25" s="13">
        <v>34.749899999999997</v>
      </c>
      <c r="L25" s="13">
        <v>51.460599999999999</v>
      </c>
      <c r="M25" s="4">
        <v>36.533299999999997</v>
      </c>
      <c r="N25" s="13">
        <v>42.843299999999999</v>
      </c>
      <c r="O25" s="13">
        <v>59.788499999999999</v>
      </c>
      <c r="P25" s="13">
        <v>42.798900000000003</v>
      </c>
      <c r="Q25" s="13">
        <v>26.978000000000002</v>
      </c>
      <c r="R25" s="4">
        <v>31.879899999999999</v>
      </c>
      <c r="S25" s="13">
        <v>40.162700000000001</v>
      </c>
      <c r="T25" s="4">
        <v>32.3919</v>
      </c>
      <c r="U25" s="13">
        <v>38.854599999999998</v>
      </c>
      <c r="V25" s="4">
        <v>35.3309</v>
      </c>
      <c r="W25" s="4">
        <v>48.2759</v>
      </c>
      <c r="X25" s="4">
        <v>28.708400000000001</v>
      </c>
      <c r="Y25" s="4">
        <v>29.477</v>
      </c>
      <c r="Z25" s="4">
        <v>45.710500000000003</v>
      </c>
      <c r="AA25" s="13">
        <v>40.947099999999999</v>
      </c>
      <c r="AB25" s="4">
        <v>25.250499999999999</v>
      </c>
      <c r="AC25" s="4">
        <v>34.045699999999997</v>
      </c>
      <c r="AD25" s="4">
        <v>35.1539</v>
      </c>
      <c r="AE25" s="4">
        <v>32.2746</v>
      </c>
      <c r="AF25" s="4">
        <v>34.027799999999999</v>
      </c>
      <c r="AG25" s="4">
        <v>51.930199999999999</v>
      </c>
      <c r="AH25" s="13">
        <v>26.923100000000002</v>
      </c>
      <c r="AI25" s="4">
        <v>26.777000000000001</v>
      </c>
      <c r="AJ25" s="4">
        <v>38.639000000000003</v>
      </c>
      <c r="AK25" s="4">
        <v>36.490499999999997</v>
      </c>
      <c r="AL25" s="4">
        <v>38.424100000000003</v>
      </c>
      <c r="AM25" s="4">
        <v>31.132300000000001</v>
      </c>
      <c r="AN25" s="4">
        <v>39.072000000000003</v>
      </c>
      <c r="AO25" s="4">
        <v>34.7258</v>
      </c>
      <c r="AP25" s="13">
        <v>63.445900000000002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</row>
    <row r="26" spans="1:127" x14ac:dyDescent="0.3">
      <c r="A26" s="23" t="s">
        <v>43</v>
      </c>
      <c r="B26" s="4">
        <v>49.211399999999998</v>
      </c>
      <c r="C26" s="4">
        <v>42.117699999999999</v>
      </c>
      <c r="D26" s="4">
        <v>30.4895</v>
      </c>
      <c r="E26" s="4">
        <v>28.168099999999999</v>
      </c>
      <c r="F26" s="13">
        <v>42.816899999999997</v>
      </c>
      <c r="G26" s="4">
        <v>53.611600000000003</v>
      </c>
      <c r="H26" s="4">
        <v>44.551499999999997</v>
      </c>
      <c r="I26" s="4">
        <v>58.755600000000001</v>
      </c>
      <c r="J26" s="4">
        <v>29.0533</v>
      </c>
      <c r="K26" s="13">
        <v>34.749499999999998</v>
      </c>
      <c r="L26" s="13">
        <v>51.460599999999999</v>
      </c>
      <c r="M26" s="4">
        <v>36.532800000000002</v>
      </c>
      <c r="N26" s="13">
        <v>42.843299999999999</v>
      </c>
      <c r="O26" s="13">
        <v>59.788499999999999</v>
      </c>
      <c r="P26" s="13">
        <v>42.798900000000003</v>
      </c>
      <c r="Q26" s="13">
        <v>26.978000000000002</v>
      </c>
      <c r="R26" s="4">
        <v>31.8795</v>
      </c>
      <c r="S26" s="13">
        <v>40.162700000000001</v>
      </c>
      <c r="T26" s="4">
        <v>32.3919</v>
      </c>
      <c r="U26" s="13">
        <v>38.854599999999998</v>
      </c>
      <c r="V26" s="4">
        <v>35.3309</v>
      </c>
      <c r="W26" s="4">
        <v>48.2759</v>
      </c>
      <c r="X26" s="4">
        <v>28.708400000000001</v>
      </c>
      <c r="Y26" s="4">
        <v>29.477</v>
      </c>
      <c r="Z26" s="4">
        <v>45.710500000000003</v>
      </c>
      <c r="AA26" s="13">
        <v>40.947099999999999</v>
      </c>
      <c r="AB26" s="4">
        <v>25.250499999999999</v>
      </c>
      <c r="AC26" s="4">
        <v>34.045699999999997</v>
      </c>
      <c r="AD26" s="4">
        <v>35.153399999999998</v>
      </c>
      <c r="AE26" s="4">
        <v>32.2746</v>
      </c>
      <c r="AF26" s="4">
        <v>34.027799999999999</v>
      </c>
      <c r="AG26" s="4">
        <v>51.929200000000002</v>
      </c>
      <c r="AH26" s="13">
        <v>26.923100000000002</v>
      </c>
      <c r="AI26" s="4">
        <v>26.777000000000001</v>
      </c>
      <c r="AJ26" s="4">
        <v>38.639000000000003</v>
      </c>
      <c r="AK26" s="4">
        <v>36.49</v>
      </c>
      <c r="AL26" s="4">
        <v>38.424100000000003</v>
      </c>
      <c r="AM26" s="4">
        <v>31.132300000000001</v>
      </c>
      <c r="AN26" s="4">
        <v>39.072000000000003</v>
      </c>
      <c r="AO26" s="4">
        <v>34.7258</v>
      </c>
      <c r="AP26" s="13">
        <v>63.445900000000002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</row>
    <row r="27" spans="1:127" x14ac:dyDescent="0.3">
      <c r="A27" s="23" t="s">
        <v>44</v>
      </c>
      <c r="B27" s="4">
        <v>38.0047</v>
      </c>
      <c r="C27" s="4">
        <v>41.880299999999998</v>
      </c>
      <c r="D27" s="4">
        <v>55.569600000000001</v>
      </c>
      <c r="E27" s="4">
        <v>25.0397</v>
      </c>
      <c r="F27" s="13">
        <v>37.984499999999997</v>
      </c>
      <c r="G27" s="4">
        <v>76.313000000000002</v>
      </c>
      <c r="H27" s="4">
        <v>50.666400000000003</v>
      </c>
      <c r="I27" s="4">
        <v>57.7087</v>
      </c>
      <c r="J27" s="4">
        <v>36.394100000000002</v>
      </c>
      <c r="K27" s="13">
        <v>36.362099999999998</v>
      </c>
      <c r="L27" s="13">
        <v>43.676299999999998</v>
      </c>
      <c r="M27" s="4">
        <v>30.796099999999999</v>
      </c>
      <c r="N27" s="13">
        <v>39.830199999999998</v>
      </c>
      <c r="O27" s="13">
        <v>49.915100000000002</v>
      </c>
      <c r="P27" s="13">
        <v>33.181199999999997</v>
      </c>
      <c r="Q27" s="13">
        <v>29.6129</v>
      </c>
      <c r="R27" s="4">
        <v>39.421900000000001</v>
      </c>
      <c r="S27" s="13">
        <v>39.601300000000002</v>
      </c>
      <c r="T27" s="4">
        <v>29.426200000000001</v>
      </c>
      <c r="U27" s="13">
        <v>39.753599999999999</v>
      </c>
      <c r="V27" s="4">
        <v>33.893500000000003</v>
      </c>
      <c r="W27" s="4">
        <v>44.012</v>
      </c>
      <c r="X27" s="4">
        <v>34.744500000000002</v>
      </c>
      <c r="Y27" s="4">
        <v>30.729199999999999</v>
      </c>
      <c r="Z27" s="4">
        <v>35.853700000000003</v>
      </c>
      <c r="AA27" s="13">
        <v>46.998199999999997</v>
      </c>
      <c r="AB27" s="4">
        <v>24.382200000000001</v>
      </c>
      <c r="AC27" s="4">
        <v>35.950600000000001</v>
      </c>
      <c r="AD27" s="4">
        <v>36.307299999999998</v>
      </c>
      <c r="AE27" s="4">
        <v>30.322500000000002</v>
      </c>
      <c r="AF27" s="4">
        <v>35.0366</v>
      </c>
      <c r="AG27" s="4">
        <v>40.776699999999998</v>
      </c>
      <c r="AH27" s="13">
        <v>26.5703</v>
      </c>
      <c r="AI27" s="4">
        <v>32.049399999999999</v>
      </c>
      <c r="AJ27" s="4">
        <v>35.518700000000003</v>
      </c>
      <c r="AK27" s="4">
        <v>50.187800000000003</v>
      </c>
      <c r="AL27" s="4">
        <v>38.139400000000002</v>
      </c>
      <c r="AM27" s="4">
        <v>34.367199999999997</v>
      </c>
      <c r="AN27" s="4">
        <v>41.053699999999999</v>
      </c>
      <c r="AO27" s="4">
        <v>40.490900000000003</v>
      </c>
      <c r="AP27" s="13">
        <v>54.398099999999999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</row>
    <row r="28" spans="1:127" x14ac:dyDescent="0.3">
      <c r="A28" s="23" t="s">
        <v>45</v>
      </c>
      <c r="B28" s="4">
        <v>38.0047</v>
      </c>
      <c r="C28" s="4">
        <v>41.880299999999998</v>
      </c>
      <c r="D28" s="4">
        <v>55.569600000000001</v>
      </c>
      <c r="E28" s="4">
        <v>25.0397</v>
      </c>
      <c r="F28" s="13">
        <v>37.984499999999997</v>
      </c>
      <c r="G28" s="4">
        <v>76.313000000000002</v>
      </c>
      <c r="H28" s="4">
        <v>50.666400000000003</v>
      </c>
      <c r="I28" s="4">
        <v>57.7087</v>
      </c>
      <c r="J28" s="4">
        <v>36.394100000000002</v>
      </c>
      <c r="K28" s="13">
        <v>36.362099999999998</v>
      </c>
      <c r="L28" s="13">
        <v>43.676299999999998</v>
      </c>
      <c r="M28" s="4">
        <v>30.796099999999999</v>
      </c>
      <c r="N28" s="13">
        <v>39.830199999999998</v>
      </c>
      <c r="O28" s="13">
        <v>49.915100000000002</v>
      </c>
      <c r="P28" s="13">
        <v>33.181199999999997</v>
      </c>
      <c r="Q28" s="13">
        <v>29.6126</v>
      </c>
      <c r="R28" s="4">
        <v>39.421300000000002</v>
      </c>
      <c r="S28" s="13">
        <v>39.601300000000002</v>
      </c>
      <c r="T28" s="4">
        <v>29.426200000000001</v>
      </c>
      <c r="U28" s="13">
        <v>39.753599999999999</v>
      </c>
      <c r="V28" s="4">
        <v>33.893500000000003</v>
      </c>
      <c r="W28" s="4">
        <v>44.012</v>
      </c>
      <c r="X28" s="4">
        <v>34.744500000000002</v>
      </c>
      <c r="Y28" s="4">
        <v>30.729199999999999</v>
      </c>
      <c r="Z28" s="4">
        <v>35.853700000000003</v>
      </c>
      <c r="AA28" s="13">
        <v>46.998199999999997</v>
      </c>
      <c r="AB28" s="4">
        <v>24.382200000000001</v>
      </c>
      <c r="AC28" s="4">
        <v>35.950600000000001</v>
      </c>
      <c r="AD28" s="4">
        <v>36.306800000000003</v>
      </c>
      <c r="AE28" s="4">
        <v>30.322500000000002</v>
      </c>
      <c r="AF28" s="4">
        <v>35.0366</v>
      </c>
      <c r="AG28" s="4">
        <v>40.776699999999998</v>
      </c>
      <c r="AH28" s="13">
        <v>26.5703</v>
      </c>
      <c r="AI28" s="4">
        <v>32.049399999999999</v>
      </c>
      <c r="AJ28" s="4">
        <v>35.518700000000003</v>
      </c>
      <c r="AK28" s="4">
        <v>50.186799999999998</v>
      </c>
      <c r="AL28" s="4">
        <v>38.139400000000002</v>
      </c>
      <c r="AM28" s="4">
        <v>34.367199999999997</v>
      </c>
      <c r="AN28" s="4">
        <v>41.053699999999999</v>
      </c>
      <c r="AO28" s="4">
        <v>40.490900000000003</v>
      </c>
      <c r="AP28" s="13">
        <v>54.398099999999999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</row>
    <row r="29" spans="1:127" x14ac:dyDescent="0.3">
      <c r="A29" s="23" t="s">
        <v>46</v>
      </c>
      <c r="B29" s="4">
        <v>33.755299999999998</v>
      </c>
      <c r="C29" s="4">
        <v>30.6889</v>
      </c>
      <c r="D29" s="4">
        <v>34.684399999999997</v>
      </c>
      <c r="E29" s="4">
        <v>14.7013</v>
      </c>
      <c r="F29" s="13">
        <v>30.625</v>
      </c>
      <c r="G29" s="4">
        <v>57.760300000000001</v>
      </c>
      <c r="H29" s="4">
        <v>41.820799999999998</v>
      </c>
      <c r="I29" s="4">
        <v>41.683700000000002</v>
      </c>
      <c r="J29" s="4">
        <v>50.666400000000003</v>
      </c>
      <c r="K29" s="13">
        <v>27.120899999999999</v>
      </c>
      <c r="L29" s="13">
        <v>41.8459</v>
      </c>
      <c r="M29" s="4">
        <v>25.457999999999998</v>
      </c>
      <c r="N29" s="13">
        <v>50.296500000000002</v>
      </c>
      <c r="O29" s="13">
        <v>38.987400000000001</v>
      </c>
      <c r="P29" s="13">
        <v>34.918700000000001</v>
      </c>
      <c r="Q29" s="13">
        <v>19.8415</v>
      </c>
      <c r="R29" s="4">
        <v>26.947199999999999</v>
      </c>
      <c r="S29" s="13">
        <v>42.015999999999998</v>
      </c>
      <c r="T29" s="4">
        <v>25.333200000000001</v>
      </c>
      <c r="U29" s="13">
        <v>24.905899999999999</v>
      </c>
      <c r="V29" s="4">
        <v>23.0199</v>
      </c>
      <c r="W29" s="4">
        <v>35.853700000000003</v>
      </c>
      <c r="X29" s="4">
        <v>32.149099999999997</v>
      </c>
      <c r="Y29" s="4">
        <v>22.9178</v>
      </c>
      <c r="Z29" s="4">
        <v>34.745800000000003</v>
      </c>
      <c r="AA29" s="13">
        <v>41.426600000000001</v>
      </c>
      <c r="AB29" s="4">
        <v>20.108799999999999</v>
      </c>
      <c r="AC29" s="4">
        <v>28.513200000000001</v>
      </c>
      <c r="AD29" s="4">
        <v>26.156600000000001</v>
      </c>
      <c r="AE29" s="4">
        <v>27.5792</v>
      </c>
      <c r="AF29" s="4">
        <v>30.929300000000001</v>
      </c>
      <c r="AG29" s="4">
        <v>38.268000000000001</v>
      </c>
      <c r="AH29" s="13">
        <v>24.810099999999998</v>
      </c>
      <c r="AI29" s="4">
        <v>19.575600000000001</v>
      </c>
      <c r="AJ29" s="4">
        <v>31.132300000000001</v>
      </c>
      <c r="AK29" s="4">
        <v>41.895600000000002</v>
      </c>
      <c r="AL29" s="4">
        <v>26.080300000000001</v>
      </c>
      <c r="AM29" s="4">
        <v>27.218299999999999</v>
      </c>
      <c r="AN29" s="4">
        <v>38.927300000000002</v>
      </c>
      <c r="AO29" s="4">
        <v>36.156399999999998</v>
      </c>
      <c r="AP29" s="13">
        <v>43.436300000000003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</row>
    <row r="30" spans="1:127" x14ac:dyDescent="0.3">
      <c r="A30" s="23" t="s">
        <v>47</v>
      </c>
      <c r="B30" s="4">
        <v>41.994799999999998</v>
      </c>
      <c r="C30" s="4">
        <v>33.409100000000002</v>
      </c>
      <c r="D30" s="4">
        <v>32.4011</v>
      </c>
      <c r="E30" s="4">
        <v>24.496400000000001</v>
      </c>
      <c r="F30" s="13">
        <v>32.124099999999999</v>
      </c>
      <c r="G30" s="4">
        <v>52.554200000000002</v>
      </c>
      <c r="H30" s="4">
        <v>35.167499999999997</v>
      </c>
      <c r="I30" s="4">
        <v>49.347299999999997</v>
      </c>
      <c r="J30" s="4">
        <v>28.232099999999999</v>
      </c>
      <c r="K30" s="13">
        <v>32.018000000000001</v>
      </c>
      <c r="L30" s="13">
        <v>38.984000000000002</v>
      </c>
      <c r="M30" s="4">
        <v>37.1295</v>
      </c>
      <c r="N30" s="13">
        <v>35.105899999999998</v>
      </c>
      <c r="O30" s="13">
        <v>40.3748</v>
      </c>
      <c r="P30" s="13">
        <v>31.560099999999998</v>
      </c>
      <c r="Q30" s="13">
        <v>22.163399999999999</v>
      </c>
      <c r="R30" s="4">
        <v>31.132300000000001</v>
      </c>
      <c r="S30" s="13">
        <v>38.566899999999997</v>
      </c>
      <c r="T30" s="4">
        <v>30.046299999999999</v>
      </c>
      <c r="U30" s="13">
        <v>33.287999999999997</v>
      </c>
      <c r="V30" s="4">
        <v>23.384499999999999</v>
      </c>
      <c r="W30" s="4">
        <v>38.991999999999997</v>
      </c>
      <c r="X30" s="4">
        <v>30.392099999999999</v>
      </c>
      <c r="Y30" s="4">
        <v>20.6572</v>
      </c>
      <c r="Z30" s="4">
        <v>30.952100000000002</v>
      </c>
      <c r="AA30" s="13">
        <v>42.887700000000002</v>
      </c>
      <c r="AB30" s="4">
        <v>26.478000000000002</v>
      </c>
      <c r="AC30" s="4">
        <v>31.1144</v>
      </c>
      <c r="AD30" s="4">
        <v>28.946200000000001</v>
      </c>
      <c r="AE30" s="4">
        <v>27.222799999999999</v>
      </c>
      <c r="AF30" s="4">
        <v>28.211400000000001</v>
      </c>
      <c r="AG30" s="4">
        <v>35.7027</v>
      </c>
      <c r="AH30" s="13">
        <v>28.730899999999998</v>
      </c>
      <c r="AI30" s="4">
        <v>18.724499999999999</v>
      </c>
      <c r="AJ30" s="4">
        <v>29.213000000000001</v>
      </c>
      <c r="AK30" s="4">
        <v>37.103999999999999</v>
      </c>
      <c r="AL30" s="4">
        <v>25.6356</v>
      </c>
      <c r="AM30" s="4">
        <v>32.476599999999998</v>
      </c>
      <c r="AN30" s="4">
        <v>40.834800000000001</v>
      </c>
      <c r="AO30" s="4">
        <v>37.708399999999997</v>
      </c>
      <c r="AP30" s="13">
        <v>37.5685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</row>
    <row r="31" spans="1:127" x14ac:dyDescent="0.3">
      <c r="A31" s="23" t="s">
        <v>48</v>
      </c>
      <c r="B31" s="4">
        <v>55.459299999999999</v>
      </c>
      <c r="C31" s="4">
        <v>32.061100000000003</v>
      </c>
      <c r="D31" s="4">
        <v>51.041699999999999</v>
      </c>
      <c r="E31" s="4">
        <v>29.7651</v>
      </c>
      <c r="F31" s="13">
        <v>37.080599999999997</v>
      </c>
      <c r="G31" s="4">
        <v>58.765999999999998</v>
      </c>
      <c r="H31" s="4">
        <v>59.0717</v>
      </c>
      <c r="I31" s="4">
        <v>45.723199999999999</v>
      </c>
      <c r="J31" s="4">
        <v>33.204500000000003</v>
      </c>
      <c r="K31" s="13">
        <v>38.198399999999999</v>
      </c>
      <c r="L31" s="13">
        <v>52.782800000000002</v>
      </c>
      <c r="M31" s="4">
        <v>36.888300000000001</v>
      </c>
      <c r="N31" s="13">
        <v>44.9801</v>
      </c>
      <c r="O31" s="13">
        <v>68.5137</v>
      </c>
      <c r="P31" s="13">
        <v>30.784600000000001</v>
      </c>
      <c r="Q31" s="13">
        <v>37.824300000000001</v>
      </c>
      <c r="R31" s="4">
        <v>48.014800000000001</v>
      </c>
      <c r="S31" s="13">
        <v>39.753599999999999</v>
      </c>
      <c r="T31" s="4">
        <v>39.450099999999999</v>
      </c>
      <c r="U31" s="13">
        <v>41.930799999999998</v>
      </c>
      <c r="V31" s="4">
        <v>45.519399999999997</v>
      </c>
      <c r="W31" s="4">
        <v>50.8827</v>
      </c>
      <c r="X31" s="4">
        <v>33.976700000000001</v>
      </c>
      <c r="Y31" s="4">
        <v>43.552700000000002</v>
      </c>
      <c r="Z31" s="4">
        <v>43.768799999999999</v>
      </c>
      <c r="AA31" s="13">
        <v>58.067100000000003</v>
      </c>
      <c r="AB31" s="4">
        <v>35.058399999999999</v>
      </c>
      <c r="AC31" s="4">
        <v>37.713799999999999</v>
      </c>
      <c r="AD31" s="4">
        <v>33.755200000000002</v>
      </c>
      <c r="AE31" s="4">
        <v>31.787600000000001</v>
      </c>
      <c r="AF31" s="4">
        <v>28.4345</v>
      </c>
      <c r="AG31" s="4">
        <v>39.830199999999998</v>
      </c>
      <c r="AH31" s="13">
        <v>31.465499999999999</v>
      </c>
      <c r="AI31" s="4">
        <v>41.364400000000003</v>
      </c>
      <c r="AJ31" s="4">
        <v>39.5871</v>
      </c>
      <c r="AK31" s="4">
        <v>48.412799999999997</v>
      </c>
      <c r="AL31" s="4">
        <v>30.2912</v>
      </c>
      <c r="AM31" s="4">
        <v>33.585500000000003</v>
      </c>
      <c r="AN31" s="4">
        <v>44.609699999999997</v>
      </c>
      <c r="AO31" s="4">
        <v>42.534700000000001</v>
      </c>
      <c r="AP31" s="13">
        <v>49.718600000000002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</row>
    <row r="32" spans="1:127" x14ac:dyDescent="0.3">
      <c r="A32" s="23" t="s">
        <v>49</v>
      </c>
      <c r="B32" s="4">
        <v>55.459299999999999</v>
      </c>
      <c r="C32" s="4">
        <v>32.061100000000003</v>
      </c>
      <c r="D32" s="4">
        <v>51.041699999999999</v>
      </c>
      <c r="E32" s="4">
        <v>29.7651</v>
      </c>
      <c r="F32" s="13">
        <v>37.080599999999997</v>
      </c>
      <c r="G32" s="4">
        <v>58.765999999999998</v>
      </c>
      <c r="H32" s="4">
        <v>59.0717</v>
      </c>
      <c r="I32" s="4">
        <v>45.723199999999999</v>
      </c>
      <c r="J32" s="4">
        <v>33.204099999999997</v>
      </c>
      <c r="K32" s="13">
        <v>38.197800000000001</v>
      </c>
      <c r="L32" s="13">
        <v>52.782800000000002</v>
      </c>
      <c r="M32" s="4">
        <v>36.888300000000001</v>
      </c>
      <c r="N32" s="13">
        <v>44.9801</v>
      </c>
      <c r="O32" s="13">
        <v>68.5137</v>
      </c>
      <c r="P32" s="13">
        <v>30.784600000000001</v>
      </c>
      <c r="Q32" s="13">
        <v>38.191200000000002</v>
      </c>
      <c r="R32" s="4">
        <v>48.014800000000001</v>
      </c>
      <c r="S32" s="13">
        <v>39.753599999999999</v>
      </c>
      <c r="T32" s="4">
        <v>39.450099999999999</v>
      </c>
      <c r="U32" s="13">
        <v>41.930799999999998</v>
      </c>
      <c r="V32" s="4">
        <v>45.519399999999997</v>
      </c>
      <c r="W32" s="4">
        <v>50.8827</v>
      </c>
      <c r="X32" s="4">
        <v>33.976700000000001</v>
      </c>
      <c r="Y32" s="4">
        <v>43.552</v>
      </c>
      <c r="Z32" s="4">
        <v>43.768799999999999</v>
      </c>
      <c r="AA32" s="13">
        <v>58.067100000000003</v>
      </c>
      <c r="AB32" s="4">
        <v>35.058399999999999</v>
      </c>
      <c r="AC32" s="4">
        <v>37.713799999999999</v>
      </c>
      <c r="AD32" s="4">
        <v>33.755200000000002</v>
      </c>
      <c r="AE32" s="4">
        <v>31.787600000000001</v>
      </c>
      <c r="AF32" s="4">
        <v>28.4345</v>
      </c>
      <c r="AG32" s="4">
        <v>39.830199999999998</v>
      </c>
      <c r="AH32" s="13">
        <v>31.465499999999999</v>
      </c>
      <c r="AI32" s="4">
        <v>41.364400000000003</v>
      </c>
      <c r="AJ32" s="4">
        <v>39.5871</v>
      </c>
      <c r="AK32" s="4">
        <v>48.412799999999997</v>
      </c>
      <c r="AL32" s="4">
        <v>30.2912</v>
      </c>
      <c r="AM32" s="4">
        <v>33.585500000000003</v>
      </c>
      <c r="AN32" s="4">
        <v>44.609699999999997</v>
      </c>
      <c r="AO32" s="4">
        <v>42.534700000000001</v>
      </c>
      <c r="AP32" s="13">
        <v>49.718600000000002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</row>
    <row r="33" spans="1:127" x14ac:dyDescent="0.3">
      <c r="A33" s="23" t="s">
        <v>50</v>
      </c>
      <c r="B33" s="4">
        <v>39.393799999999999</v>
      </c>
      <c r="C33" s="4">
        <v>28.378399999999999</v>
      </c>
      <c r="D33" s="4">
        <v>37.707299999999996</v>
      </c>
      <c r="E33" s="4">
        <v>30.222000000000001</v>
      </c>
      <c r="F33" s="13">
        <v>29.906400000000001</v>
      </c>
      <c r="G33" s="4">
        <v>53.6496</v>
      </c>
      <c r="H33" s="4">
        <v>45.328400000000002</v>
      </c>
      <c r="I33" s="4">
        <v>35.853700000000003</v>
      </c>
      <c r="J33" s="4">
        <v>27.9468</v>
      </c>
      <c r="K33" s="13">
        <v>30.996700000000001</v>
      </c>
      <c r="L33" s="13">
        <v>35.421700000000001</v>
      </c>
      <c r="M33" s="4">
        <v>32.450299999999999</v>
      </c>
      <c r="N33" s="13">
        <v>32.917000000000002</v>
      </c>
      <c r="O33" s="13">
        <v>43.370699999999999</v>
      </c>
      <c r="P33" s="13">
        <v>30.544799999999999</v>
      </c>
      <c r="Q33" s="13">
        <v>34.8245</v>
      </c>
      <c r="R33" s="4">
        <v>41.061500000000002</v>
      </c>
      <c r="S33" s="13">
        <v>40.054499999999997</v>
      </c>
      <c r="T33" s="4">
        <v>33.409100000000002</v>
      </c>
      <c r="U33" s="13">
        <v>33.287999999999997</v>
      </c>
      <c r="V33" s="4">
        <v>32.922699999999999</v>
      </c>
      <c r="W33" s="4">
        <v>40.061799999999998</v>
      </c>
      <c r="X33" s="4">
        <v>21.050799999999999</v>
      </c>
      <c r="Y33" s="4">
        <v>26.916499999999999</v>
      </c>
      <c r="Z33" s="4">
        <v>35.915999999999997</v>
      </c>
      <c r="AA33" s="13">
        <v>51.845799999999997</v>
      </c>
      <c r="AB33" s="4">
        <v>24.492699999999999</v>
      </c>
      <c r="AC33" s="4">
        <v>33.558199999999999</v>
      </c>
      <c r="AD33" s="4">
        <v>26.604700000000001</v>
      </c>
      <c r="AE33" s="4">
        <v>31.512</v>
      </c>
      <c r="AF33" s="4">
        <v>32.3504</v>
      </c>
      <c r="AG33" s="4">
        <v>55.869900000000001</v>
      </c>
      <c r="AH33" s="13">
        <v>28.160900000000002</v>
      </c>
      <c r="AI33" s="4">
        <v>22.039000000000001</v>
      </c>
      <c r="AJ33" s="4">
        <v>33.022199999999998</v>
      </c>
      <c r="AK33" s="4">
        <v>39.9071</v>
      </c>
      <c r="AL33" s="4">
        <v>24.416799999999999</v>
      </c>
      <c r="AM33" s="4">
        <v>28.297000000000001</v>
      </c>
      <c r="AN33" s="4">
        <v>37.862900000000003</v>
      </c>
      <c r="AO33" s="4">
        <v>36.5227</v>
      </c>
      <c r="AP33" s="13">
        <v>52.826599999999999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</row>
    <row r="34" spans="1:127" x14ac:dyDescent="0.3">
      <c r="A34" s="23" t="s">
        <v>51</v>
      </c>
      <c r="B34" s="4">
        <v>65.075999999999993</v>
      </c>
      <c r="C34" s="4">
        <v>41.437600000000003</v>
      </c>
      <c r="D34" s="4">
        <v>50.5184</v>
      </c>
      <c r="E34" s="4">
        <v>40.954700000000003</v>
      </c>
      <c r="F34" s="13">
        <v>96.005200000000002</v>
      </c>
      <c r="G34" s="4">
        <v>92.166399999999996</v>
      </c>
      <c r="H34" s="4">
        <v>60.27</v>
      </c>
      <c r="I34" s="4">
        <v>74.472399999999993</v>
      </c>
      <c r="J34" s="4">
        <v>65.406000000000006</v>
      </c>
      <c r="K34" s="13">
        <v>62.140799999999999</v>
      </c>
      <c r="L34" s="13">
        <v>50.921199999999999</v>
      </c>
      <c r="M34" s="4">
        <v>42.678800000000003</v>
      </c>
      <c r="N34" s="13">
        <v>48.783200000000001</v>
      </c>
      <c r="O34" s="13">
        <v>64.102400000000003</v>
      </c>
      <c r="P34" s="13">
        <v>45.270800000000001</v>
      </c>
      <c r="Q34" s="13">
        <v>45.585599999999999</v>
      </c>
      <c r="R34" s="4">
        <v>43.588000000000001</v>
      </c>
      <c r="S34" s="13">
        <v>48.076799999999999</v>
      </c>
      <c r="T34" s="4">
        <v>106.93519999999999</v>
      </c>
      <c r="U34" s="13">
        <v>54.185600000000001</v>
      </c>
      <c r="V34" s="4">
        <v>116.1596</v>
      </c>
      <c r="W34" s="4">
        <v>47.169199999999996</v>
      </c>
      <c r="X34" s="4">
        <v>47.142400000000002</v>
      </c>
      <c r="Y34" s="4">
        <v>49.78</v>
      </c>
      <c r="Z34" s="4">
        <v>33.757759999999998</v>
      </c>
      <c r="AA34" s="13">
        <v>46.231200000000001</v>
      </c>
      <c r="AB34" s="4">
        <v>48.426000000000002</v>
      </c>
      <c r="AC34" s="4">
        <v>32.587000000000003</v>
      </c>
      <c r="AD34" s="4">
        <v>38.405720000000002</v>
      </c>
      <c r="AE34" s="4">
        <v>31.03884</v>
      </c>
      <c r="AF34" s="4">
        <v>25.201920000000001</v>
      </c>
      <c r="AG34" s="4">
        <v>42.3172</v>
      </c>
      <c r="AH34" s="13">
        <v>44.9268</v>
      </c>
      <c r="AI34" s="4">
        <v>100.0416</v>
      </c>
      <c r="AJ34" s="4">
        <v>48.525599999999997</v>
      </c>
      <c r="AK34" s="4">
        <v>66.202799999999996</v>
      </c>
      <c r="AL34" s="4">
        <v>20.072199999999999</v>
      </c>
      <c r="AM34" s="4">
        <v>40.914000000000001</v>
      </c>
      <c r="AN34" s="4">
        <v>47.194400000000002</v>
      </c>
      <c r="AO34" s="4">
        <v>38.44144</v>
      </c>
      <c r="AP34" s="13">
        <v>50.417999999999999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7" x14ac:dyDescent="0.3">
      <c r="A35" s="23"/>
      <c r="I35" s="1"/>
      <c r="P35" s="1"/>
      <c r="Q35" s="1"/>
      <c r="Z35" s="1"/>
      <c r="AN35" s="1"/>
      <c r="AO35" s="1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7" x14ac:dyDescent="0.3">
      <c r="B36" s="33" t="s">
        <v>122</v>
      </c>
      <c r="C36" s="33" t="s">
        <v>123</v>
      </c>
      <c r="D36" s="22" t="s">
        <v>119</v>
      </c>
      <c r="E36" s="33" t="s">
        <v>120</v>
      </c>
      <c r="F36" s="22" t="s">
        <v>182</v>
      </c>
      <c r="G36" s="33" t="s">
        <v>126</v>
      </c>
      <c r="H36" s="33" t="s">
        <v>127</v>
      </c>
      <c r="I36" s="22" t="s">
        <v>153</v>
      </c>
      <c r="J36" s="22" t="s">
        <v>129</v>
      </c>
      <c r="K36" s="22" t="s">
        <v>130</v>
      </c>
      <c r="L36" s="22" t="s">
        <v>131</v>
      </c>
      <c r="M36" s="22" t="s">
        <v>132</v>
      </c>
      <c r="N36" s="22" t="s">
        <v>133</v>
      </c>
      <c r="O36" s="22" t="s">
        <v>134</v>
      </c>
      <c r="P36" s="22" t="s">
        <v>135</v>
      </c>
      <c r="Q36" s="22" t="s">
        <v>136</v>
      </c>
      <c r="R36" s="22" t="s">
        <v>137</v>
      </c>
      <c r="S36" s="22" t="s">
        <v>138</v>
      </c>
      <c r="T36" s="22" t="s">
        <v>139</v>
      </c>
      <c r="U36" s="22" t="s">
        <v>140</v>
      </c>
      <c r="V36" s="22" t="s">
        <v>141</v>
      </c>
      <c r="W36" s="22" t="s">
        <v>142</v>
      </c>
      <c r="X36" s="22" t="s">
        <v>143</v>
      </c>
      <c r="Y36" s="22" t="s">
        <v>144</v>
      </c>
      <c r="Z36" s="22" t="s">
        <v>145</v>
      </c>
      <c r="AA36" s="22" t="s">
        <v>146</v>
      </c>
      <c r="AB36" s="22" t="s">
        <v>147</v>
      </c>
      <c r="AC36" s="22" t="s">
        <v>148</v>
      </c>
      <c r="AD36" s="22" t="s">
        <v>149</v>
      </c>
      <c r="AE36" s="22" t="s">
        <v>150</v>
      </c>
      <c r="AF36" s="22" t="s">
        <v>151</v>
      </c>
      <c r="AG36" s="22" t="s">
        <v>152</v>
      </c>
      <c r="AH36" s="22" t="s">
        <v>156</v>
      </c>
      <c r="AI36" s="22" t="s">
        <v>157</v>
      </c>
      <c r="AJ36" s="22" t="s">
        <v>158</v>
      </c>
      <c r="AK36" s="22" t="s">
        <v>159</v>
      </c>
      <c r="AL36" s="22" t="s">
        <v>160</v>
      </c>
      <c r="AM36" s="22" t="s">
        <v>161</v>
      </c>
      <c r="AN36" s="22" t="s">
        <v>162</v>
      </c>
      <c r="AO36" s="22" t="s">
        <v>163</v>
      </c>
      <c r="AP36" s="22" t="s">
        <v>164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7" x14ac:dyDescent="0.3">
      <c r="A37" s="6" t="s">
        <v>486</v>
      </c>
      <c r="B37" s="4">
        <f>STDEV(B2:B33)</f>
        <v>7.9178987893797386</v>
      </c>
      <c r="C37" s="4">
        <f t="shared" ref="C37:AP37" si="61">STDEV(C2:C33)</f>
        <v>12.445446103396199</v>
      </c>
      <c r="D37" s="4">
        <f t="shared" si="61"/>
        <v>8.4426597909834911</v>
      </c>
      <c r="E37" s="4">
        <f t="shared" si="61"/>
        <v>4.5137697206926433</v>
      </c>
      <c r="F37" s="4">
        <f>STDEV(F2:F33)</f>
        <v>4.6915556748225145</v>
      </c>
      <c r="G37" s="4">
        <f>STDEV(G2:G33)</f>
        <v>11.289032092869151</v>
      </c>
      <c r="H37" s="4">
        <f t="shared" si="61"/>
        <v>6.7551476879343388</v>
      </c>
      <c r="I37" s="4">
        <f t="shared" si="61"/>
        <v>8.1371185531771832</v>
      </c>
      <c r="J37" s="4">
        <f t="shared" si="61"/>
        <v>17.851586662181642</v>
      </c>
      <c r="K37" s="4">
        <f>STDEV(K2:K33)</f>
        <v>3.7674801550397841</v>
      </c>
      <c r="L37" s="4">
        <f>STDEV(L2:L33)</f>
        <v>7.1782793661137365</v>
      </c>
      <c r="M37" s="4">
        <f t="shared" si="61"/>
        <v>4.9731459637906834</v>
      </c>
      <c r="N37" s="4">
        <f>STDEV(N2:N33)</f>
        <v>7.6374831787464652</v>
      </c>
      <c r="O37" s="4">
        <f>STDEV(O2:O33)</f>
        <v>7.3534822135064744</v>
      </c>
      <c r="P37" s="13">
        <f>STDEV(P2:P33)</f>
        <v>4.5914055805286624</v>
      </c>
      <c r="Q37" s="13">
        <f>STDEV(Q2:Q33)</f>
        <v>4.4307699964409295</v>
      </c>
      <c r="R37" s="4">
        <f t="shared" si="61"/>
        <v>4.7229526982256829</v>
      </c>
      <c r="S37" s="4">
        <f>STDEV(S2:S33)</f>
        <v>6.0533447613885851</v>
      </c>
      <c r="T37" s="4">
        <f t="shared" si="61"/>
        <v>4.8981252855447677</v>
      </c>
      <c r="U37" s="4">
        <f>STDEV(U2:U33)</f>
        <v>7.1995486466158818</v>
      </c>
      <c r="V37" s="4">
        <f t="shared" si="61"/>
        <v>6.207038715642919</v>
      </c>
      <c r="W37" s="4">
        <f t="shared" si="61"/>
        <v>8.4093036551882534</v>
      </c>
      <c r="X37" s="4">
        <f t="shared" si="61"/>
        <v>5.0088367937527725</v>
      </c>
      <c r="Y37" s="4">
        <f t="shared" si="61"/>
        <v>6.0497339183790046</v>
      </c>
      <c r="Z37" s="4">
        <f>STDEV(Z2:Z33)</f>
        <v>7.0102211164903094</v>
      </c>
      <c r="AA37" s="4">
        <f>STDEV(AA2:AA33)</f>
        <v>8.4121081000122047</v>
      </c>
      <c r="AB37" s="4">
        <f t="shared" si="61"/>
        <v>3.941831807673907</v>
      </c>
      <c r="AC37" s="4">
        <f t="shared" si="61"/>
        <v>3.6061936326882318</v>
      </c>
      <c r="AD37" s="4">
        <f t="shared" si="61"/>
        <v>5.8505439631850296</v>
      </c>
      <c r="AE37" s="4">
        <f t="shared" si="61"/>
        <v>4.1030591645382577</v>
      </c>
      <c r="AF37" s="4">
        <f t="shared" si="61"/>
        <v>4.0387443385160413</v>
      </c>
      <c r="AG37" s="4">
        <f t="shared" si="61"/>
        <v>8.4381643901377981</v>
      </c>
      <c r="AH37" s="4">
        <f>STDEV(AH2:AH33)</f>
        <v>4.1412570574984038</v>
      </c>
      <c r="AI37" s="4">
        <f t="shared" si="61"/>
        <v>5.4928650399749435</v>
      </c>
      <c r="AJ37" s="4">
        <f t="shared" si="61"/>
        <v>4.3675955103946409</v>
      </c>
      <c r="AK37" s="4">
        <f t="shared" si="61"/>
        <v>6.3692552185630396</v>
      </c>
      <c r="AL37" s="4">
        <f t="shared" si="61"/>
        <v>8.4882872550844048</v>
      </c>
      <c r="AM37" s="4">
        <f t="shared" si="61"/>
        <v>3.3064265038303651</v>
      </c>
      <c r="AN37" s="4">
        <f t="shared" si="61"/>
        <v>3.656094341572139</v>
      </c>
      <c r="AO37" s="4">
        <f t="shared" si="61"/>
        <v>3.8588665016831838</v>
      </c>
      <c r="AP37" s="4">
        <f t="shared" si="61"/>
        <v>7.9990820390050503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7" s="82" customFormat="1" x14ac:dyDescent="0.3">
      <c r="A38" s="104" t="s">
        <v>473</v>
      </c>
      <c r="B38" s="82">
        <f>AVERAGE(B2:B33)</f>
        <v>42.263928125</v>
      </c>
      <c r="C38" s="82">
        <f t="shared" ref="C38:AP38" si="62">AVERAGE(C2:C33)</f>
        <v>48.88318125</v>
      </c>
      <c r="D38" s="82">
        <f t="shared" si="62"/>
        <v>46.843962500000004</v>
      </c>
      <c r="E38" s="82">
        <f t="shared" si="62"/>
        <v>25.297978124999993</v>
      </c>
      <c r="F38" s="82">
        <f>AVERAGE(F2:F33)</f>
        <v>35.724181250000008</v>
      </c>
      <c r="G38" s="82">
        <f>AVERAGE(G2:G33)</f>
        <v>48.47873125000001</v>
      </c>
      <c r="H38" s="82">
        <f t="shared" si="62"/>
        <v>47.356925000000011</v>
      </c>
      <c r="I38" s="82">
        <f t="shared" si="62"/>
        <v>52.572415624999977</v>
      </c>
      <c r="J38" s="82">
        <f t="shared" si="62"/>
        <v>49.036556249999983</v>
      </c>
      <c r="K38" s="82">
        <f>AVERAGE(K2:K33)</f>
        <v>34.027659375000006</v>
      </c>
      <c r="L38" s="82">
        <f>AVERAGE(L2:L33)</f>
        <v>39.550240625000001</v>
      </c>
      <c r="M38" s="82">
        <f t="shared" si="62"/>
        <v>34.593565624999997</v>
      </c>
      <c r="N38" s="82">
        <f>AVERAGE(N2:N33)</f>
        <v>47.127721874999999</v>
      </c>
      <c r="O38" s="82">
        <f>AVERAGE(O2:O33)</f>
        <v>51.799362499999987</v>
      </c>
      <c r="P38" s="58">
        <f>AVERAGE(P2:P33)</f>
        <v>35.77653437499999</v>
      </c>
      <c r="Q38" s="58">
        <f>AVERAGE(Q2:Q33)</f>
        <v>28.879415624999993</v>
      </c>
      <c r="R38" s="82">
        <f t="shared" si="62"/>
        <v>37.278224999999999</v>
      </c>
      <c r="S38" s="82">
        <f>AVERAGE(S2:S33)</f>
        <v>43.134790625000008</v>
      </c>
      <c r="T38" s="82">
        <f t="shared" si="62"/>
        <v>28.280146875</v>
      </c>
      <c r="U38" s="82">
        <f>AVERAGE(U2:U33)</f>
        <v>37.015728125000017</v>
      </c>
      <c r="V38" s="82">
        <f t="shared" si="62"/>
        <v>30.711684375000001</v>
      </c>
      <c r="W38" s="82">
        <f t="shared" si="62"/>
        <v>39.331624999999988</v>
      </c>
      <c r="X38" s="82">
        <f t="shared" si="62"/>
        <v>31.361499999999999</v>
      </c>
      <c r="Y38" s="82">
        <f t="shared" si="62"/>
        <v>32.692706250000001</v>
      </c>
      <c r="Z38" s="82">
        <f>AVERAGE(Z2:Z33)</f>
        <v>41.574371874999997</v>
      </c>
      <c r="AA38" s="82">
        <f>AVERAGE(AA2:AA33)</f>
        <v>38.634137499999994</v>
      </c>
      <c r="AB38" s="82">
        <f t="shared" si="62"/>
        <v>28.217653125000002</v>
      </c>
      <c r="AC38" s="82">
        <f t="shared" si="62"/>
        <v>32.751503125000006</v>
      </c>
      <c r="AD38" s="82">
        <f t="shared" si="62"/>
        <v>37.992550000000008</v>
      </c>
      <c r="AE38" s="82">
        <f t="shared" si="62"/>
        <v>31.815693750000001</v>
      </c>
      <c r="AF38" s="82">
        <f t="shared" si="62"/>
        <v>33.004518749999995</v>
      </c>
      <c r="AG38" s="82">
        <f t="shared" si="62"/>
        <v>36.509928125000002</v>
      </c>
      <c r="AH38" s="82">
        <f>AVERAGE(AH2:AH33)</f>
        <v>28.060771875000004</v>
      </c>
      <c r="AI38" s="82">
        <f t="shared" si="62"/>
        <v>26.042181250000006</v>
      </c>
      <c r="AJ38" s="82">
        <f t="shared" si="62"/>
        <v>34.885837499999994</v>
      </c>
      <c r="AK38" s="82">
        <f t="shared" si="62"/>
        <v>38.956437500000014</v>
      </c>
      <c r="AL38" s="82">
        <f t="shared" si="62"/>
        <v>39.132796874999997</v>
      </c>
      <c r="AM38" s="82">
        <f t="shared" si="62"/>
        <v>32.167015625000005</v>
      </c>
      <c r="AN38" s="82">
        <f t="shared" si="62"/>
        <v>38.627368750000009</v>
      </c>
      <c r="AO38" s="82">
        <f t="shared" si="62"/>
        <v>35.606134374999996</v>
      </c>
      <c r="AP38" s="82">
        <f t="shared" si="62"/>
        <v>50.996568750000002</v>
      </c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</row>
    <row r="39" spans="1:127" x14ac:dyDescent="0.3">
      <c r="A39" s="98" t="s">
        <v>476</v>
      </c>
      <c r="B39" s="4">
        <f>STDEV(B2:B33)</f>
        <v>7.9178987893797386</v>
      </c>
      <c r="C39" s="4">
        <f t="shared" ref="C39:AP39" si="63">STDEV(C2:C33)</f>
        <v>12.445446103396199</v>
      </c>
      <c r="D39" s="4">
        <f t="shared" si="63"/>
        <v>8.4426597909834911</v>
      </c>
      <c r="E39" s="4">
        <f t="shared" si="63"/>
        <v>4.5137697206926433</v>
      </c>
      <c r="F39" s="4">
        <f>STDEV(F2:F33)</f>
        <v>4.6915556748225145</v>
      </c>
      <c r="G39" s="4">
        <f>STDEV(G2:G33)</f>
        <v>11.289032092869151</v>
      </c>
      <c r="H39" s="4">
        <f t="shared" si="63"/>
        <v>6.7551476879343388</v>
      </c>
      <c r="I39" s="4">
        <f t="shared" si="63"/>
        <v>8.1371185531771832</v>
      </c>
      <c r="J39" s="4">
        <f t="shared" si="63"/>
        <v>17.851586662181642</v>
      </c>
      <c r="K39" s="4">
        <f>STDEV(K2:K33)</f>
        <v>3.7674801550397841</v>
      </c>
      <c r="L39" s="4">
        <f>STDEV(L2:L33)</f>
        <v>7.1782793661137365</v>
      </c>
      <c r="M39" s="4">
        <f t="shared" si="63"/>
        <v>4.9731459637906834</v>
      </c>
      <c r="N39" s="4">
        <f>STDEV(N2:N33)</f>
        <v>7.6374831787464652</v>
      </c>
      <c r="O39" s="4">
        <f>STDEV(O2:O33)</f>
        <v>7.3534822135064744</v>
      </c>
      <c r="P39" s="13">
        <f>STDEV(P2:P33)</f>
        <v>4.5914055805286624</v>
      </c>
      <c r="Q39" s="13">
        <f>STDEV(Q2:Q33)</f>
        <v>4.4307699964409295</v>
      </c>
      <c r="R39" s="4">
        <f t="shared" si="63"/>
        <v>4.7229526982256829</v>
      </c>
      <c r="S39" s="4">
        <f>STDEV(S2:S33)</f>
        <v>6.0533447613885851</v>
      </c>
      <c r="T39" s="4">
        <f t="shared" si="63"/>
        <v>4.8981252855447677</v>
      </c>
      <c r="U39" s="4">
        <f>STDEV(U2:U33)</f>
        <v>7.1995486466158818</v>
      </c>
      <c r="V39" s="4">
        <f t="shared" si="63"/>
        <v>6.207038715642919</v>
      </c>
      <c r="W39" s="4">
        <f t="shared" si="63"/>
        <v>8.4093036551882534</v>
      </c>
      <c r="X39" s="4">
        <f t="shared" si="63"/>
        <v>5.0088367937527725</v>
      </c>
      <c r="Y39" s="4">
        <f t="shared" si="63"/>
        <v>6.0497339183790046</v>
      </c>
      <c r="Z39" s="4">
        <f>STDEV(Z2:Z33)</f>
        <v>7.0102211164903094</v>
      </c>
      <c r="AA39" s="4">
        <f>STDEV(AA2:AA33)</f>
        <v>8.4121081000122047</v>
      </c>
      <c r="AB39" s="4">
        <f t="shared" si="63"/>
        <v>3.941831807673907</v>
      </c>
      <c r="AC39" s="4">
        <f t="shared" si="63"/>
        <v>3.6061936326882318</v>
      </c>
      <c r="AD39" s="4">
        <f t="shared" si="63"/>
        <v>5.8505439631850296</v>
      </c>
      <c r="AE39" s="4">
        <f t="shared" si="63"/>
        <v>4.1030591645382577</v>
      </c>
      <c r="AF39" s="4">
        <f t="shared" si="63"/>
        <v>4.0387443385160413</v>
      </c>
      <c r="AG39" s="4">
        <f t="shared" si="63"/>
        <v>8.4381643901377981</v>
      </c>
      <c r="AH39" s="4">
        <f>STDEV(AH2:AH33)</f>
        <v>4.1412570574984038</v>
      </c>
      <c r="AI39" s="4">
        <f t="shared" si="63"/>
        <v>5.4928650399749435</v>
      </c>
      <c r="AJ39" s="4">
        <f t="shared" si="63"/>
        <v>4.3675955103946409</v>
      </c>
      <c r="AK39" s="4">
        <f t="shared" si="63"/>
        <v>6.3692552185630396</v>
      </c>
      <c r="AL39" s="4">
        <f t="shared" si="63"/>
        <v>8.4882872550844048</v>
      </c>
      <c r="AM39" s="4">
        <f t="shared" si="63"/>
        <v>3.3064265038303651</v>
      </c>
      <c r="AN39" s="4">
        <f t="shared" si="63"/>
        <v>3.656094341572139</v>
      </c>
      <c r="AO39" s="4">
        <f t="shared" si="63"/>
        <v>3.8588665016831838</v>
      </c>
      <c r="AP39" s="4">
        <f t="shared" si="63"/>
        <v>7.9990820390050503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7" s="82" customFormat="1" x14ac:dyDescent="0.3">
      <c r="A40" s="104" t="s">
        <v>475</v>
      </c>
      <c r="B40" s="82">
        <f>B39/B38*100</f>
        <v>18.734412868490885</v>
      </c>
      <c r="C40" s="82">
        <f t="shared" ref="C40:AP40" si="64">C39/C38*100</f>
        <v>25.459566634477575</v>
      </c>
      <c r="D40" s="82">
        <f t="shared" si="64"/>
        <v>18.022941144194387</v>
      </c>
      <c r="E40" s="82">
        <f t="shared" si="64"/>
        <v>17.842412932723825</v>
      </c>
      <c r="F40" s="82">
        <f>F39/F38*100</f>
        <v>13.132717141900946</v>
      </c>
      <c r="G40" s="82">
        <f>G39/G38*100</f>
        <v>23.286566710363626</v>
      </c>
      <c r="H40" s="82">
        <f t="shared" si="64"/>
        <v>14.264329214648832</v>
      </c>
      <c r="I40" s="82">
        <f t="shared" si="64"/>
        <v>15.477924033811574</v>
      </c>
      <c r="J40" s="82">
        <f t="shared" si="64"/>
        <v>36.404649974133626</v>
      </c>
      <c r="K40" s="82">
        <f>K39/K38*100</f>
        <v>11.071816940214635</v>
      </c>
      <c r="L40" s="82">
        <f>L39/L38*100</f>
        <v>18.149774192717029</v>
      </c>
      <c r="M40" s="82">
        <f t="shared" si="64"/>
        <v>14.375927644176411</v>
      </c>
      <c r="N40" s="82">
        <f>N39/N38*100</f>
        <v>16.20592482489154</v>
      </c>
      <c r="O40" s="82">
        <f>O39/O38*100</f>
        <v>14.196086319607652</v>
      </c>
      <c r="P40" s="58">
        <f>P39/P38*100</f>
        <v>12.833567199110979</v>
      </c>
      <c r="Q40" s="58">
        <f>Q39/Q38*100</f>
        <v>15.34231181812887</v>
      </c>
      <c r="R40" s="82">
        <f t="shared" si="64"/>
        <v>12.669467760940019</v>
      </c>
      <c r="S40" s="82">
        <f>S39/S38*100</f>
        <v>14.033555451826384</v>
      </c>
      <c r="T40" s="82">
        <f t="shared" si="64"/>
        <v>17.320013602456822</v>
      </c>
      <c r="U40" s="82">
        <f>U39/U38*100</f>
        <v>19.44997170473971</v>
      </c>
      <c r="V40" s="82">
        <f t="shared" si="64"/>
        <v>20.210674998651612</v>
      </c>
      <c r="W40" s="82">
        <f t="shared" si="64"/>
        <v>21.380514166877816</v>
      </c>
      <c r="X40" s="82">
        <f t="shared" si="64"/>
        <v>15.971292169547926</v>
      </c>
      <c r="Y40" s="82">
        <f t="shared" si="64"/>
        <v>18.504842860413259</v>
      </c>
      <c r="Z40" s="82">
        <f>Z39/Z38*100</f>
        <v>16.861881010656425</v>
      </c>
      <c r="AA40" s="82">
        <f>AA39/AA38*100</f>
        <v>21.773769635758548</v>
      </c>
      <c r="AB40" s="82">
        <f t="shared" si="64"/>
        <v>13.969382181474055</v>
      </c>
      <c r="AC40" s="82">
        <f t="shared" si="64"/>
        <v>11.010772906894578</v>
      </c>
      <c r="AD40" s="82">
        <f t="shared" si="64"/>
        <v>15.399187375380247</v>
      </c>
      <c r="AE40" s="82">
        <f t="shared" si="64"/>
        <v>12.896337250349156</v>
      </c>
      <c r="AF40" s="82">
        <f t="shared" si="64"/>
        <v>12.236943580690877</v>
      </c>
      <c r="AG40" s="82">
        <f t="shared" si="64"/>
        <v>23.111972067564288</v>
      </c>
      <c r="AH40" s="82">
        <f>AH39/AH38*100</f>
        <v>14.758172283877716</v>
      </c>
      <c r="AI40" s="82">
        <f t="shared" si="64"/>
        <v>21.092184971928731</v>
      </c>
      <c r="AJ40" s="82">
        <f t="shared" si="64"/>
        <v>12.519680831496855</v>
      </c>
      <c r="AK40" s="82">
        <f t="shared" si="64"/>
        <v>16.349686027021946</v>
      </c>
      <c r="AL40" s="82">
        <f t="shared" si="64"/>
        <v>21.690980284895382</v>
      </c>
      <c r="AM40" s="82">
        <f t="shared" si="64"/>
        <v>10.278934615434547</v>
      </c>
      <c r="AN40" s="82">
        <f t="shared" si="64"/>
        <v>9.4650359573667249</v>
      </c>
      <c r="AO40" s="82">
        <f t="shared" si="64"/>
        <v>10.837645168223023</v>
      </c>
      <c r="AP40" s="82">
        <f t="shared" si="64"/>
        <v>15.685529899509268</v>
      </c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</row>
    <row r="41" spans="1:127" x14ac:dyDescent="0.3">
      <c r="I41" s="1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7" x14ac:dyDescent="0.3"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7" x14ac:dyDescent="0.3"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7" x14ac:dyDescent="0.3"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7" x14ac:dyDescent="0.3"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7" x14ac:dyDescent="0.3"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7" x14ac:dyDescent="0.3"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7" x14ac:dyDescent="0.3"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44:126" x14ac:dyDescent="0.3"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44:126" x14ac:dyDescent="0.3"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44:126" x14ac:dyDescent="0.3"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44:126" x14ac:dyDescent="0.3"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44:126" x14ac:dyDescent="0.3"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44:126" x14ac:dyDescent="0.3"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44:126" x14ac:dyDescent="0.3"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44:126" x14ac:dyDescent="0.3"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44:126" x14ac:dyDescent="0.3"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44:126" x14ac:dyDescent="0.3"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44:126" x14ac:dyDescent="0.3"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44:126" x14ac:dyDescent="0.3"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44:126" x14ac:dyDescent="0.3"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44:126" x14ac:dyDescent="0.3"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44:126" x14ac:dyDescent="0.3"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44:126" x14ac:dyDescent="0.3"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44:126" x14ac:dyDescent="0.3"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44:126" x14ac:dyDescent="0.3"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44:126" x14ac:dyDescent="0.3"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44:126" x14ac:dyDescent="0.3"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44:126" x14ac:dyDescent="0.3"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44:126" x14ac:dyDescent="0.3"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44:126" x14ac:dyDescent="0.3"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W71"/>
  <sheetViews>
    <sheetView zoomScale="55" zoomScaleNormal="55" zoomScalePageLayoutView="70" workbookViewId="0"/>
  </sheetViews>
  <sheetFormatPr baseColWidth="10" defaultColWidth="10.88671875" defaultRowHeight="14.4" x14ac:dyDescent="0.3"/>
  <cols>
    <col min="1" max="1" width="24.6640625" style="1" customWidth="1"/>
    <col min="2" max="2" width="14.109375" style="1" bestFit="1" customWidth="1"/>
    <col min="3" max="3" width="13.44140625" style="1" bestFit="1" customWidth="1"/>
    <col min="4" max="5" width="11.109375" style="1" bestFit="1" customWidth="1"/>
    <col min="6" max="6" width="12" style="1" bestFit="1" customWidth="1"/>
    <col min="7" max="7" width="10.88671875" style="1" bestFit="1" customWidth="1"/>
    <col min="8" max="8" width="12.109375" style="1" bestFit="1" customWidth="1"/>
    <col min="9" max="9" width="16.88671875" style="4" bestFit="1" customWidth="1"/>
    <col min="10" max="10" width="11.109375" style="1" bestFit="1" customWidth="1"/>
    <col min="11" max="11" width="10.44140625" style="1" bestFit="1" customWidth="1"/>
    <col min="12" max="12" width="13.44140625" style="1" bestFit="1" customWidth="1"/>
    <col min="13" max="13" width="12" style="1" bestFit="1" customWidth="1"/>
    <col min="14" max="14" width="19" style="1" bestFit="1" customWidth="1"/>
    <col min="15" max="15" width="10.88671875" style="1" bestFit="1" customWidth="1"/>
    <col min="16" max="16" width="13.88671875" style="13" bestFit="1" customWidth="1"/>
    <col min="17" max="17" width="13.109375" style="13" bestFit="1" customWidth="1"/>
    <col min="18" max="18" width="11.109375" style="1" bestFit="1" customWidth="1"/>
    <col min="19" max="19" width="15.109375" style="1" bestFit="1" customWidth="1"/>
    <col min="20" max="20" width="14.109375" style="1" bestFit="1" customWidth="1"/>
    <col min="21" max="22" width="13.44140625" style="1" bestFit="1" customWidth="1"/>
    <col min="23" max="23" width="16.88671875" style="1" bestFit="1" customWidth="1"/>
    <col min="24" max="24" width="11.88671875" style="1" bestFit="1" customWidth="1"/>
    <col min="25" max="25" width="17.44140625" style="1" bestFit="1" customWidth="1"/>
    <col min="26" max="26" width="19.44140625" style="4" bestFit="1" customWidth="1"/>
    <col min="27" max="27" width="15.44140625" style="1" bestFit="1" customWidth="1"/>
    <col min="28" max="28" width="11.109375" style="1" bestFit="1" customWidth="1"/>
    <col min="29" max="29" width="10.44140625" style="1" bestFit="1" customWidth="1"/>
    <col min="30" max="30" width="8.88671875" style="1" bestFit="1" customWidth="1"/>
    <col min="31" max="31" width="12.44140625" style="1" bestFit="1" customWidth="1"/>
    <col min="32" max="32" width="15" style="1" bestFit="1" customWidth="1"/>
    <col min="33" max="33" width="13.88671875" style="1" bestFit="1" customWidth="1"/>
    <col min="34" max="34" width="15.88671875" style="1" bestFit="1" customWidth="1"/>
    <col min="35" max="35" width="11.88671875" style="1" bestFit="1" customWidth="1"/>
    <col min="36" max="36" width="10.109375" style="1" bestFit="1" customWidth="1"/>
    <col min="37" max="37" width="10.88671875" style="1" bestFit="1" customWidth="1"/>
    <col min="38" max="38" width="11.109375" style="1" bestFit="1" customWidth="1"/>
    <col min="39" max="39" width="12.109375" style="1" bestFit="1" customWidth="1"/>
    <col min="40" max="40" width="13.44140625" style="4" bestFit="1" customWidth="1"/>
    <col min="41" max="41" width="12" style="4" bestFit="1" customWidth="1"/>
    <col min="42" max="42" width="8.44140625" style="1" bestFit="1" customWidth="1"/>
    <col min="43" max="43" width="10.88671875" style="1"/>
    <col min="44" max="44" width="14.109375" style="1" bestFit="1" customWidth="1"/>
    <col min="45" max="45" width="13.44140625" style="1" bestFit="1" customWidth="1"/>
    <col min="46" max="50" width="13.109375" style="1" bestFit="1" customWidth="1"/>
    <col min="51" max="51" width="16.88671875" style="1" bestFit="1" customWidth="1"/>
    <col min="52" max="53" width="13.109375" style="1" bestFit="1" customWidth="1"/>
    <col min="54" max="54" width="13.44140625" style="1" bestFit="1" customWidth="1"/>
    <col min="55" max="55" width="13.109375" style="1" bestFit="1" customWidth="1"/>
    <col min="56" max="56" width="19" style="1" bestFit="1" customWidth="1"/>
    <col min="57" max="57" width="13.109375" style="1" bestFit="1" customWidth="1"/>
    <col min="58" max="58" width="13.88671875" style="1" bestFit="1" customWidth="1"/>
    <col min="59" max="60" width="13.109375" style="1" bestFit="1" customWidth="1"/>
    <col min="61" max="61" width="15.109375" style="1" bestFit="1" customWidth="1"/>
    <col min="62" max="62" width="14.109375" style="1" bestFit="1" customWidth="1"/>
    <col min="63" max="64" width="13.44140625" style="1" bestFit="1" customWidth="1"/>
    <col min="65" max="65" width="16.88671875" style="1" bestFit="1" customWidth="1"/>
    <col min="66" max="66" width="13.109375" style="1" bestFit="1" customWidth="1"/>
    <col min="67" max="67" width="17.44140625" style="1" bestFit="1" customWidth="1"/>
    <col min="68" max="68" width="19.44140625" style="1" bestFit="1" customWidth="1"/>
    <col min="69" max="69" width="15.44140625" style="1" bestFit="1" customWidth="1"/>
    <col min="70" max="73" width="13.109375" style="1" bestFit="1" customWidth="1"/>
    <col min="74" max="74" width="15" style="1" bestFit="1" customWidth="1"/>
    <col min="75" max="75" width="13.88671875" style="1" bestFit="1" customWidth="1"/>
    <col min="76" max="76" width="15.88671875" style="1" bestFit="1" customWidth="1"/>
    <col min="77" max="81" width="13.109375" style="1" bestFit="1" customWidth="1"/>
    <col min="82" max="82" width="13.44140625" style="1" bestFit="1" customWidth="1"/>
    <col min="83" max="84" width="13.109375" style="1" bestFit="1" customWidth="1"/>
    <col min="85" max="85" width="10.88671875" style="1"/>
    <col min="86" max="86" width="14.109375" style="1" bestFit="1" customWidth="1"/>
    <col min="87" max="92" width="13.88671875" style="1" bestFit="1" customWidth="1"/>
    <col min="93" max="93" width="16.88671875" style="1" bestFit="1" customWidth="1"/>
    <col min="94" max="97" width="13.88671875" style="1" bestFit="1" customWidth="1"/>
    <col min="98" max="98" width="19" style="1" bestFit="1" customWidth="1"/>
    <col min="99" max="102" width="13.88671875" style="1" bestFit="1" customWidth="1"/>
    <col min="103" max="103" width="15.109375" style="1" bestFit="1" customWidth="1"/>
    <col min="104" max="104" width="14.109375" style="1" bestFit="1" customWidth="1"/>
    <col min="105" max="106" width="13.88671875" style="1" bestFit="1" customWidth="1"/>
    <col min="107" max="107" width="16.88671875" style="1" bestFit="1" customWidth="1"/>
    <col min="108" max="108" width="13.88671875" style="1" bestFit="1" customWidth="1"/>
    <col min="109" max="109" width="17.44140625" style="1" bestFit="1" customWidth="1"/>
    <col min="110" max="110" width="19.44140625" style="1" bestFit="1" customWidth="1"/>
    <col min="111" max="111" width="15.44140625" style="1" bestFit="1" customWidth="1"/>
    <col min="112" max="115" width="13.88671875" style="1" bestFit="1" customWidth="1"/>
    <col min="116" max="116" width="15" style="1" bestFit="1" customWidth="1"/>
    <col min="117" max="117" width="13.88671875" style="1" bestFit="1" customWidth="1"/>
    <col min="118" max="118" width="15.88671875" style="1" bestFit="1" customWidth="1"/>
    <col min="119" max="126" width="13.88671875" style="1" bestFit="1" customWidth="1"/>
    <col min="127" max="16384" width="10.88671875" style="1"/>
  </cols>
  <sheetData>
    <row r="1" spans="1:127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22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 t="s">
        <v>122</v>
      </c>
      <c r="AS1" s="33" t="s">
        <v>123</v>
      </c>
      <c r="AT1" s="22" t="s">
        <v>119</v>
      </c>
      <c r="AU1" s="33" t="s">
        <v>120</v>
      </c>
      <c r="AV1" s="22" t="s">
        <v>182</v>
      </c>
      <c r="AW1" s="33" t="s">
        <v>126</v>
      </c>
      <c r="AX1" s="33" t="s">
        <v>127</v>
      </c>
      <c r="AY1" s="22" t="s">
        <v>128</v>
      </c>
      <c r="AZ1" s="22" t="s">
        <v>129</v>
      </c>
      <c r="BA1" s="22" t="s">
        <v>130</v>
      </c>
      <c r="BB1" s="22" t="s">
        <v>131</v>
      </c>
      <c r="BC1" s="22" t="s">
        <v>132</v>
      </c>
      <c r="BD1" s="22" t="s">
        <v>133</v>
      </c>
      <c r="BE1" s="22" t="s">
        <v>134</v>
      </c>
      <c r="BF1" s="22" t="s">
        <v>135</v>
      </c>
      <c r="BG1" s="22" t="s">
        <v>136</v>
      </c>
      <c r="BH1" s="22" t="s">
        <v>137</v>
      </c>
      <c r="BI1" s="22" t="s">
        <v>138</v>
      </c>
      <c r="BJ1" s="22" t="s">
        <v>139</v>
      </c>
      <c r="BK1" s="22" t="s">
        <v>140</v>
      </c>
      <c r="BL1" s="22" t="s">
        <v>141</v>
      </c>
      <c r="BM1" s="22" t="s">
        <v>142</v>
      </c>
      <c r="BN1" s="22" t="s">
        <v>143</v>
      </c>
      <c r="BO1" s="22" t="s">
        <v>144</v>
      </c>
      <c r="BP1" s="22" t="s">
        <v>145</v>
      </c>
      <c r="BQ1" s="22" t="s">
        <v>146</v>
      </c>
      <c r="BR1" s="22" t="s">
        <v>147</v>
      </c>
      <c r="BS1" s="22" t="s">
        <v>148</v>
      </c>
      <c r="BT1" s="22" t="s">
        <v>149</v>
      </c>
      <c r="BU1" s="22" t="s">
        <v>150</v>
      </c>
      <c r="BV1" s="22" t="s">
        <v>151</v>
      </c>
      <c r="BW1" s="22" t="s">
        <v>152</v>
      </c>
      <c r="BX1" s="22" t="s">
        <v>156</v>
      </c>
      <c r="BY1" s="22" t="s">
        <v>157</v>
      </c>
      <c r="BZ1" s="22" t="s">
        <v>158</v>
      </c>
      <c r="CA1" s="22" t="s">
        <v>159</v>
      </c>
      <c r="CB1" s="22" t="s">
        <v>160</v>
      </c>
      <c r="CC1" s="22" t="s">
        <v>161</v>
      </c>
      <c r="CD1" s="22" t="s">
        <v>162</v>
      </c>
      <c r="CE1" s="22" t="s">
        <v>163</v>
      </c>
      <c r="CF1" s="22" t="s">
        <v>164</v>
      </c>
      <c r="CG1" s="22"/>
      <c r="CH1" s="33" t="s">
        <v>122</v>
      </c>
      <c r="CI1" s="33" t="s">
        <v>123</v>
      </c>
      <c r="CJ1" s="22" t="s">
        <v>119</v>
      </c>
      <c r="CK1" s="33" t="s">
        <v>120</v>
      </c>
      <c r="CL1" s="22" t="s">
        <v>182</v>
      </c>
      <c r="CM1" s="33" t="s">
        <v>126</v>
      </c>
      <c r="CN1" s="33" t="s">
        <v>127</v>
      </c>
      <c r="CO1" s="22" t="s">
        <v>128</v>
      </c>
      <c r="CP1" s="22" t="s">
        <v>129</v>
      </c>
      <c r="CQ1" s="22" t="s">
        <v>130</v>
      </c>
      <c r="CR1" s="22" t="s">
        <v>131</v>
      </c>
      <c r="CS1" s="22" t="s">
        <v>132</v>
      </c>
      <c r="CT1" s="22" t="s">
        <v>133</v>
      </c>
      <c r="CU1" s="22" t="s">
        <v>134</v>
      </c>
      <c r="CV1" s="22" t="s">
        <v>135</v>
      </c>
      <c r="CW1" s="22" t="s">
        <v>136</v>
      </c>
      <c r="CX1" s="22" t="s">
        <v>137</v>
      </c>
      <c r="CY1" s="22" t="s">
        <v>138</v>
      </c>
      <c r="CZ1" s="22" t="s">
        <v>139</v>
      </c>
      <c r="DA1" s="22" t="s">
        <v>140</v>
      </c>
      <c r="DB1" s="22" t="s">
        <v>141</v>
      </c>
      <c r="DC1" s="22" t="s">
        <v>142</v>
      </c>
      <c r="DD1" s="22" t="s">
        <v>143</v>
      </c>
      <c r="DE1" s="22" t="s">
        <v>144</v>
      </c>
      <c r="DF1" s="22" t="s">
        <v>145</v>
      </c>
      <c r="DG1" s="22" t="s">
        <v>146</v>
      </c>
      <c r="DH1" s="22" t="s">
        <v>147</v>
      </c>
      <c r="DI1" s="22" t="s">
        <v>148</v>
      </c>
      <c r="DJ1" s="22" t="s">
        <v>149</v>
      </c>
      <c r="DK1" s="22" t="s">
        <v>150</v>
      </c>
      <c r="DL1" s="22" t="s">
        <v>151</v>
      </c>
      <c r="DM1" s="22" t="s">
        <v>152</v>
      </c>
      <c r="DN1" s="22" t="s">
        <v>156</v>
      </c>
      <c r="DO1" s="22" t="s">
        <v>157</v>
      </c>
      <c r="DP1" s="22" t="s">
        <v>158</v>
      </c>
      <c r="DQ1" s="22" t="s">
        <v>159</v>
      </c>
      <c r="DR1" s="22" t="s">
        <v>160</v>
      </c>
      <c r="DS1" s="22" t="s">
        <v>161</v>
      </c>
      <c r="DT1" s="22" t="s">
        <v>162</v>
      </c>
      <c r="DU1" s="22" t="s">
        <v>163</v>
      </c>
      <c r="DV1" s="22" t="s">
        <v>164</v>
      </c>
    </row>
    <row r="2" spans="1:127" x14ac:dyDescent="0.3">
      <c r="A2" s="28" t="s">
        <v>10</v>
      </c>
      <c r="B2" s="4">
        <v>28.5533</v>
      </c>
      <c r="C2" s="4">
        <v>47.196100000000001</v>
      </c>
      <c r="D2" s="4">
        <v>43.3827</v>
      </c>
      <c r="E2" s="4">
        <v>23.265999999999998</v>
      </c>
      <c r="F2" s="13">
        <v>23.4375</v>
      </c>
      <c r="G2" s="4">
        <v>32.958399999999997</v>
      </c>
      <c r="H2" s="4">
        <v>32.644100000000002</v>
      </c>
      <c r="I2" s="4">
        <v>45.570399999999999</v>
      </c>
      <c r="J2" s="4">
        <v>63.838999999999999</v>
      </c>
      <c r="K2" s="13">
        <v>31.410299999999999</v>
      </c>
      <c r="L2" s="13">
        <v>24.550899999999999</v>
      </c>
      <c r="M2" s="4">
        <v>28.8565</v>
      </c>
      <c r="N2" s="13">
        <v>56.1736</v>
      </c>
      <c r="O2" s="13">
        <v>48.203699999999998</v>
      </c>
      <c r="P2" s="13">
        <v>32.378900000000002</v>
      </c>
      <c r="Q2" s="13">
        <v>28.952200000000001</v>
      </c>
      <c r="R2" s="4">
        <v>35.347900000000003</v>
      </c>
      <c r="S2" s="13">
        <v>44.277099999999997</v>
      </c>
      <c r="T2" s="4">
        <v>26.881499999999999</v>
      </c>
      <c r="U2" s="13">
        <v>27.392399999999999</v>
      </c>
      <c r="V2" s="4">
        <v>28.547999999999998</v>
      </c>
      <c r="W2" s="4">
        <v>25.2712</v>
      </c>
      <c r="X2" s="4">
        <v>27.8292</v>
      </c>
      <c r="Y2" s="4">
        <v>28.058199999999999</v>
      </c>
      <c r="Z2" s="4">
        <v>39.1218</v>
      </c>
      <c r="AA2" s="13">
        <v>26.468499999999999</v>
      </c>
      <c r="AB2" s="4">
        <v>25.880299999999998</v>
      </c>
      <c r="AC2" s="4">
        <v>29.259599999999999</v>
      </c>
      <c r="AD2" s="4">
        <v>35.518700000000003</v>
      </c>
      <c r="AE2" s="4">
        <v>29.9389</v>
      </c>
      <c r="AF2" s="4">
        <v>30.2469</v>
      </c>
      <c r="AG2" s="4">
        <v>28.790900000000001</v>
      </c>
      <c r="AH2" s="13">
        <v>32.885899999999999</v>
      </c>
      <c r="AI2" s="4">
        <v>26.002400000000002</v>
      </c>
      <c r="AJ2" s="4">
        <v>24.846</v>
      </c>
      <c r="AK2" s="4">
        <v>31.512</v>
      </c>
      <c r="AL2" s="4">
        <v>42.798900000000003</v>
      </c>
      <c r="AM2" s="4">
        <v>28.323699999999999</v>
      </c>
      <c r="AN2" s="4">
        <v>37.825099999999999</v>
      </c>
      <c r="AO2" s="4">
        <v>28.5992</v>
      </c>
      <c r="AP2" s="13">
        <v>46.1066</v>
      </c>
      <c r="AR2" s="3">
        <f t="shared" ref="AR2:BG17" si="0">60/B2</f>
        <v>2.1013332959762971</v>
      </c>
      <c r="AS2" s="3">
        <f t="shared" si="0"/>
        <v>1.2712914838302316</v>
      </c>
      <c r="AT2" s="3">
        <f t="shared" si="0"/>
        <v>1.3830397831393619</v>
      </c>
      <c r="AU2" s="3">
        <f t="shared" si="0"/>
        <v>2.5788704547408239</v>
      </c>
      <c r="AV2" s="3">
        <f t="shared" si="0"/>
        <v>2.56</v>
      </c>
      <c r="AW2" s="3">
        <f t="shared" si="0"/>
        <v>1.8204767221709792</v>
      </c>
      <c r="AX2" s="3">
        <f t="shared" si="0"/>
        <v>1.8380044173372829</v>
      </c>
      <c r="AY2" s="3">
        <f t="shared" si="0"/>
        <v>1.3166441374225375</v>
      </c>
      <c r="AZ2" s="3">
        <f t="shared" si="0"/>
        <v>0.93986434624602522</v>
      </c>
      <c r="BA2" s="3">
        <f t="shared" si="0"/>
        <v>1.9102014307408717</v>
      </c>
      <c r="BB2" s="3">
        <f t="shared" si="0"/>
        <v>2.443902260202274</v>
      </c>
      <c r="BC2" s="3">
        <f t="shared" si="0"/>
        <v>2.0792542408122952</v>
      </c>
      <c r="BD2" s="3">
        <f t="shared" si="0"/>
        <v>1.0681174074654285</v>
      </c>
      <c r="BE2" s="3">
        <f t="shared" si="0"/>
        <v>1.2447177291369751</v>
      </c>
      <c r="BF2" s="3">
        <f t="shared" si="0"/>
        <v>1.8530586276865488</v>
      </c>
      <c r="BG2" s="3">
        <f t="shared" si="0"/>
        <v>2.0723813734362153</v>
      </c>
      <c r="BH2" s="3">
        <f t="shared" ref="BH2:BW17" si="1">60/R2</f>
        <v>1.697413424842777</v>
      </c>
      <c r="BI2" s="3">
        <f t="shared" si="1"/>
        <v>1.3551022989310502</v>
      </c>
      <c r="BJ2" s="3">
        <f t="shared" si="1"/>
        <v>2.232018302550081</v>
      </c>
      <c r="BK2" s="3">
        <f t="shared" si="1"/>
        <v>2.1903885749331931</v>
      </c>
      <c r="BL2" s="3">
        <f t="shared" si="1"/>
        <v>2.1017234131988229</v>
      </c>
      <c r="BM2" s="3">
        <f t="shared" si="1"/>
        <v>2.3742441989300072</v>
      </c>
      <c r="BN2" s="3">
        <f t="shared" si="1"/>
        <v>2.1560087965158896</v>
      </c>
      <c r="BO2" s="3">
        <f t="shared" si="1"/>
        <v>2.1384123001475506</v>
      </c>
      <c r="BP2" s="3">
        <f t="shared" si="1"/>
        <v>1.533671763569161</v>
      </c>
      <c r="BQ2" s="3">
        <f t="shared" si="1"/>
        <v>2.2668454955890964</v>
      </c>
      <c r="BR2" s="3">
        <f t="shared" si="1"/>
        <v>2.3183657067344661</v>
      </c>
      <c r="BS2" s="3">
        <f t="shared" si="1"/>
        <v>2.0506090308821721</v>
      </c>
      <c r="BT2" s="3">
        <f t="shared" si="1"/>
        <v>1.689251014254463</v>
      </c>
      <c r="BU2" s="3">
        <f t="shared" si="1"/>
        <v>2.0040816462862696</v>
      </c>
      <c r="BV2" s="3">
        <f t="shared" si="1"/>
        <v>1.9836743600170597</v>
      </c>
      <c r="BW2" s="3">
        <f t="shared" si="1"/>
        <v>2.083991816858799</v>
      </c>
      <c r="BX2" s="3">
        <f t="shared" ref="BX2:CF30" si="2">60/AH2</f>
        <v>1.8244901310287995</v>
      </c>
      <c r="BY2" s="3">
        <f t="shared" si="2"/>
        <v>2.3074793096021904</v>
      </c>
      <c r="BZ2" s="3">
        <f t="shared" si="2"/>
        <v>2.4148756339048538</v>
      </c>
      <c r="CA2" s="3">
        <f t="shared" si="2"/>
        <v>1.904036557501904</v>
      </c>
      <c r="CB2" s="3">
        <f t="shared" si="2"/>
        <v>1.4019051891520575</v>
      </c>
      <c r="CC2" s="3">
        <f t="shared" si="2"/>
        <v>2.1183673037067896</v>
      </c>
      <c r="CD2" s="3">
        <f t="shared" si="2"/>
        <v>1.586248284869042</v>
      </c>
      <c r="CE2" s="3">
        <f t="shared" si="2"/>
        <v>2.0979607821197797</v>
      </c>
      <c r="CF2" s="3">
        <f t="shared" si="2"/>
        <v>1.301332130324075</v>
      </c>
      <c r="CG2" s="3"/>
      <c r="CH2" s="16" t="e">
        <f t="shared" ref="CH2:CW17" si="3">LOG(AR2/AR$35,2)</f>
        <v>#DIV/0!</v>
      </c>
      <c r="CI2" s="16" t="e">
        <f t="shared" si="3"/>
        <v>#DIV/0!</v>
      </c>
      <c r="CJ2" s="16" t="e">
        <f t="shared" si="3"/>
        <v>#DIV/0!</v>
      </c>
      <c r="CK2" s="16" t="e">
        <f t="shared" si="3"/>
        <v>#DIV/0!</v>
      </c>
      <c r="CL2" s="16" t="e">
        <f t="shared" si="3"/>
        <v>#DIV/0!</v>
      </c>
      <c r="CM2" s="16" t="e">
        <f t="shared" si="3"/>
        <v>#DIV/0!</v>
      </c>
      <c r="CN2" s="16" t="e">
        <f t="shared" si="3"/>
        <v>#DIV/0!</v>
      </c>
      <c r="CO2" s="16" t="e">
        <f t="shared" si="3"/>
        <v>#DIV/0!</v>
      </c>
      <c r="CP2" s="16" t="e">
        <f t="shared" si="3"/>
        <v>#DIV/0!</v>
      </c>
      <c r="CQ2" s="16" t="e">
        <f t="shared" si="3"/>
        <v>#DIV/0!</v>
      </c>
      <c r="CR2" s="16" t="e">
        <f t="shared" si="3"/>
        <v>#DIV/0!</v>
      </c>
      <c r="CS2" s="16" t="e">
        <f t="shared" si="3"/>
        <v>#DIV/0!</v>
      </c>
      <c r="CT2" s="16" t="e">
        <f t="shared" si="3"/>
        <v>#DIV/0!</v>
      </c>
      <c r="CU2" s="16" t="e">
        <f t="shared" si="3"/>
        <v>#DIV/0!</v>
      </c>
      <c r="CV2" s="16" t="e">
        <f t="shared" si="3"/>
        <v>#DIV/0!</v>
      </c>
      <c r="CW2" s="16" t="e">
        <f t="shared" si="3"/>
        <v>#DIV/0!</v>
      </c>
      <c r="CX2" s="16" t="e">
        <f t="shared" ref="CX2:DM17" si="4">LOG(BH2/BH$35,2)</f>
        <v>#DIV/0!</v>
      </c>
      <c r="CY2" s="16" t="e">
        <f t="shared" si="4"/>
        <v>#DIV/0!</v>
      </c>
      <c r="CZ2" s="16" t="e">
        <f t="shared" si="4"/>
        <v>#DIV/0!</v>
      </c>
      <c r="DA2" s="16" t="e">
        <f t="shared" si="4"/>
        <v>#DIV/0!</v>
      </c>
      <c r="DB2" s="16" t="e">
        <f t="shared" si="4"/>
        <v>#DIV/0!</v>
      </c>
      <c r="DC2" s="16" t="e">
        <f t="shared" si="4"/>
        <v>#DIV/0!</v>
      </c>
      <c r="DD2" s="16" t="e">
        <f t="shared" si="4"/>
        <v>#DIV/0!</v>
      </c>
      <c r="DE2" s="16" t="e">
        <f t="shared" si="4"/>
        <v>#DIV/0!</v>
      </c>
      <c r="DF2" s="16" t="e">
        <f t="shared" si="4"/>
        <v>#DIV/0!</v>
      </c>
      <c r="DG2" s="16" t="e">
        <f t="shared" si="4"/>
        <v>#DIV/0!</v>
      </c>
      <c r="DH2" s="16" t="e">
        <f t="shared" si="4"/>
        <v>#DIV/0!</v>
      </c>
      <c r="DI2" s="16" t="e">
        <f t="shared" si="4"/>
        <v>#DIV/0!</v>
      </c>
      <c r="DJ2" s="16" t="e">
        <f t="shared" si="4"/>
        <v>#DIV/0!</v>
      </c>
      <c r="DK2" s="16" t="e">
        <f t="shared" si="4"/>
        <v>#DIV/0!</v>
      </c>
      <c r="DL2" s="16" t="e">
        <f t="shared" si="4"/>
        <v>#DIV/0!</v>
      </c>
      <c r="DM2" s="16" t="e">
        <f t="shared" si="4"/>
        <v>#DIV/0!</v>
      </c>
      <c r="DN2" s="16" t="e">
        <f t="shared" ref="DN2:DV17" si="5">LOG(BX2/BX$35,2)</f>
        <v>#DIV/0!</v>
      </c>
      <c r="DO2" s="16" t="e">
        <f t="shared" si="5"/>
        <v>#DIV/0!</v>
      </c>
      <c r="DP2" s="16" t="e">
        <f t="shared" si="5"/>
        <v>#DIV/0!</v>
      </c>
      <c r="DQ2" s="16" t="e">
        <f t="shared" si="5"/>
        <v>#DIV/0!</v>
      </c>
      <c r="DR2" s="16" t="e">
        <f t="shared" si="5"/>
        <v>#DIV/0!</v>
      </c>
      <c r="DS2" s="16" t="e">
        <f t="shared" si="5"/>
        <v>#DIV/0!</v>
      </c>
      <c r="DT2" s="16" t="e">
        <f t="shared" si="5"/>
        <v>#DIV/0!</v>
      </c>
      <c r="DU2" s="16" t="e">
        <f t="shared" si="5"/>
        <v>#DIV/0!</v>
      </c>
      <c r="DV2" s="16" t="e">
        <f t="shared" si="5"/>
        <v>#DIV/0!</v>
      </c>
      <c r="DW2" s="16"/>
    </row>
    <row r="3" spans="1:127" x14ac:dyDescent="0.3">
      <c r="A3" s="23" t="s">
        <v>11</v>
      </c>
      <c r="B3" s="4">
        <v>35.601300000000002</v>
      </c>
      <c r="C3" s="4">
        <v>62.642000000000003</v>
      </c>
      <c r="D3" s="4">
        <v>47.851599999999998</v>
      </c>
      <c r="E3" s="4">
        <v>28.1921</v>
      </c>
      <c r="F3" s="13">
        <v>33.585500000000003</v>
      </c>
      <c r="G3" s="4">
        <v>46.554200000000002</v>
      </c>
      <c r="H3" s="4">
        <v>40.982599999999998</v>
      </c>
      <c r="I3" s="4">
        <v>65.210999999999999</v>
      </c>
      <c r="J3" s="4">
        <v>63.605800000000002</v>
      </c>
      <c r="K3" s="13">
        <v>34.506999999999998</v>
      </c>
      <c r="L3" s="13">
        <v>37.046399999999998</v>
      </c>
      <c r="M3" s="4">
        <v>34.869900000000001</v>
      </c>
      <c r="N3" s="13">
        <v>63.216700000000003</v>
      </c>
      <c r="O3" s="13">
        <v>55.569600000000001</v>
      </c>
      <c r="P3" s="13">
        <v>34.751800000000003</v>
      </c>
      <c r="Q3" s="13">
        <v>27.897300000000001</v>
      </c>
      <c r="R3" s="4">
        <v>39.601300000000002</v>
      </c>
      <c r="S3" s="13">
        <v>53.043100000000003</v>
      </c>
      <c r="T3" s="4">
        <v>28.125</v>
      </c>
      <c r="U3" s="13">
        <v>31.477499999999999</v>
      </c>
      <c r="V3" s="4">
        <v>32.990900000000003</v>
      </c>
      <c r="W3" s="4">
        <v>32.249400000000001</v>
      </c>
      <c r="X3" s="4">
        <v>27.636199999999999</v>
      </c>
      <c r="Y3" s="4">
        <v>40.433999999999997</v>
      </c>
      <c r="Z3" s="4">
        <v>49.217799999999997</v>
      </c>
      <c r="AA3" s="13">
        <v>31.0855</v>
      </c>
      <c r="AB3" s="4">
        <v>29.878</v>
      </c>
      <c r="AC3" s="4">
        <v>35.288499999999999</v>
      </c>
      <c r="AD3" s="4">
        <v>46.768900000000002</v>
      </c>
      <c r="AE3" s="4">
        <v>32.486199999999997</v>
      </c>
      <c r="AF3" s="4">
        <v>37.692300000000003</v>
      </c>
      <c r="AG3" s="4">
        <v>36.848300000000002</v>
      </c>
      <c r="AH3" s="13">
        <v>37.027700000000003</v>
      </c>
      <c r="AI3" s="4">
        <v>27.38</v>
      </c>
      <c r="AJ3" s="4">
        <v>29.6584</v>
      </c>
      <c r="AK3" s="4">
        <v>37.860599999999998</v>
      </c>
      <c r="AL3" s="4">
        <v>50.419199999999996</v>
      </c>
      <c r="AM3" s="4">
        <v>29.738399999999999</v>
      </c>
      <c r="AN3" s="4">
        <v>43.715800000000002</v>
      </c>
      <c r="AO3" s="4">
        <v>27.7883</v>
      </c>
      <c r="AP3" s="13">
        <v>45.731699999999996</v>
      </c>
      <c r="AR3" s="3">
        <f t="shared" si="0"/>
        <v>1.6853317154148864</v>
      </c>
      <c r="AS3" s="3">
        <f t="shared" si="0"/>
        <v>0.95782382427125567</v>
      </c>
      <c r="AT3" s="3">
        <f t="shared" si="0"/>
        <v>1.2538765683906077</v>
      </c>
      <c r="AU3" s="3">
        <f t="shared" si="0"/>
        <v>2.1282557879689699</v>
      </c>
      <c r="AV3" s="3">
        <f t="shared" si="0"/>
        <v>1.7864852391657111</v>
      </c>
      <c r="AW3" s="3">
        <f t="shared" si="0"/>
        <v>1.2888203427402898</v>
      </c>
      <c r="AX3" s="3">
        <f t="shared" si="0"/>
        <v>1.4640359567230972</v>
      </c>
      <c r="AY3" s="3">
        <f t="shared" si="0"/>
        <v>0.92009016883654604</v>
      </c>
      <c r="AZ3" s="3">
        <f t="shared" si="0"/>
        <v>0.94331020127095322</v>
      </c>
      <c r="BA3" s="3">
        <f t="shared" si="0"/>
        <v>1.7387776393195584</v>
      </c>
      <c r="BB3" s="3">
        <f t="shared" si="0"/>
        <v>1.619590567504535</v>
      </c>
      <c r="BC3" s="3">
        <f t="shared" si="0"/>
        <v>1.7206817341030516</v>
      </c>
      <c r="BD3" s="3">
        <f t="shared" si="0"/>
        <v>0.94911629363759886</v>
      </c>
      <c r="BE3" s="3">
        <f t="shared" si="0"/>
        <v>1.0797270450030232</v>
      </c>
      <c r="BF3" s="3">
        <f t="shared" si="0"/>
        <v>1.7265292733038287</v>
      </c>
      <c r="BG3" s="3">
        <f t="shared" si="0"/>
        <v>2.1507457710961275</v>
      </c>
      <c r="BH3" s="3">
        <f t="shared" si="1"/>
        <v>1.5151017769618673</v>
      </c>
      <c r="BI3" s="3">
        <f t="shared" si="1"/>
        <v>1.1311556074211349</v>
      </c>
      <c r="BJ3" s="3">
        <f t="shared" si="1"/>
        <v>2.1333333333333333</v>
      </c>
      <c r="BK3" s="3">
        <f t="shared" si="1"/>
        <v>1.9061234214915417</v>
      </c>
      <c r="BL3" s="3">
        <f t="shared" si="1"/>
        <v>1.818683333889042</v>
      </c>
      <c r="BM3" s="3">
        <f t="shared" si="1"/>
        <v>1.860499730227539</v>
      </c>
      <c r="BN3" s="3">
        <f t="shared" si="1"/>
        <v>2.1710654865719601</v>
      </c>
      <c r="BO3" s="3">
        <f t="shared" si="1"/>
        <v>1.4838996883810656</v>
      </c>
      <c r="BP3" s="3">
        <f t="shared" si="1"/>
        <v>1.2190711490558295</v>
      </c>
      <c r="BQ3" s="3">
        <f t="shared" si="1"/>
        <v>1.930160364156922</v>
      </c>
      <c r="BR3" s="3">
        <f t="shared" si="1"/>
        <v>2.0081665439453777</v>
      </c>
      <c r="BS3" s="3">
        <f t="shared" si="1"/>
        <v>1.7002706264080367</v>
      </c>
      <c r="BT3" s="3">
        <f t="shared" si="1"/>
        <v>1.2829038100104984</v>
      </c>
      <c r="BU3" s="3">
        <f t="shared" si="1"/>
        <v>1.8469380844789482</v>
      </c>
      <c r="BV3" s="3">
        <f t="shared" si="1"/>
        <v>1.5918370595585833</v>
      </c>
      <c r="BW3" s="3">
        <f t="shared" si="1"/>
        <v>1.6282976419536315</v>
      </c>
      <c r="BX3" s="3">
        <f t="shared" si="2"/>
        <v>1.6204085049841064</v>
      </c>
      <c r="BY3" s="3">
        <f t="shared" si="2"/>
        <v>2.1913805697589481</v>
      </c>
      <c r="BZ3" s="3">
        <f t="shared" si="2"/>
        <v>2.0230356324009389</v>
      </c>
      <c r="CA3" s="3">
        <f t="shared" si="2"/>
        <v>1.5847609388123802</v>
      </c>
      <c r="CB3" s="3">
        <f t="shared" si="2"/>
        <v>1.1900228484386901</v>
      </c>
      <c r="CC3" s="3">
        <f t="shared" si="2"/>
        <v>2.0175934145750949</v>
      </c>
      <c r="CD3" s="3">
        <f t="shared" si="2"/>
        <v>1.3725014754390861</v>
      </c>
      <c r="CE3" s="3">
        <f t="shared" si="2"/>
        <v>2.1591821018198307</v>
      </c>
      <c r="CF3" s="3">
        <f t="shared" si="2"/>
        <v>1.3120002099200336</v>
      </c>
      <c r="CG3" s="6"/>
      <c r="CH3" s="16" t="e">
        <f t="shared" si="3"/>
        <v>#DIV/0!</v>
      </c>
      <c r="CI3" s="16" t="e">
        <f t="shared" si="3"/>
        <v>#DIV/0!</v>
      </c>
      <c r="CJ3" s="16" t="e">
        <f t="shared" si="3"/>
        <v>#DIV/0!</v>
      </c>
      <c r="CK3" s="16" t="e">
        <f t="shared" si="3"/>
        <v>#DIV/0!</v>
      </c>
      <c r="CL3" s="16" t="e">
        <f t="shared" si="3"/>
        <v>#DIV/0!</v>
      </c>
      <c r="CM3" s="16" t="e">
        <f t="shared" si="3"/>
        <v>#DIV/0!</v>
      </c>
      <c r="CN3" s="16" t="e">
        <f t="shared" si="3"/>
        <v>#DIV/0!</v>
      </c>
      <c r="CO3" s="16" t="e">
        <f t="shared" si="3"/>
        <v>#DIV/0!</v>
      </c>
      <c r="CP3" s="16" t="e">
        <f t="shared" si="3"/>
        <v>#DIV/0!</v>
      </c>
      <c r="CQ3" s="16" t="e">
        <f t="shared" si="3"/>
        <v>#DIV/0!</v>
      </c>
      <c r="CR3" s="16" t="e">
        <f t="shared" si="3"/>
        <v>#DIV/0!</v>
      </c>
      <c r="CS3" s="16" t="e">
        <f t="shared" si="3"/>
        <v>#DIV/0!</v>
      </c>
      <c r="CT3" s="16" t="e">
        <f t="shared" si="3"/>
        <v>#DIV/0!</v>
      </c>
      <c r="CU3" s="16" t="e">
        <f t="shared" si="3"/>
        <v>#DIV/0!</v>
      </c>
      <c r="CV3" s="16" t="e">
        <f t="shared" si="3"/>
        <v>#DIV/0!</v>
      </c>
      <c r="CW3" s="16" t="e">
        <f t="shared" si="3"/>
        <v>#DIV/0!</v>
      </c>
      <c r="CX3" s="16" t="e">
        <f t="shared" si="4"/>
        <v>#DIV/0!</v>
      </c>
      <c r="CY3" s="16" t="e">
        <f t="shared" si="4"/>
        <v>#DIV/0!</v>
      </c>
      <c r="CZ3" s="16" t="e">
        <f t="shared" si="4"/>
        <v>#DIV/0!</v>
      </c>
      <c r="DA3" s="16" t="e">
        <f t="shared" si="4"/>
        <v>#DIV/0!</v>
      </c>
      <c r="DB3" s="16" t="e">
        <f t="shared" si="4"/>
        <v>#DIV/0!</v>
      </c>
      <c r="DC3" s="16" t="e">
        <f t="shared" si="4"/>
        <v>#DIV/0!</v>
      </c>
      <c r="DD3" s="16" t="e">
        <f t="shared" si="4"/>
        <v>#DIV/0!</v>
      </c>
      <c r="DE3" s="16" t="e">
        <f t="shared" si="4"/>
        <v>#DIV/0!</v>
      </c>
      <c r="DF3" s="16" t="e">
        <f t="shared" si="4"/>
        <v>#DIV/0!</v>
      </c>
      <c r="DG3" s="16" t="e">
        <f t="shared" si="4"/>
        <v>#DIV/0!</v>
      </c>
      <c r="DH3" s="16" t="e">
        <f t="shared" si="4"/>
        <v>#DIV/0!</v>
      </c>
      <c r="DI3" s="16" t="e">
        <f t="shared" si="4"/>
        <v>#DIV/0!</v>
      </c>
      <c r="DJ3" s="16" t="e">
        <f t="shared" si="4"/>
        <v>#DIV/0!</v>
      </c>
      <c r="DK3" s="16" t="e">
        <f t="shared" si="4"/>
        <v>#DIV/0!</v>
      </c>
      <c r="DL3" s="16" t="e">
        <f t="shared" si="4"/>
        <v>#DIV/0!</v>
      </c>
      <c r="DM3" s="16" t="e">
        <f t="shared" si="4"/>
        <v>#DIV/0!</v>
      </c>
      <c r="DN3" s="16" t="e">
        <f t="shared" si="5"/>
        <v>#DIV/0!</v>
      </c>
      <c r="DO3" s="16" t="e">
        <f t="shared" si="5"/>
        <v>#DIV/0!</v>
      </c>
      <c r="DP3" s="16" t="e">
        <f t="shared" si="5"/>
        <v>#DIV/0!</v>
      </c>
      <c r="DQ3" s="16" t="e">
        <f t="shared" si="5"/>
        <v>#DIV/0!</v>
      </c>
      <c r="DR3" s="16" t="e">
        <f t="shared" si="5"/>
        <v>#DIV/0!</v>
      </c>
      <c r="DS3" s="16" t="e">
        <f t="shared" si="5"/>
        <v>#DIV/0!</v>
      </c>
      <c r="DT3" s="16" t="e">
        <f t="shared" si="5"/>
        <v>#DIV/0!</v>
      </c>
      <c r="DU3" s="16" t="e">
        <f t="shared" si="5"/>
        <v>#DIV/0!</v>
      </c>
      <c r="DV3" s="16" t="e">
        <f t="shared" si="5"/>
        <v>#DIV/0!</v>
      </c>
      <c r="DW3" s="16"/>
    </row>
    <row r="4" spans="1:127" x14ac:dyDescent="0.3">
      <c r="A4" s="23" t="s">
        <v>12</v>
      </c>
      <c r="B4" s="4">
        <v>32.420699999999997</v>
      </c>
      <c r="C4" s="4">
        <v>50.419199999999996</v>
      </c>
      <c r="D4" s="4">
        <v>53.762999999999998</v>
      </c>
      <c r="E4" s="4">
        <v>27.599299999999999</v>
      </c>
      <c r="F4" s="13">
        <v>30.0901</v>
      </c>
      <c r="G4" s="4">
        <v>38.329500000000003</v>
      </c>
      <c r="H4" s="4">
        <v>40.495899999999999</v>
      </c>
      <c r="I4" s="4">
        <v>51.9435</v>
      </c>
      <c r="J4" s="4">
        <v>81.838399999999993</v>
      </c>
      <c r="K4" s="13">
        <v>31.822800000000001</v>
      </c>
      <c r="L4" s="13">
        <v>32.3947</v>
      </c>
      <c r="M4" s="4">
        <v>34.154299999999999</v>
      </c>
      <c r="N4" s="13">
        <v>45.734200000000001</v>
      </c>
      <c r="O4" s="13">
        <v>52.125599999999999</v>
      </c>
      <c r="P4" s="13">
        <v>35.218000000000004</v>
      </c>
      <c r="Q4" s="13">
        <v>27.161300000000001</v>
      </c>
      <c r="R4" s="4">
        <v>35.037100000000002</v>
      </c>
      <c r="S4" s="13">
        <v>44.170699999999997</v>
      </c>
      <c r="T4" s="4">
        <v>26.0351</v>
      </c>
      <c r="U4" s="13">
        <v>34.0593</v>
      </c>
      <c r="V4" s="4">
        <v>24.7151</v>
      </c>
      <c r="W4" s="4">
        <v>27.636199999999999</v>
      </c>
      <c r="X4" s="4">
        <v>29.645099999999999</v>
      </c>
      <c r="Y4" s="4">
        <v>32.710299999999997</v>
      </c>
      <c r="Z4" s="4">
        <v>42.976900000000001</v>
      </c>
      <c r="AA4" s="13">
        <v>34.112000000000002</v>
      </c>
      <c r="AB4" s="4">
        <v>28.0534</v>
      </c>
      <c r="AC4" s="4">
        <v>32.7196</v>
      </c>
      <c r="AD4" s="4">
        <v>40.692700000000002</v>
      </c>
      <c r="AE4" s="4">
        <v>32.071899999999999</v>
      </c>
      <c r="AF4" s="4">
        <v>33.070900000000002</v>
      </c>
      <c r="AG4" s="4">
        <v>30.046299999999999</v>
      </c>
      <c r="AH4" s="13">
        <v>29.6371</v>
      </c>
      <c r="AI4" s="4">
        <v>23.914100000000001</v>
      </c>
      <c r="AJ4" s="4">
        <v>29.197600000000001</v>
      </c>
      <c r="AK4" s="4">
        <v>31.802900000000001</v>
      </c>
      <c r="AL4" s="4">
        <v>49.314100000000003</v>
      </c>
      <c r="AM4" s="4">
        <v>30.4544</v>
      </c>
      <c r="AN4" s="4">
        <v>37.4649</v>
      </c>
      <c r="AO4" s="4">
        <v>32.742699999999999</v>
      </c>
      <c r="AP4" s="13">
        <v>57.989699999999999</v>
      </c>
      <c r="AR4" s="3">
        <f t="shared" si="0"/>
        <v>1.850669479684276</v>
      </c>
      <c r="AS4" s="3">
        <f t="shared" si="0"/>
        <v>1.1900228484386901</v>
      </c>
      <c r="AT4" s="3">
        <f t="shared" si="0"/>
        <v>1.1160091512750405</v>
      </c>
      <c r="AU4" s="3">
        <f t="shared" si="0"/>
        <v>2.1739681803524005</v>
      </c>
      <c r="AV4" s="3">
        <f t="shared" si="0"/>
        <v>1.9940113193375895</v>
      </c>
      <c r="AW4" s="3">
        <f t="shared" si="0"/>
        <v>1.5653739286972175</v>
      </c>
      <c r="AX4" s="3">
        <f t="shared" si="0"/>
        <v>1.4816314738035208</v>
      </c>
      <c r="AY4" s="3">
        <f t="shared" si="0"/>
        <v>1.1551012157440295</v>
      </c>
      <c r="AZ4" s="3">
        <f t="shared" si="0"/>
        <v>0.73315216328764987</v>
      </c>
      <c r="BA4" s="3">
        <f t="shared" si="0"/>
        <v>1.8854406274746407</v>
      </c>
      <c r="BB4" s="3">
        <f t="shared" si="0"/>
        <v>1.8521548277959048</v>
      </c>
      <c r="BC4" s="3">
        <f t="shared" si="0"/>
        <v>1.7567334127767222</v>
      </c>
      <c r="BD4" s="3">
        <f t="shared" si="0"/>
        <v>1.3119284911510423</v>
      </c>
      <c r="BE4" s="3">
        <f t="shared" si="0"/>
        <v>1.1510658870113726</v>
      </c>
      <c r="BF4" s="3">
        <f t="shared" si="0"/>
        <v>1.7036742574819692</v>
      </c>
      <c r="BG4" s="3">
        <f t="shared" si="0"/>
        <v>2.2090253412023726</v>
      </c>
      <c r="BH4" s="3">
        <f t="shared" si="1"/>
        <v>1.7124704955604202</v>
      </c>
      <c r="BI4" s="3">
        <f t="shared" si="1"/>
        <v>1.3583665189820402</v>
      </c>
      <c r="BJ4" s="3">
        <f t="shared" si="1"/>
        <v>2.3045811231760203</v>
      </c>
      <c r="BK4" s="3">
        <f t="shared" si="1"/>
        <v>1.7616333864759404</v>
      </c>
      <c r="BL4" s="3">
        <f t="shared" si="1"/>
        <v>2.4276656780672545</v>
      </c>
      <c r="BM4" s="3">
        <f t="shared" si="1"/>
        <v>2.1710654865719601</v>
      </c>
      <c r="BN4" s="3">
        <f t="shared" si="1"/>
        <v>2.0239432486313085</v>
      </c>
      <c r="BO4" s="3">
        <f t="shared" si="1"/>
        <v>1.8342846137149462</v>
      </c>
      <c r="BP4" s="3">
        <f t="shared" si="1"/>
        <v>1.3960988344901564</v>
      </c>
      <c r="BQ4" s="3">
        <f t="shared" si="1"/>
        <v>1.7589118198874296</v>
      </c>
      <c r="BR4" s="3">
        <f t="shared" si="1"/>
        <v>2.1387781873141938</v>
      </c>
      <c r="BS4" s="3">
        <f t="shared" si="1"/>
        <v>1.8337632489394735</v>
      </c>
      <c r="BT4" s="3">
        <f t="shared" si="1"/>
        <v>1.47446593615071</v>
      </c>
      <c r="BU4" s="3">
        <f t="shared" si="1"/>
        <v>1.8707965539927476</v>
      </c>
      <c r="BV4" s="3">
        <f t="shared" si="1"/>
        <v>1.8142838568046227</v>
      </c>
      <c r="BW4" s="3">
        <f t="shared" si="1"/>
        <v>1.9969180897481555</v>
      </c>
      <c r="BX4" s="3">
        <f t="shared" si="2"/>
        <v>2.0244895755657604</v>
      </c>
      <c r="BY4" s="3">
        <f t="shared" si="2"/>
        <v>2.5089800577901737</v>
      </c>
      <c r="BZ4" s="3">
        <f t="shared" si="2"/>
        <v>2.0549634216510944</v>
      </c>
      <c r="CA4" s="3">
        <f t="shared" si="2"/>
        <v>1.8866204025419064</v>
      </c>
      <c r="CB4" s="3">
        <f t="shared" si="2"/>
        <v>1.2166905611174086</v>
      </c>
      <c r="CC4" s="3">
        <f t="shared" si="2"/>
        <v>1.9701586634443626</v>
      </c>
      <c r="CD4" s="3">
        <f t="shared" si="2"/>
        <v>1.6014990030668705</v>
      </c>
      <c r="CE4" s="3">
        <f t="shared" si="2"/>
        <v>1.8324695275588148</v>
      </c>
      <c r="CF4" s="3">
        <f t="shared" si="2"/>
        <v>1.0346665011200264</v>
      </c>
      <c r="CG4" s="6"/>
      <c r="CH4" s="16" t="e">
        <f t="shared" si="3"/>
        <v>#DIV/0!</v>
      </c>
      <c r="CI4" s="16" t="e">
        <f t="shared" si="3"/>
        <v>#DIV/0!</v>
      </c>
      <c r="CJ4" s="16" t="e">
        <f t="shared" si="3"/>
        <v>#DIV/0!</v>
      </c>
      <c r="CK4" s="16" t="e">
        <f t="shared" si="3"/>
        <v>#DIV/0!</v>
      </c>
      <c r="CL4" s="16" t="e">
        <f t="shared" si="3"/>
        <v>#DIV/0!</v>
      </c>
      <c r="CM4" s="16" t="e">
        <f t="shared" si="3"/>
        <v>#DIV/0!</v>
      </c>
      <c r="CN4" s="16" t="e">
        <f t="shared" si="3"/>
        <v>#DIV/0!</v>
      </c>
      <c r="CO4" s="16" t="e">
        <f t="shared" si="3"/>
        <v>#DIV/0!</v>
      </c>
      <c r="CP4" s="16" t="e">
        <f t="shared" si="3"/>
        <v>#DIV/0!</v>
      </c>
      <c r="CQ4" s="16" t="e">
        <f t="shared" si="3"/>
        <v>#DIV/0!</v>
      </c>
      <c r="CR4" s="16" t="e">
        <f t="shared" si="3"/>
        <v>#DIV/0!</v>
      </c>
      <c r="CS4" s="16" t="e">
        <f t="shared" si="3"/>
        <v>#DIV/0!</v>
      </c>
      <c r="CT4" s="16" t="e">
        <f t="shared" si="3"/>
        <v>#DIV/0!</v>
      </c>
      <c r="CU4" s="16" t="e">
        <f t="shared" si="3"/>
        <v>#DIV/0!</v>
      </c>
      <c r="CV4" s="16" t="e">
        <f t="shared" si="3"/>
        <v>#DIV/0!</v>
      </c>
      <c r="CW4" s="16" t="e">
        <f t="shared" si="3"/>
        <v>#DIV/0!</v>
      </c>
      <c r="CX4" s="16" t="e">
        <f t="shared" si="4"/>
        <v>#DIV/0!</v>
      </c>
      <c r="CY4" s="16" t="e">
        <f t="shared" si="4"/>
        <v>#DIV/0!</v>
      </c>
      <c r="CZ4" s="16" t="e">
        <f t="shared" si="4"/>
        <v>#DIV/0!</v>
      </c>
      <c r="DA4" s="16" t="e">
        <f t="shared" si="4"/>
        <v>#DIV/0!</v>
      </c>
      <c r="DB4" s="16" t="e">
        <f t="shared" si="4"/>
        <v>#DIV/0!</v>
      </c>
      <c r="DC4" s="16" t="e">
        <f t="shared" si="4"/>
        <v>#DIV/0!</v>
      </c>
      <c r="DD4" s="16" t="e">
        <f t="shared" si="4"/>
        <v>#DIV/0!</v>
      </c>
      <c r="DE4" s="16" t="e">
        <f t="shared" si="4"/>
        <v>#DIV/0!</v>
      </c>
      <c r="DF4" s="16" t="e">
        <f t="shared" si="4"/>
        <v>#DIV/0!</v>
      </c>
      <c r="DG4" s="16" t="e">
        <f t="shared" si="4"/>
        <v>#DIV/0!</v>
      </c>
      <c r="DH4" s="16" t="e">
        <f t="shared" si="4"/>
        <v>#DIV/0!</v>
      </c>
      <c r="DI4" s="16" t="e">
        <f t="shared" si="4"/>
        <v>#DIV/0!</v>
      </c>
      <c r="DJ4" s="16" t="e">
        <f t="shared" si="4"/>
        <v>#DIV/0!</v>
      </c>
      <c r="DK4" s="16" t="e">
        <f t="shared" si="4"/>
        <v>#DIV/0!</v>
      </c>
      <c r="DL4" s="16" t="e">
        <f t="shared" si="4"/>
        <v>#DIV/0!</v>
      </c>
      <c r="DM4" s="16" t="e">
        <f t="shared" si="4"/>
        <v>#DIV/0!</v>
      </c>
      <c r="DN4" s="16" t="e">
        <f t="shared" si="5"/>
        <v>#DIV/0!</v>
      </c>
      <c r="DO4" s="16" t="e">
        <f t="shared" si="5"/>
        <v>#DIV/0!</v>
      </c>
      <c r="DP4" s="16" t="e">
        <f t="shared" si="5"/>
        <v>#DIV/0!</v>
      </c>
      <c r="DQ4" s="16" t="e">
        <f t="shared" si="5"/>
        <v>#DIV/0!</v>
      </c>
      <c r="DR4" s="16" t="e">
        <f t="shared" si="5"/>
        <v>#DIV/0!</v>
      </c>
      <c r="DS4" s="16" t="e">
        <f t="shared" si="5"/>
        <v>#DIV/0!</v>
      </c>
      <c r="DT4" s="16" t="e">
        <f t="shared" si="5"/>
        <v>#DIV/0!</v>
      </c>
      <c r="DU4" s="16" t="e">
        <f t="shared" si="5"/>
        <v>#DIV/0!</v>
      </c>
      <c r="DV4" s="16" t="e">
        <f t="shared" si="5"/>
        <v>#DIV/0!</v>
      </c>
      <c r="DW4" s="16"/>
    </row>
    <row r="5" spans="1:127" x14ac:dyDescent="0.3">
      <c r="A5" s="23" t="s">
        <v>13</v>
      </c>
      <c r="B5" s="4">
        <v>38.5274</v>
      </c>
      <c r="C5" s="4">
        <v>52.466700000000003</v>
      </c>
      <c r="D5" s="4">
        <v>49.043599999999998</v>
      </c>
      <c r="E5" s="4">
        <v>29.6159</v>
      </c>
      <c r="F5" s="13">
        <v>36.490499999999997</v>
      </c>
      <c r="G5" s="4">
        <v>42.399099999999997</v>
      </c>
      <c r="H5" s="4">
        <v>46.518999999999998</v>
      </c>
      <c r="I5" s="4">
        <v>60.245899999999999</v>
      </c>
      <c r="J5" s="4">
        <v>88.947199999999995</v>
      </c>
      <c r="K5" s="13">
        <v>31.132300000000001</v>
      </c>
      <c r="L5" s="13">
        <v>37.593800000000002</v>
      </c>
      <c r="M5" s="4">
        <v>32.1616</v>
      </c>
      <c r="N5" s="13">
        <v>62.163699999999999</v>
      </c>
      <c r="O5" s="13">
        <v>54.646799999999999</v>
      </c>
      <c r="P5" s="13">
        <v>40.453800000000001</v>
      </c>
      <c r="Q5" s="13">
        <v>28.379000000000001</v>
      </c>
      <c r="R5" s="4">
        <v>44.629600000000003</v>
      </c>
      <c r="S5" s="13">
        <v>43.100099999999998</v>
      </c>
      <c r="T5" s="4">
        <v>25.584</v>
      </c>
      <c r="U5" s="13">
        <v>38.643500000000003</v>
      </c>
      <c r="V5" s="4">
        <v>29.722300000000001</v>
      </c>
      <c r="W5" s="4">
        <v>36.8093</v>
      </c>
      <c r="X5" s="4">
        <v>33.1828</v>
      </c>
      <c r="Y5" s="4">
        <v>34.110199999999999</v>
      </c>
      <c r="Z5" s="4">
        <v>55.674799999999998</v>
      </c>
      <c r="AA5" s="13">
        <v>34.331499999999998</v>
      </c>
      <c r="AB5" s="4">
        <v>29.5181</v>
      </c>
      <c r="AC5" s="4">
        <v>32.713099999999997</v>
      </c>
      <c r="AD5" s="4">
        <v>48.525500000000001</v>
      </c>
      <c r="AE5" s="4">
        <v>35.396999999999998</v>
      </c>
      <c r="AF5" s="4">
        <v>39.697499999999998</v>
      </c>
      <c r="AG5" s="4">
        <v>27.897300000000001</v>
      </c>
      <c r="AH5" s="13">
        <v>31.2102</v>
      </c>
      <c r="AI5" s="4">
        <v>26.098299999999998</v>
      </c>
      <c r="AJ5" s="4">
        <v>37.506399999999999</v>
      </c>
      <c r="AK5" s="4">
        <v>38.223700000000001</v>
      </c>
      <c r="AL5" s="4">
        <v>58.8</v>
      </c>
      <c r="AM5" s="4">
        <v>30.561299999999999</v>
      </c>
      <c r="AN5" s="4">
        <v>43.368299999999998</v>
      </c>
      <c r="AO5" s="4">
        <v>34.830500000000001</v>
      </c>
      <c r="AP5" s="13">
        <v>64.285700000000006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</row>
    <row r="6" spans="1:127" x14ac:dyDescent="0.3">
      <c r="A6" s="23" t="s">
        <v>16</v>
      </c>
      <c r="B6" s="4">
        <v>36.4465</v>
      </c>
      <c r="C6" s="4">
        <v>60.978999999999999</v>
      </c>
      <c r="D6" s="4">
        <v>42.534700000000001</v>
      </c>
      <c r="E6" s="4">
        <v>25.232700000000001</v>
      </c>
      <c r="F6" s="13">
        <v>36.458300000000001</v>
      </c>
      <c r="G6" s="4">
        <v>30.6889</v>
      </c>
      <c r="H6" s="4">
        <v>44.410899999999998</v>
      </c>
      <c r="I6" s="4">
        <v>50.865099999999998</v>
      </c>
      <c r="J6" s="4">
        <v>79.799700000000001</v>
      </c>
      <c r="K6" s="13">
        <v>28.605399999999999</v>
      </c>
      <c r="L6" s="13">
        <v>29.7866</v>
      </c>
      <c r="M6" s="4">
        <v>32.605499999999999</v>
      </c>
      <c r="N6" s="13">
        <v>50.868000000000002</v>
      </c>
      <c r="O6" s="13">
        <v>50</v>
      </c>
      <c r="P6" s="13">
        <v>39.064</v>
      </c>
      <c r="Q6" s="13">
        <v>33.022199999999998</v>
      </c>
      <c r="R6" s="4">
        <v>35.679600000000001</v>
      </c>
      <c r="S6" s="13">
        <v>55.056199999999997</v>
      </c>
      <c r="T6" s="4">
        <v>23.983000000000001</v>
      </c>
      <c r="U6" s="13">
        <v>33.715600000000002</v>
      </c>
      <c r="V6" s="4">
        <v>27.0044</v>
      </c>
      <c r="W6" s="4">
        <v>34.834099999999999</v>
      </c>
      <c r="X6" s="4">
        <v>34.027799999999999</v>
      </c>
      <c r="Y6" s="4">
        <v>30.222000000000001</v>
      </c>
      <c r="Z6" s="4">
        <v>48.673699999999997</v>
      </c>
      <c r="AA6" s="13">
        <v>26.938400000000001</v>
      </c>
      <c r="AB6" s="4">
        <v>29.4</v>
      </c>
      <c r="AC6" s="4">
        <v>32.4011</v>
      </c>
      <c r="AD6" s="4">
        <v>40.3748</v>
      </c>
      <c r="AE6" s="4">
        <v>30.807600000000001</v>
      </c>
      <c r="AF6" s="4">
        <v>35.024999999999999</v>
      </c>
      <c r="AG6" s="4">
        <v>31.705300000000001</v>
      </c>
      <c r="AH6" s="13">
        <v>29.631799999999998</v>
      </c>
      <c r="AI6" s="4">
        <v>21.546500000000002</v>
      </c>
      <c r="AJ6" s="4">
        <v>33.003999999999998</v>
      </c>
      <c r="AK6" s="4">
        <v>38.056600000000003</v>
      </c>
      <c r="AL6" s="4">
        <v>50.953200000000002</v>
      </c>
      <c r="AM6" s="4">
        <v>30.3719</v>
      </c>
      <c r="AN6" s="4">
        <v>38.835000000000001</v>
      </c>
      <c r="AO6" s="4">
        <v>33.988399999999999</v>
      </c>
      <c r="AP6" s="13">
        <v>56.818199999999997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</row>
    <row r="7" spans="1:127" x14ac:dyDescent="0.3">
      <c r="A7" s="23" t="s">
        <v>17</v>
      </c>
      <c r="B7" s="4">
        <v>41.462699999999998</v>
      </c>
      <c r="C7" s="4">
        <v>51.223500000000001</v>
      </c>
      <c r="D7" s="4">
        <v>56.291899999999998</v>
      </c>
      <c r="E7" s="4">
        <v>28.811</v>
      </c>
      <c r="F7" s="13">
        <v>37.381300000000003</v>
      </c>
      <c r="G7" s="4">
        <v>37.789200000000001</v>
      </c>
      <c r="H7" s="4">
        <v>50</v>
      </c>
      <c r="I7" s="4">
        <v>52.174900000000001</v>
      </c>
      <c r="J7" s="4">
        <v>60.863999999999997</v>
      </c>
      <c r="K7" s="13">
        <v>33.333300000000001</v>
      </c>
      <c r="L7" s="13">
        <v>38.281300000000002</v>
      </c>
      <c r="M7" s="4">
        <v>40.7102</v>
      </c>
      <c r="N7" s="13">
        <v>55.4833</v>
      </c>
      <c r="O7" s="13">
        <v>52.038499999999999</v>
      </c>
      <c r="P7" s="13">
        <v>35.529699999999998</v>
      </c>
      <c r="Q7" s="13">
        <v>36.175199999999997</v>
      </c>
      <c r="R7" s="4">
        <v>39.410200000000003</v>
      </c>
      <c r="S7" s="13">
        <v>46.445500000000003</v>
      </c>
      <c r="T7" s="4">
        <v>28.488399999999999</v>
      </c>
      <c r="U7" s="13">
        <v>47.7273</v>
      </c>
      <c r="V7" s="4">
        <v>28.831099999999999</v>
      </c>
      <c r="W7" s="4">
        <v>33.793100000000003</v>
      </c>
      <c r="X7" s="4">
        <v>30.39</v>
      </c>
      <c r="Y7" s="4">
        <v>38.9255</v>
      </c>
      <c r="Z7" s="4">
        <v>49.001800000000003</v>
      </c>
      <c r="AA7" s="13">
        <v>34.932499999999997</v>
      </c>
      <c r="AB7" s="4">
        <v>31.2102</v>
      </c>
      <c r="AC7" s="4">
        <v>37.011099999999999</v>
      </c>
      <c r="AD7" s="4">
        <v>43.5197</v>
      </c>
      <c r="AE7" s="4">
        <v>33.167000000000002</v>
      </c>
      <c r="AF7" s="4">
        <v>38.735199999999999</v>
      </c>
      <c r="AG7" s="4">
        <v>29.953099999999999</v>
      </c>
      <c r="AH7" s="13">
        <v>31.321000000000002</v>
      </c>
      <c r="AI7" s="4">
        <v>24.7059</v>
      </c>
      <c r="AJ7" s="4">
        <v>33.2562</v>
      </c>
      <c r="AK7" s="4">
        <v>44.744300000000003</v>
      </c>
      <c r="AL7" s="4">
        <v>44.788200000000003</v>
      </c>
      <c r="AM7" s="4">
        <v>32.061100000000003</v>
      </c>
      <c r="AN7" s="4">
        <v>39.941800000000001</v>
      </c>
      <c r="AO7" s="4">
        <v>32.284799999999997</v>
      </c>
      <c r="AP7" s="13">
        <v>50.736400000000003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</row>
    <row r="8" spans="1:127" x14ac:dyDescent="0.3">
      <c r="A8" s="23" t="s">
        <v>18</v>
      </c>
      <c r="B8" s="4">
        <v>42.613599999999998</v>
      </c>
      <c r="C8" s="4">
        <v>62.2881</v>
      </c>
      <c r="D8" s="4">
        <v>51.773699999999998</v>
      </c>
      <c r="E8" s="4">
        <v>29.8673</v>
      </c>
      <c r="F8" s="13">
        <v>46.896599999999999</v>
      </c>
      <c r="G8" s="4">
        <v>49.160200000000003</v>
      </c>
      <c r="H8" s="4">
        <v>50.345300000000002</v>
      </c>
      <c r="I8" s="4">
        <v>59.213200000000001</v>
      </c>
      <c r="J8" s="4">
        <v>60.7438</v>
      </c>
      <c r="K8" s="13">
        <v>36.227699999999999</v>
      </c>
      <c r="L8" s="13">
        <v>42.489600000000003</v>
      </c>
      <c r="M8" s="4">
        <v>50.147799999999997</v>
      </c>
      <c r="N8" s="13">
        <v>50.8553</v>
      </c>
      <c r="O8" s="13">
        <v>59.838500000000003</v>
      </c>
      <c r="P8" s="13">
        <v>36.0137</v>
      </c>
      <c r="Q8" s="13">
        <v>32.153799999999997</v>
      </c>
      <c r="R8" s="4">
        <v>38.645800000000001</v>
      </c>
      <c r="S8" s="13">
        <v>48.117800000000003</v>
      </c>
      <c r="T8" s="4">
        <v>28.439699999999998</v>
      </c>
      <c r="U8" s="13">
        <v>42.485500000000002</v>
      </c>
      <c r="V8" s="4">
        <v>36.803199999999997</v>
      </c>
      <c r="W8" s="4">
        <v>44.817100000000003</v>
      </c>
      <c r="X8" s="4">
        <v>42.710500000000003</v>
      </c>
      <c r="Y8" s="4">
        <v>38.8889</v>
      </c>
      <c r="Z8" s="4">
        <v>56.214100000000002</v>
      </c>
      <c r="AA8" s="13">
        <v>34.411000000000001</v>
      </c>
      <c r="AB8" s="4">
        <v>34.265700000000002</v>
      </c>
      <c r="AC8" s="4">
        <v>36.817500000000003</v>
      </c>
      <c r="AD8" s="4">
        <v>43.889299999999999</v>
      </c>
      <c r="AE8" s="4">
        <v>45.964599999999997</v>
      </c>
      <c r="AF8" s="4">
        <v>44.012</v>
      </c>
      <c r="AG8" s="4">
        <v>34.576500000000003</v>
      </c>
      <c r="AH8" s="13">
        <v>32.554099999999998</v>
      </c>
      <c r="AI8" s="4">
        <v>29.223400000000002</v>
      </c>
      <c r="AJ8" s="4">
        <v>36.788800000000002</v>
      </c>
      <c r="AK8" s="4">
        <v>43.066400000000002</v>
      </c>
      <c r="AL8" s="4">
        <v>41.667999999999999</v>
      </c>
      <c r="AM8" s="4">
        <v>32.2699</v>
      </c>
      <c r="AN8" s="4">
        <v>41.866599999999998</v>
      </c>
      <c r="AO8" s="4">
        <v>36.782699999999998</v>
      </c>
      <c r="AP8" s="13">
        <v>57.970999999999997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</row>
    <row r="9" spans="1:127" x14ac:dyDescent="0.3">
      <c r="A9" s="23" t="s">
        <v>19</v>
      </c>
      <c r="B9" s="4">
        <v>37.006599999999999</v>
      </c>
      <c r="C9" s="4">
        <v>53.260899999999999</v>
      </c>
      <c r="D9" s="4">
        <v>52.621099999999998</v>
      </c>
      <c r="E9" s="4">
        <v>26.807400000000001</v>
      </c>
      <c r="F9" s="13">
        <v>36.445300000000003</v>
      </c>
      <c r="G9" s="4">
        <v>48.840800000000002</v>
      </c>
      <c r="H9" s="4">
        <v>45.508499999999998</v>
      </c>
      <c r="I9" s="4">
        <v>41.880299999999998</v>
      </c>
      <c r="J9" s="4">
        <v>73.134299999999996</v>
      </c>
      <c r="K9" s="13">
        <v>31.921800000000001</v>
      </c>
      <c r="L9" s="13">
        <v>29.8477</v>
      </c>
      <c r="M9" s="4">
        <v>37.133699999999997</v>
      </c>
      <c r="N9" s="13">
        <v>45.723199999999999</v>
      </c>
      <c r="O9" s="13">
        <v>46.349499999999999</v>
      </c>
      <c r="P9" s="13">
        <v>39.205800000000004</v>
      </c>
      <c r="Q9" s="13">
        <v>30.2151</v>
      </c>
      <c r="R9" s="4">
        <v>37.721299999999999</v>
      </c>
      <c r="S9" s="13">
        <v>53.5931</v>
      </c>
      <c r="T9" s="4">
        <v>23.366099999999999</v>
      </c>
      <c r="U9" s="13">
        <v>38.8889</v>
      </c>
      <c r="V9" s="4">
        <v>23.863600000000002</v>
      </c>
      <c r="W9" s="4">
        <v>31.038900000000002</v>
      </c>
      <c r="X9" s="4">
        <v>30.4909</v>
      </c>
      <c r="Y9" s="4">
        <v>34.834099999999999</v>
      </c>
      <c r="Z9" s="4">
        <v>46.938200000000002</v>
      </c>
      <c r="AA9" s="13">
        <v>36.2029</v>
      </c>
      <c r="AB9" s="4">
        <v>27.402699999999999</v>
      </c>
      <c r="AC9" s="4">
        <v>30.222000000000001</v>
      </c>
      <c r="AD9" s="4">
        <v>41.689</v>
      </c>
      <c r="AE9" s="4">
        <v>30.807600000000001</v>
      </c>
      <c r="AF9" s="4">
        <v>30.625</v>
      </c>
      <c r="AG9" s="4">
        <v>31.9998</v>
      </c>
      <c r="AH9" s="13">
        <v>29.665700000000001</v>
      </c>
      <c r="AI9" s="4">
        <v>21.778500000000001</v>
      </c>
      <c r="AJ9" s="4">
        <v>30.123000000000001</v>
      </c>
      <c r="AK9" s="4">
        <v>37.009099999999997</v>
      </c>
      <c r="AL9" s="4">
        <v>46.993200000000002</v>
      </c>
      <c r="AM9" s="4">
        <v>30.9495</v>
      </c>
      <c r="AN9" s="4">
        <v>36.403599999999997</v>
      </c>
      <c r="AO9" s="4">
        <v>32.2699</v>
      </c>
      <c r="AP9" s="13">
        <v>47.832599999999999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</row>
    <row r="10" spans="1:127" x14ac:dyDescent="0.3">
      <c r="A10" s="23" t="s">
        <v>22</v>
      </c>
      <c r="B10" s="4">
        <v>53.571399999999997</v>
      </c>
      <c r="C10" s="4">
        <v>56.538499999999999</v>
      </c>
      <c r="D10" s="4">
        <v>48.274099999999997</v>
      </c>
      <c r="E10" s="4">
        <v>25.639500000000002</v>
      </c>
      <c r="F10" s="13">
        <v>44.170699999999997</v>
      </c>
      <c r="G10" s="4">
        <v>47.8827</v>
      </c>
      <c r="H10" s="4">
        <v>52.734400000000001</v>
      </c>
      <c r="I10" s="4">
        <v>61.781999999999996</v>
      </c>
      <c r="J10" s="4">
        <v>73.215299999999999</v>
      </c>
      <c r="K10" s="13">
        <v>34.225000000000001</v>
      </c>
      <c r="L10" s="13">
        <v>44.850499999999997</v>
      </c>
      <c r="M10" s="4">
        <v>38.472700000000003</v>
      </c>
      <c r="N10" s="13">
        <v>56.976700000000001</v>
      </c>
      <c r="O10" s="13">
        <v>59.107399999999998</v>
      </c>
      <c r="P10" s="13">
        <v>37.5426</v>
      </c>
      <c r="Q10" s="13">
        <v>29.573499999999999</v>
      </c>
      <c r="R10" s="4">
        <v>43.5212</v>
      </c>
      <c r="S10" s="13">
        <v>50.960099999999997</v>
      </c>
      <c r="T10" s="4">
        <v>26.885899999999999</v>
      </c>
      <c r="U10" s="13">
        <v>40.833300000000001</v>
      </c>
      <c r="V10" s="4">
        <v>35.441099999999999</v>
      </c>
      <c r="W10" s="4">
        <v>47.358199999999997</v>
      </c>
      <c r="X10" s="4">
        <v>34.3369</v>
      </c>
      <c r="Y10" s="4">
        <v>41.851199999999999</v>
      </c>
      <c r="Z10" s="4">
        <v>46.453699999999998</v>
      </c>
      <c r="AA10" s="13">
        <v>34.344499999999996</v>
      </c>
      <c r="AB10" s="4">
        <v>31.901</v>
      </c>
      <c r="AC10" s="4">
        <v>32.142899999999997</v>
      </c>
      <c r="AD10" s="4">
        <v>42.964300000000001</v>
      </c>
      <c r="AE10" s="4">
        <v>31.441600000000001</v>
      </c>
      <c r="AF10" s="4">
        <v>35.3705</v>
      </c>
      <c r="AG10" s="4">
        <v>31.6568</v>
      </c>
      <c r="AH10" s="13">
        <v>30.497900000000001</v>
      </c>
      <c r="AI10" s="4">
        <v>22.4496</v>
      </c>
      <c r="AJ10" s="4">
        <v>37.5</v>
      </c>
      <c r="AK10" s="4">
        <v>38.752200000000002</v>
      </c>
      <c r="AL10" s="4">
        <v>55.536900000000003</v>
      </c>
      <c r="AM10" s="4">
        <v>30.4663</v>
      </c>
      <c r="AN10" s="4">
        <v>45</v>
      </c>
      <c r="AO10" s="4">
        <v>36.029400000000003</v>
      </c>
      <c r="AP10" s="13">
        <v>57.866199999999999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</row>
    <row r="11" spans="1:127" x14ac:dyDescent="0.3">
      <c r="A11" s="23" t="s">
        <v>23</v>
      </c>
      <c r="B11" s="4">
        <v>38.659799999999997</v>
      </c>
      <c r="C11" s="4">
        <v>51.760599999999997</v>
      </c>
      <c r="D11" s="4">
        <v>51.833599999999997</v>
      </c>
      <c r="E11" s="4">
        <v>24.775300000000001</v>
      </c>
      <c r="F11" s="13">
        <v>37.046399999999998</v>
      </c>
      <c r="G11" s="4">
        <v>34.345799999999997</v>
      </c>
      <c r="H11" s="4">
        <v>50.174500000000002</v>
      </c>
      <c r="I11" s="4">
        <v>49.811700000000002</v>
      </c>
      <c r="J11" s="4">
        <v>61.544899999999998</v>
      </c>
      <c r="K11" s="13">
        <v>31.6084</v>
      </c>
      <c r="L11" s="13">
        <v>39.830199999999998</v>
      </c>
      <c r="M11" s="4">
        <v>38.783999999999999</v>
      </c>
      <c r="N11" s="13">
        <v>48.594999999999999</v>
      </c>
      <c r="O11" s="13">
        <v>53.517299999999999</v>
      </c>
      <c r="P11" s="13">
        <v>34.3752</v>
      </c>
      <c r="Q11" s="13">
        <v>30.169699999999999</v>
      </c>
      <c r="R11" s="4">
        <v>39.9071</v>
      </c>
      <c r="S11" s="13">
        <v>44.511699999999998</v>
      </c>
      <c r="T11" s="4">
        <v>23.990400000000001</v>
      </c>
      <c r="U11" s="13">
        <v>34.588200000000001</v>
      </c>
      <c r="V11" s="4">
        <v>27.755299999999998</v>
      </c>
      <c r="W11" s="4">
        <v>39.837400000000002</v>
      </c>
      <c r="X11" s="4">
        <v>36.139600000000002</v>
      </c>
      <c r="Y11" s="4">
        <v>34.112000000000002</v>
      </c>
      <c r="Z11" s="4">
        <v>46.768900000000002</v>
      </c>
      <c r="AA11" s="13">
        <v>33.771999999999998</v>
      </c>
      <c r="AB11" s="4">
        <v>30.704599999999999</v>
      </c>
      <c r="AC11" s="4">
        <v>35.167499999999997</v>
      </c>
      <c r="AD11" s="4">
        <v>41.930799999999998</v>
      </c>
      <c r="AE11" s="4">
        <v>31.524799999999999</v>
      </c>
      <c r="AF11" s="4">
        <v>34.225000000000001</v>
      </c>
      <c r="AG11" s="4">
        <v>37.246600000000001</v>
      </c>
      <c r="AH11" s="13">
        <v>28.7165</v>
      </c>
      <c r="AI11" s="4">
        <v>25.4267</v>
      </c>
      <c r="AJ11" s="4">
        <v>39.3048</v>
      </c>
      <c r="AK11" s="4">
        <v>33.888300000000001</v>
      </c>
      <c r="AL11" s="4">
        <v>44.545499999999997</v>
      </c>
      <c r="AM11" s="4">
        <v>33.186999999999998</v>
      </c>
      <c r="AN11" s="4">
        <v>39.0625</v>
      </c>
      <c r="AO11" s="4">
        <v>37.168100000000003</v>
      </c>
      <c r="AP11" s="13">
        <v>54.3232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</row>
    <row r="12" spans="1:127" x14ac:dyDescent="0.3">
      <c r="A12" s="23" t="s">
        <v>24</v>
      </c>
      <c r="B12" s="4">
        <v>40.613700000000001</v>
      </c>
      <c r="C12" s="4">
        <v>50.365499999999997</v>
      </c>
      <c r="D12" s="4">
        <v>51.760599999999997</v>
      </c>
      <c r="E12" s="4">
        <v>25.633600000000001</v>
      </c>
      <c r="F12" s="13">
        <v>36.914099999999998</v>
      </c>
      <c r="G12" s="4">
        <v>46.226399999999998</v>
      </c>
      <c r="H12" s="4">
        <v>48.154600000000002</v>
      </c>
      <c r="I12" s="4">
        <v>59.401899999999998</v>
      </c>
      <c r="J12" s="4">
        <v>55.814500000000002</v>
      </c>
      <c r="K12" s="13">
        <v>32.786499999999997</v>
      </c>
      <c r="L12" s="13">
        <v>40.296100000000003</v>
      </c>
      <c r="M12" s="4">
        <v>35.951099999999997</v>
      </c>
      <c r="N12" s="13">
        <v>59.2742</v>
      </c>
      <c r="O12" s="13">
        <v>56.790900000000001</v>
      </c>
      <c r="P12" s="13">
        <v>38.966799999999999</v>
      </c>
      <c r="Q12" s="13">
        <v>25.6098</v>
      </c>
      <c r="R12" s="4">
        <v>36.5854</v>
      </c>
      <c r="S12" s="13">
        <v>53.357500000000002</v>
      </c>
      <c r="T12" s="4">
        <v>27.3596</v>
      </c>
      <c r="U12" s="13">
        <v>36.795999999999999</v>
      </c>
      <c r="V12" s="4">
        <v>27.4709</v>
      </c>
      <c r="W12" s="4">
        <v>35.167499999999997</v>
      </c>
      <c r="X12" s="4">
        <v>37.448999999999998</v>
      </c>
      <c r="Y12" s="4">
        <v>32.7087</v>
      </c>
      <c r="Z12" s="4">
        <v>50.677999999999997</v>
      </c>
      <c r="AA12" s="13">
        <v>32.605499999999999</v>
      </c>
      <c r="AB12" s="4">
        <v>29.7544</v>
      </c>
      <c r="AC12" s="4">
        <v>37.886600000000001</v>
      </c>
      <c r="AD12" s="4">
        <v>43.156300000000002</v>
      </c>
      <c r="AE12" s="4">
        <v>32.942399999999999</v>
      </c>
      <c r="AF12" s="4">
        <v>34.510599999999997</v>
      </c>
      <c r="AG12" s="4">
        <v>33.6128</v>
      </c>
      <c r="AH12" s="13">
        <v>28.730899999999998</v>
      </c>
      <c r="AI12" s="4">
        <v>26.811800000000002</v>
      </c>
      <c r="AJ12" s="4">
        <v>40.330399999999997</v>
      </c>
      <c r="AK12" s="4">
        <v>35.516800000000003</v>
      </c>
      <c r="AL12" s="4">
        <v>47.419400000000003</v>
      </c>
      <c r="AM12" s="4">
        <v>35.457799999999999</v>
      </c>
      <c r="AN12" s="4">
        <v>39.596299999999999</v>
      </c>
      <c r="AO12" s="4">
        <v>38.8889</v>
      </c>
      <c r="AP12" s="13">
        <v>51.843299999999999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</row>
    <row r="13" spans="1:127" x14ac:dyDescent="0.3">
      <c r="A13" s="23" t="s">
        <v>25</v>
      </c>
      <c r="B13" s="4">
        <v>35.156300000000002</v>
      </c>
      <c r="C13" s="4">
        <v>49.218800000000002</v>
      </c>
      <c r="D13" s="4">
        <v>44.599499999999999</v>
      </c>
      <c r="E13" s="4">
        <v>25.1846</v>
      </c>
      <c r="F13" s="13">
        <v>35.216099999999997</v>
      </c>
      <c r="G13" s="4">
        <v>47.419400000000003</v>
      </c>
      <c r="H13" s="4">
        <v>45.8245</v>
      </c>
      <c r="I13" s="4">
        <v>49.917000000000002</v>
      </c>
      <c r="J13" s="4">
        <v>59.616100000000003</v>
      </c>
      <c r="K13" s="13">
        <v>29.9375</v>
      </c>
      <c r="L13" s="13">
        <v>32.7849</v>
      </c>
      <c r="M13" s="4">
        <v>29.166699999999999</v>
      </c>
      <c r="N13" s="13">
        <v>45.487400000000001</v>
      </c>
      <c r="O13" s="13">
        <v>54.048499999999997</v>
      </c>
      <c r="P13" s="13">
        <v>36.949599999999997</v>
      </c>
      <c r="Q13" s="13">
        <v>24.1036</v>
      </c>
      <c r="R13" s="4">
        <v>34.027799999999999</v>
      </c>
      <c r="S13" s="13">
        <v>41.342500000000001</v>
      </c>
      <c r="T13" s="4">
        <v>22.248799999999999</v>
      </c>
      <c r="U13" s="13">
        <v>36.6858</v>
      </c>
      <c r="V13" s="4">
        <v>21.762</v>
      </c>
      <c r="W13" s="4">
        <v>31.591799999999999</v>
      </c>
      <c r="X13" s="4">
        <v>34.0593</v>
      </c>
      <c r="Y13" s="4">
        <v>30.2684</v>
      </c>
      <c r="Z13" s="4">
        <v>40.446300000000001</v>
      </c>
      <c r="AA13" s="13">
        <v>30.807600000000001</v>
      </c>
      <c r="AB13" s="4">
        <v>23.962599999999998</v>
      </c>
      <c r="AC13" s="4">
        <v>30.123000000000001</v>
      </c>
      <c r="AD13" s="4">
        <v>41.634500000000003</v>
      </c>
      <c r="AE13" s="4">
        <v>28.2439</v>
      </c>
      <c r="AF13" s="4">
        <v>32.817399999999999</v>
      </c>
      <c r="AG13" s="4">
        <v>24.474599999999999</v>
      </c>
      <c r="AH13" s="13">
        <v>21.991</v>
      </c>
      <c r="AI13" s="4">
        <v>23.9102</v>
      </c>
      <c r="AJ13" s="4">
        <v>33.5991</v>
      </c>
      <c r="AK13" s="4">
        <v>33.409100000000002</v>
      </c>
      <c r="AL13" s="4">
        <v>37.215200000000003</v>
      </c>
      <c r="AM13" s="4">
        <v>32.203099999999999</v>
      </c>
      <c r="AN13" s="4">
        <v>35.6145</v>
      </c>
      <c r="AO13" s="4">
        <v>33.485199999999999</v>
      </c>
      <c r="AP13" s="13">
        <v>42.452800000000003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</row>
    <row r="14" spans="1:127" x14ac:dyDescent="0.3">
      <c r="A14" s="23" t="s">
        <v>28</v>
      </c>
      <c r="B14" s="4">
        <v>35.377400000000002</v>
      </c>
      <c r="C14" s="4">
        <v>39.895099999999999</v>
      </c>
      <c r="D14" s="4">
        <v>41.906199999999998</v>
      </c>
      <c r="E14" s="4">
        <v>20.533300000000001</v>
      </c>
      <c r="F14" s="13">
        <v>30.252400000000002</v>
      </c>
      <c r="G14" s="4">
        <v>31.6069</v>
      </c>
      <c r="H14" s="4">
        <v>35.565899999999999</v>
      </c>
      <c r="I14" s="4">
        <v>36.934699999999999</v>
      </c>
      <c r="J14" s="4">
        <v>45.734200000000001</v>
      </c>
      <c r="K14" s="13">
        <v>28.1633</v>
      </c>
      <c r="L14" s="13">
        <v>25.587499999999999</v>
      </c>
      <c r="M14" s="4">
        <v>27.226700000000001</v>
      </c>
      <c r="N14" s="13">
        <v>38.049999999999997</v>
      </c>
      <c r="O14" s="13">
        <v>41.217500000000001</v>
      </c>
      <c r="P14" s="13">
        <v>29.71</v>
      </c>
      <c r="Q14" s="13">
        <v>21.714200000000002</v>
      </c>
      <c r="R14" s="4">
        <v>29.681000000000001</v>
      </c>
      <c r="S14" s="13">
        <v>36.782699999999998</v>
      </c>
      <c r="T14" s="4">
        <v>20.5151</v>
      </c>
      <c r="U14" s="13">
        <v>25.041599999999999</v>
      </c>
      <c r="V14" s="4">
        <v>19.215699999999998</v>
      </c>
      <c r="W14" s="4">
        <v>23.267700000000001</v>
      </c>
      <c r="X14" s="4">
        <v>23.482399999999998</v>
      </c>
      <c r="Y14" s="4">
        <v>23.3399</v>
      </c>
      <c r="Z14" s="4">
        <v>36.848300000000002</v>
      </c>
      <c r="AA14" s="13">
        <v>23.6343</v>
      </c>
      <c r="AB14" s="4">
        <v>20.646899999999999</v>
      </c>
      <c r="AC14" s="4">
        <v>27.479199999999999</v>
      </c>
      <c r="AD14" s="4">
        <v>31.156199999999998</v>
      </c>
      <c r="AE14" s="4">
        <v>24.082599999999999</v>
      </c>
      <c r="AF14" s="4">
        <v>28.767099999999999</v>
      </c>
      <c r="AG14" s="4">
        <v>23.633400000000002</v>
      </c>
      <c r="AH14" s="13">
        <v>18.260899999999999</v>
      </c>
      <c r="AI14" s="4">
        <v>18.478899999999999</v>
      </c>
      <c r="AJ14" s="4">
        <v>32.739400000000003</v>
      </c>
      <c r="AK14" s="4">
        <v>26.344100000000001</v>
      </c>
      <c r="AL14" s="4">
        <v>34.027799999999999</v>
      </c>
      <c r="AM14" s="4">
        <v>26.702999999999999</v>
      </c>
      <c r="AN14" s="4">
        <v>32.636800000000001</v>
      </c>
      <c r="AO14" s="4">
        <v>30.689599999999999</v>
      </c>
      <c r="AP14" s="13">
        <v>29.880500000000001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</row>
    <row r="15" spans="1:127" x14ac:dyDescent="0.3">
      <c r="A15" s="23" t="s">
        <v>29</v>
      </c>
      <c r="B15" s="4">
        <v>38.330500000000001</v>
      </c>
      <c r="C15" s="4">
        <v>45.742100000000001</v>
      </c>
      <c r="D15" s="4">
        <v>45.660800000000002</v>
      </c>
      <c r="E15" s="4">
        <v>29.589400000000001</v>
      </c>
      <c r="F15" s="13">
        <v>36.276400000000002</v>
      </c>
      <c r="G15" s="4">
        <v>35.297899999999998</v>
      </c>
      <c r="H15" s="4">
        <v>42.430999999999997</v>
      </c>
      <c r="I15" s="4">
        <v>39.938400000000001</v>
      </c>
      <c r="J15" s="4">
        <v>37.013199999999998</v>
      </c>
      <c r="K15" s="13">
        <v>36.426200000000001</v>
      </c>
      <c r="L15" s="13">
        <v>34.813499999999998</v>
      </c>
      <c r="M15" s="4">
        <v>30.3691</v>
      </c>
      <c r="N15" s="13">
        <v>48.3553</v>
      </c>
      <c r="O15" s="13">
        <v>44.7928</v>
      </c>
      <c r="P15" s="13">
        <v>30.466999999999999</v>
      </c>
      <c r="Q15" s="13">
        <v>31.25</v>
      </c>
      <c r="R15" s="4">
        <v>35.220799999999997</v>
      </c>
      <c r="S15" s="13">
        <v>37.364400000000003</v>
      </c>
      <c r="T15" s="4">
        <v>24.760200000000001</v>
      </c>
      <c r="U15" s="13">
        <v>30.761700000000001</v>
      </c>
      <c r="V15" s="4">
        <v>26.606300000000001</v>
      </c>
      <c r="W15" s="4">
        <v>31.950299999999999</v>
      </c>
      <c r="X15" s="4">
        <v>28.269200000000001</v>
      </c>
      <c r="Y15" s="4">
        <v>29.819800000000001</v>
      </c>
      <c r="Z15" s="4">
        <v>37.213099999999997</v>
      </c>
      <c r="AA15" s="13">
        <v>31.177099999999999</v>
      </c>
      <c r="AB15" s="4">
        <v>25.7576</v>
      </c>
      <c r="AC15" s="4">
        <v>29.5761</v>
      </c>
      <c r="AD15" s="4">
        <v>35.8857</v>
      </c>
      <c r="AE15" s="4">
        <v>29.696999999999999</v>
      </c>
      <c r="AF15" s="4">
        <v>26.654599999999999</v>
      </c>
      <c r="AG15" s="4">
        <v>28.460799999999999</v>
      </c>
      <c r="AH15" s="13">
        <v>23.4116</v>
      </c>
      <c r="AI15" s="4">
        <v>24.8416</v>
      </c>
      <c r="AJ15" s="4">
        <v>36.319200000000002</v>
      </c>
      <c r="AK15" s="4">
        <v>34.166200000000003</v>
      </c>
      <c r="AL15" s="4">
        <v>34.345799999999997</v>
      </c>
      <c r="AM15" s="4">
        <v>31.263300000000001</v>
      </c>
      <c r="AN15" s="4">
        <v>35.048000000000002</v>
      </c>
      <c r="AO15" s="4">
        <v>35.442599999999999</v>
      </c>
      <c r="AP15" s="13">
        <v>38.906300000000002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</row>
    <row r="16" spans="1:127" x14ac:dyDescent="0.3">
      <c r="A16" s="23" t="s">
        <v>30</v>
      </c>
      <c r="B16" s="4">
        <v>38.330500000000001</v>
      </c>
      <c r="C16" s="4">
        <v>45.742100000000001</v>
      </c>
      <c r="D16" s="4">
        <v>45.6601</v>
      </c>
      <c r="E16" s="4">
        <v>22.968800000000002</v>
      </c>
      <c r="F16" s="13">
        <v>36.276400000000002</v>
      </c>
      <c r="G16" s="4">
        <v>35.297899999999998</v>
      </c>
      <c r="H16" s="4">
        <v>42.430399999999999</v>
      </c>
      <c r="I16" s="4">
        <v>39.938400000000001</v>
      </c>
      <c r="J16" s="4">
        <v>37.013199999999998</v>
      </c>
      <c r="K16" s="13">
        <v>36.426200000000001</v>
      </c>
      <c r="L16" s="13">
        <v>34.813499999999998</v>
      </c>
      <c r="M16" s="4">
        <v>30.3691</v>
      </c>
      <c r="N16" s="13">
        <v>48.3553</v>
      </c>
      <c r="O16" s="13">
        <v>44.7928</v>
      </c>
      <c r="P16" s="13">
        <v>30.466999999999999</v>
      </c>
      <c r="Q16" s="13">
        <v>31.25</v>
      </c>
      <c r="R16" s="4">
        <v>35.220799999999997</v>
      </c>
      <c r="S16" s="13">
        <v>37.364400000000003</v>
      </c>
      <c r="T16" s="4">
        <v>24.76</v>
      </c>
      <c r="U16" s="13">
        <v>30.761700000000001</v>
      </c>
      <c r="V16" s="4">
        <v>26.606300000000001</v>
      </c>
      <c r="W16" s="4">
        <v>31.950299999999999</v>
      </c>
      <c r="X16" s="4">
        <v>28.269200000000001</v>
      </c>
      <c r="Y16" s="4">
        <v>29.819800000000001</v>
      </c>
      <c r="Z16" s="4">
        <v>37.213099999999997</v>
      </c>
      <c r="AA16" s="13">
        <v>31.177099999999999</v>
      </c>
      <c r="AB16" s="4">
        <v>25.757300000000001</v>
      </c>
      <c r="AC16" s="4">
        <v>29.575800000000001</v>
      </c>
      <c r="AD16" s="4">
        <v>35.8857</v>
      </c>
      <c r="AE16" s="4">
        <v>29.6966</v>
      </c>
      <c r="AF16" s="4">
        <v>26.654599999999999</v>
      </c>
      <c r="AG16" s="4">
        <v>28.460799999999999</v>
      </c>
      <c r="AH16" s="13">
        <v>23.4116</v>
      </c>
      <c r="AI16" s="4">
        <v>24.8416</v>
      </c>
      <c r="AJ16" s="4">
        <v>36.319200000000002</v>
      </c>
      <c r="AK16" s="4">
        <v>34.166200000000003</v>
      </c>
      <c r="AL16" s="4">
        <v>34.345799999999997</v>
      </c>
      <c r="AM16" s="4">
        <v>31.263300000000001</v>
      </c>
      <c r="AN16" s="4">
        <v>35.048000000000002</v>
      </c>
      <c r="AO16" s="4">
        <v>35.442599999999999</v>
      </c>
      <c r="AP16" s="13">
        <v>38.906300000000002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</row>
    <row r="17" spans="1:127" x14ac:dyDescent="0.3">
      <c r="A17" s="23" t="s">
        <v>31</v>
      </c>
      <c r="B17" s="4">
        <v>40.285899999999998</v>
      </c>
      <c r="C17" s="4">
        <v>38.893500000000003</v>
      </c>
      <c r="D17" s="4">
        <v>39.151299999999999</v>
      </c>
      <c r="E17" s="4">
        <v>15.3637</v>
      </c>
      <c r="F17" s="13">
        <v>35.448300000000003</v>
      </c>
      <c r="G17" s="4">
        <v>53.957099999999997</v>
      </c>
      <c r="H17" s="4">
        <v>45.370399999999997</v>
      </c>
      <c r="I17" s="4">
        <v>38.907200000000003</v>
      </c>
      <c r="J17" s="4">
        <v>34.417299999999997</v>
      </c>
      <c r="K17" s="13">
        <v>36.394100000000002</v>
      </c>
      <c r="L17" s="13">
        <v>42.363100000000003</v>
      </c>
      <c r="M17" s="4">
        <v>29.9024</v>
      </c>
      <c r="N17" s="13">
        <v>38.867199999999997</v>
      </c>
      <c r="O17" s="13">
        <v>44.7928</v>
      </c>
      <c r="P17" s="13">
        <v>30.761700000000001</v>
      </c>
      <c r="Q17" s="13">
        <v>25.4894</v>
      </c>
      <c r="R17" s="4">
        <v>37.667099999999998</v>
      </c>
      <c r="S17" s="13">
        <v>31.1265</v>
      </c>
      <c r="T17" s="4">
        <v>31.994399999999999</v>
      </c>
      <c r="U17" s="13">
        <v>26.485399999999998</v>
      </c>
      <c r="V17" s="4">
        <v>29.312100000000001</v>
      </c>
      <c r="W17" s="4">
        <v>35.579799999999999</v>
      </c>
      <c r="X17" s="4">
        <v>23.1496</v>
      </c>
      <c r="Y17" s="4">
        <v>27.842700000000001</v>
      </c>
      <c r="Z17" s="4">
        <v>28.591799999999999</v>
      </c>
      <c r="AA17" s="13">
        <v>35.633499999999998</v>
      </c>
      <c r="AB17" s="4">
        <v>26.759699999999999</v>
      </c>
      <c r="AC17" s="4">
        <v>25.2577</v>
      </c>
      <c r="AD17" s="4">
        <v>32.558100000000003</v>
      </c>
      <c r="AE17" s="4">
        <v>25.6189</v>
      </c>
      <c r="AF17" s="4">
        <v>29.224699999999999</v>
      </c>
      <c r="AG17" s="4">
        <v>27.920200000000001</v>
      </c>
      <c r="AH17" s="13">
        <v>21.019400000000001</v>
      </c>
      <c r="AI17" s="4">
        <v>19.3294</v>
      </c>
      <c r="AJ17" s="4">
        <v>28.4192</v>
      </c>
      <c r="AK17" s="4">
        <v>32.951000000000001</v>
      </c>
      <c r="AL17" s="4">
        <v>37.424199999999999</v>
      </c>
      <c r="AM17" s="4">
        <v>28.444299999999998</v>
      </c>
      <c r="AN17" s="4">
        <v>31.921299999999999</v>
      </c>
      <c r="AO17" s="4">
        <v>30.529599999999999</v>
      </c>
      <c r="AP17" s="13">
        <v>50.078200000000002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</row>
    <row r="18" spans="1:127" x14ac:dyDescent="0.3">
      <c r="A18" s="23" t="s">
        <v>34</v>
      </c>
      <c r="B18" s="4">
        <v>40.285400000000003</v>
      </c>
      <c r="C18" s="4">
        <v>38.893500000000003</v>
      </c>
      <c r="D18" s="4">
        <v>61.159399999999998</v>
      </c>
      <c r="E18" s="4">
        <v>25.275099999999998</v>
      </c>
      <c r="F18" s="13">
        <v>35.447800000000001</v>
      </c>
      <c r="G18" s="4">
        <v>53.956000000000003</v>
      </c>
      <c r="H18" s="4">
        <v>45.370399999999997</v>
      </c>
      <c r="I18" s="4">
        <v>38.906599999999997</v>
      </c>
      <c r="J18" s="4">
        <v>34.3797</v>
      </c>
      <c r="K18" s="13">
        <v>36.394100000000002</v>
      </c>
      <c r="L18" s="13">
        <v>42.363100000000003</v>
      </c>
      <c r="M18" s="4">
        <v>29.9024</v>
      </c>
      <c r="N18" s="13">
        <v>38.867199999999997</v>
      </c>
      <c r="O18" s="13">
        <v>44.7928</v>
      </c>
      <c r="P18" s="13">
        <v>30.761700000000001</v>
      </c>
      <c r="Q18" s="13">
        <v>25.4894</v>
      </c>
      <c r="R18" s="4">
        <v>37.666600000000003</v>
      </c>
      <c r="S18" s="13">
        <v>31.1265</v>
      </c>
      <c r="T18" s="4">
        <v>31.994</v>
      </c>
      <c r="U18" s="13">
        <v>26.485399999999998</v>
      </c>
      <c r="V18" s="4">
        <v>29.312100000000001</v>
      </c>
      <c r="W18" s="4">
        <v>35.579799999999999</v>
      </c>
      <c r="X18" s="4">
        <v>23.1496</v>
      </c>
      <c r="Y18" s="4">
        <v>27.842700000000001</v>
      </c>
      <c r="Z18" s="4">
        <v>28.591799999999999</v>
      </c>
      <c r="AA18" s="13">
        <v>35.633499999999998</v>
      </c>
      <c r="AB18" s="4">
        <v>26.759699999999999</v>
      </c>
      <c r="AC18" s="4">
        <v>25.2577</v>
      </c>
      <c r="AD18" s="4">
        <v>32.558100000000003</v>
      </c>
      <c r="AE18" s="4">
        <v>25.6187</v>
      </c>
      <c r="AF18" s="4">
        <v>29.224699999999999</v>
      </c>
      <c r="AG18" s="4">
        <v>27.920200000000001</v>
      </c>
      <c r="AH18" s="13">
        <v>21.019400000000001</v>
      </c>
      <c r="AI18" s="4">
        <v>19.3294</v>
      </c>
      <c r="AJ18" s="4">
        <v>28.4192</v>
      </c>
      <c r="AK18" s="4">
        <v>33.607300000000002</v>
      </c>
      <c r="AL18" s="4">
        <v>37.424199999999999</v>
      </c>
      <c r="AM18" s="4">
        <v>28.444299999999998</v>
      </c>
      <c r="AN18" s="4">
        <v>31.921299999999999</v>
      </c>
      <c r="AO18" s="4">
        <v>30.529599999999999</v>
      </c>
      <c r="AP18" s="13">
        <v>49.9358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</row>
    <row r="19" spans="1:127" x14ac:dyDescent="0.3">
      <c r="A19" s="23" t="s">
        <v>35</v>
      </c>
      <c r="B19" s="4">
        <v>49.453099999999999</v>
      </c>
      <c r="C19" s="4">
        <v>73.565399999999997</v>
      </c>
      <c r="D19" s="4">
        <v>39.478400000000001</v>
      </c>
      <c r="E19" s="4">
        <v>18.139199999999999</v>
      </c>
      <c r="F19" s="13">
        <v>38.306199999999997</v>
      </c>
      <c r="G19" s="4">
        <v>43.384900000000002</v>
      </c>
      <c r="H19" s="4">
        <v>51.041699999999999</v>
      </c>
      <c r="I19" s="4">
        <v>57.8247</v>
      </c>
      <c r="J19" s="4">
        <v>38.991999999999997</v>
      </c>
      <c r="K19" s="13">
        <v>33.722499999999997</v>
      </c>
      <c r="L19" s="13">
        <v>44.012</v>
      </c>
      <c r="M19" s="4">
        <v>36.4679</v>
      </c>
      <c r="N19" s="13">
        <v>54.543199999999999</v>
      </c>
      <c r="O19" s="13">
        <v>52.945399999999999</v>
      </c>
      <c r="P19" s="13">
        <v>40.934399999999997</v>
      </c>
      <c r="Q19" s="13">
        <v>26.2333</v>
      </c>
      <c r="R19" s="4">
        <v>36.878599999999999</v>
      </c>
      <c r="S19" s="13">
        <v>40.513199999999998</v>
      </c>
      <c r="T19" s="4">
        <v>25.647500000000001</v>
      </c>
      <c r="U19" s="13">
        <v>37.381300000000003</v>
      </c>
      <c r="V19" s="4">
        <v>36.842100000000002</v>
      </c>
      <c r="W19" s="4">
        <v>38.856900000000003</v>
      </c>
      <c r="X19" s="4">
        <v>28.305499999999999</v>
      </c>
      <c r="Y19" s="4">
        <v>31.273599999999998</v>
      </c>
      <c r="Z19" s="4">
        <v>38.281300000000002</v>
      </c>
      <c r="AA19" s="13">
        <v>43.066400000000002</v>
      </c>
      <c r="AB19" s="4">
        <v>33.181199999999997</v>
      </c>
      <c r="AC19" s="4">
        <v>34.588200000000001</v>
      </c>
      <c r="AD19" s="4">
        <v>43.559899999999999</v>
      </c>
      <c r="AE19" s="4">
        <v>35</v>
      </c>
      <c r="AF19" s="4">
        <v>32.378900000000002</v>
      </c>
      <c r="AG19" s="4">
        <v>45.4405</v>
      </c>
      <c r="AH19" s="13">
        <v>28.767099999999999</v>
      </c>
      <c r="AI19" s="4">
        <v>28.823499999999999</v>
      </c>
      <c r="AJ19" s="4">
        <v>37.5</v>
      </c>
      <c r="AK19" s="4">
        <v>35.037100000000002</v>
      </c>
      <c r="AL19" s="4">
        <v>36.437199999999997</v>
      </c>
      <c r="AM19" s="4">
        <v>31.410299999999999</v>
      </c>
      <c r="AN19" s="4">
        <v>40.868499999999997</v>
      </c>
      <c r="AO19" s="4">
        <v>34.667999999999999</v>
      </c>
      <c r="AP19" s="13">
        <v>50.941000000000003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</row>
    <row r="20" spans="1:127" x14ac:dyDescent="0.3">
      <c r="A20" s="23" t="s">
        <v>36</v>
      </c>
      <c r="B20" s="4">
        <v>49.126600000000003</v>
      </c>
      <c r="C20" s="4">
        <v>78.302599999999998</v>
      </c>
      <c r="D20" s="4">
        <v>43.190100000000001</v>
      </c>
      <c r="E20" s="4">
        <v>23.407599999999999</v>
      </c>
      <c r="F20" s="13">
        <v>34.166600000000003</v>
      </c>
      <c r="G20" s="4">
        <v>41.509799999999998</v>
      </c>
      <c r="H20" s="4">
        <v>56.996400000000001</v>
      </c>
      <c r="I20" s="4">
        <v>61.506300000000003</v>
      </c>
      <c r="J20" s="4">
        <v>47.637900000000002</v>
      </c>
      <c r="K20" s="13">
        <v>35.336500000000001</v>
      </c>
      <c r="L20" s="13">
        <v>42.670499999999997</v>
      </c>
      <c r="M20" s="4">
        <v>43.529000000000003</v>
      </c>
      <c r="N20" s="13">
        <v>53.415700000000001</v>
      </c>
      <c r="O20" s="13">
        <v>60.245899999999999</v>
      </c>
      <c r="P20" s="13">
        <v>40.934399999999997</v>
      </c>
      <c r="Q20" s="13">
        <v>28.484100000000002</v>
      </c>
      <c r="R20" s="4">
        <v>38.783999999999999</v>
      </c>
      <c r="S20" s="13">
        <v>49.336199999999998</v>
      </c>
      <c r="T20" s="4">
        <v>23.3581</v>
      </c>
      <c r="U20" s="13">
        <v>53.693199999999997</v>
      </c>
      <c r="V20" s="4">
        <v>36.75</v>
      </c>
      <c r="W20" s="4">
        <v>41.343800000000002</v>
      </c>
      <c r="X20" s="4">
        <v>37.334400000000002</v>
      </c>
      <c r="Y20" s="4">
        <v>38.783999999999999</v>
      </c>
      <c r="Z20" s="4">
        <v>40.217700000000001</v>
      </c>
      <c r="AA20" s="13">
        <v>43.286200000000001</v>
      </c>
      <c r="AB20" s="4">
        <v>31.2515</v>
      </c>
      <c r="AC20" s="4">
        <v>32.959600000000002</v>
      </c>
      <c r="AD20" s="4">
        <v>47.186</v>
      </c>
      <c r="AE20" s="4">
        <v>35.81</v>
      </c>
      <c r="AF20" s="4">
        <v>37.789200000000001</v>
      </c>
      <c r="AG20" s="4">
        <v>47.419400000000003</v>
      </c>
      <c r="AH20" s="13">
        <v>28.433299999999999</v>
      </c>
      <c r="AI20" s="4">
        <v>31.818200000000001</v>
      </c>
      <c r="AJ20" s="4">
        <v>34.916899999999998</v>
      </c>
      <c r="AK20" s="4">
        <v>43.982700000000001</v>
      </c>
      <c r="AL20" s="4">
        <v>40.178600000000003</v>
      </c>
      <c r="AM20" s="4">
        <v>38.3812</v>
      </c>
      <c r="AN20" s="4">
        <v>40.115900000000003</v>
      </c>
      <c r="AO20" s="4">
        <v>41.015599999999999</v>
      </c>
      <c r="AP20" s="13">
        <v>55.700600000000001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</row>
    <row r="21" spans="1:127" x14ac:dyDescent="0.3">
      <c r="A21" s="23" t="s">
        <v>37</v>
      </c>
      <c r="B21" s="4">
        <v>48.283299999999997</v>
      </c>
      <c r="C21" s="4">
        <v>72.153099999999995</v>
      </c>
      <c r="D21" s="4">
        <v>35.460599999999999</v>
      </c>
      <c r="E21" s="4">
        <v>19.200600000000001</v>
      </c>
      <c r="F21" s="13">
        <v>32.7087</v>
      </c>
      <c r="G21" s="4">
        <v>52.658799999999999</v>
      </c>
      <c r="H21" s="4">
        <v>56.737299999999998</v>
      </c>
      <c r="I21" s="4">
        <v>64.473699999999994</v>
      </c>
      <c r="J21" s="4">
        <v>61.142400000000002</v>
      </c>
      <c r="K21" s="13">
        <v>32.605499999999999</v>
      </c>
      <c r="L21" s="13">
        <v>39.783499999999997</v>
      </c>
      <c r="M21" s="4">
        <v>35.507199999999997</v>
      </c>
      <c r="N21" s="13">
        <v>42.6252</v>
      </c>
      <c r="O21" s="13">
        <v>52.5</v>
      </c>
      <c r="P21" s="13">
        <v>48.754399999999997</v>
      </c>
      <c r="Q21" s="13">
        <v>30.2989</v>
      </c>
      <c r="R21" s="4">
        <v>38.497399999999999</v>
      </c>
      <c r="S21" s="13">
        <v>49.218800000000002</v>
      </c>
      <c r="T21" s="4">
        <v>26.5748</v>
      </c>
      <c r="U21" s="13">
        <v>51.167999999999999</v>
      </c>
      <c r="V21" s="4">
        <v>31.410299999999999</v>
      </c>
      <c r="W21" s="4">
        <v>50.419199999999996</v>
      </c>
      <c r="X21" s="4">
        <v>41.2361</v>
      </c>
      <c r="Y21" s="4">
        <v>33.7776</v>
      </c>
      <c r="Z21" s="4">
        <v>40.934399999999997</v>
      </c>
      <c r="AA21" s="13">
        <v>48.025300000000001</v>
      </c>
      <c r="AB21" s="4">
        <v>27.5063</v>
      </c>
      <c r="AC21" s="4">
        <v>36.289299999999997</v>
      </c>
      <c r="AD21" s="4">
        <v>44.321599999999997</v>
      </c>
      <c r="AE21" s="4">
        <v>35.062600000000003</v>
      </c>
      <c r="AF21" s="4">
        <v>37.404600000000002</v>
      </c>
      <c r="AG21" s="4">
        <v>47.960799999999999</v>
      </c>
      <c r="AH21" s="13">
        <v>35.461599999999997</v>
      </c>
      <c r="AI21" s="4">
        <v>25.520800000000001</v>
      </c>
      <c r="AJ21" s="4">
        <v>42.982500000000002</v>
      </c>
      <c r="AK21" s="4">
        <v>38.711399999999998</v>
      </c>
      <c r="AL21" s="4">
        <v>42.578499999999998</v>
      </c>
      <c r="AM21" s="4">
        <v>36.521700000000003</v>
      </c>
      <c r="AN21" s="4">
        <v>38.692999999999998</v>
      </c>
      <c r="AO21" s="4">
        <v>35.457799999999999</v>
      </c>
      <c r="AP21" s="13">
        <v>50.1175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</row>
    <row r="22" spans="1:127" x14ac:dyDescent="0.3">
      <c r="A22" s="23" t="s">
        <v>40</v>
      </c>
      <c r="B22" s="4">
        <v>35.301499999999997</v>
      </c>
      <c r="C22" s="4">
        <v>45.988599999999998</v>
      </c>
      <c r="D22" s="4">
        <v>35.538699999999999</v>
      </c>
      <c r="E22" s="4">
        <v>18.598199999999999</v>
      </c>
      <c r="F22" s="13">
        <v>28.4345</v>
      </c>
      <c r="G22" s="4">
        <v>43.815199999999997</v>
      </c>
      <c r="H22" s="4">
        <v>48.4527</v>
      </c>
      <c r="I22" s="4">
        <v>56.538499999999999</v>
      </c>
      <c r="J22" s="4">
        <v>39.502000000000002</v>
      </c>
      <c r="K22" s="13">
        <v>30.399799999999999</v>
      </c>
      <c r="L22" s="13">
        <v>32.7759</v>
      </c>
      <c r="M22" s="4">
        <v>33.1081</v>
      </c>
      <c r="N22" s="13">
        <v>41.339199999999998</v>
      </c>
      <c r="O22" s="13">
        <v>47.886200000000002</v>
      </c>
      <c r="P22" s="13">
        <v>38.126800000000003</v>
      </c>
      <c r="Q22" s="13">
        <v>22.2517</v>
      </c>
      <c r="R22" s="4">
        <v>31.8504</v>
      </c>
      <c r="S22" s="13">
        <v>42.015999999999998</v>
      </c>
      <c r="T22" s="4">
        <v>21.288900000000002</v>
      </c>
      <c r="U22" s="13">
        <v>36.9636</v>
      </c>
      <c r="V22" s="4">
        <v>24.633199999999999</v>
      </c>
      <c r="W22" s="4">
        <v>37.692300000000003</v>
      </c>
      <c r="X22" s="4">
        <v>28.245100000000001</v>
      </c>
      <c r="Y22" s="4">
        <v>27.784800000000001</v>
      </c>
      <c r="Z22" s="4">
        <v>33.667499999999997</v>
      </c>
      <c r="AA22" s="13">
        <v>39.753599999999999</v>
      </c>
      <c r="AB22" s="4">
        <v>26.5364</v>
      </c>
      <c r="AC22" s="4">
        <v>27.5838</v>
      </c>
      <c r="AD22" s="4">
        <v>34.080399999999997</v>
      </c>
      <c r="AE22" s="4">
        <v>33.179099999999998</v>
      </c>
      <c r="AF22" s="4">
        <v>30.123000000000001</v>
      </c>
      <c r="AG22" s="4">
        <v>32.897399999999998</v>
      </c>
      <c r="AH22" s="13">
        <v>27.198699999999999</v>
      </c>
      <c r="AI22" s="4">
        <v>23.879100000000001</v>
      </c>
      <c r="AJ22" s="4">
        <v>33.561599999999999</v>
      </c>
      <c r="AK22" s="4">
        <v>34.7956</v>
      </c>
      <c r="AL22" s="4">
        <v>30.956099999999999</v>
      </c>
      <c r="AM22" s="4">
        <v>35.6556</v>
      </c>
      <c r="AN22" s="4">
        <v>33.783799999999999</v>
      </c>
      <c r="AO22" s="4">
        <v>34.626300000000001</v>
      </c>
      <c r="AP22" s="13">
        <v>46.7836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</row>
    <row r="23" spans="1:127" x14ac:dyDescent="0.3">
      <c r="A23" s="23" t="s">
        <v>41</v>
      </c>
      <c r="B23" s="4">
        <v>58.271299999999997</v>
      </c>
      <c r="C23" s="4">
        <v>56.066400000000002</v>
      </c>
      <c r="D23" s="4">
        <v>51.866100000000003</v>
      </c>
      <c r="E23" s="4">
        <v>32.043199999999999</v>
      </c>
      <c r="F23" s="13">
        <v>36.652299999999997</v>
      </c>
      <c r="G23" s="4">
        <v>57.947499999999998</v>
      </c>
      <c r="H23" s="4">
        <v>56.1676</v>
      </c>
      <c r="I23" s="4">
        <v>64.546000000000006</v>
      </c>
      <c r="J23" s="4">
        <v>33.113100000000003</v>
      </c>
      <c r="K23" s="13">
        <v>43.372100000000003</v>
      </c>
      <c r="L23" s="13">
        <v>42.290700000000001</v>
      </c>
      <c r="M23" s="4">
        <v>37.063000000000002</v>
      </c>
      <c r="N23" s="13">
        <v>44.745800000000003</v>
      </c>
      <c r="O23" s="13">
        <v>51.104799999999997</v>
      </c>
      <c r="P23" s="13">
        <v>36.464399999999998</v>
      </c>
      <c r="Q23" s="13">
        <v>31.1206</v>
      </c>
      <c r="R23" s="4">
        <v>36.774500000000003</v>
      </c>
      <c r="S23" s="13">
        <v>43.908299999999997</v>
      </c>
      <c r="T23" s="4">
        <v>35.679600000000001</v>
      </c>
      <c r="U23" s="13">
        <v>44.954099999999997</v>
      </c>
      <c r="V23" s="4">
        <v>34.181600000000003</v>
      </c>
      <c r="W23" s="4">
        <v>55.159500000000001</v>
      </c>
      <c r="X23" s="4">
        <v>32.889200000000002</v>
      </c>
      <c r="Y23" s="4">
        <v>40.3748</v>
      </c>
      <c r="Z23" s="4">
        <v>42.1875</v>
      </c>
      <c r="AA23" s="13">
        <v>43.354300000000002</v>
      </c>
      <c r="AB23" s="4">
        <v>33.207799999999999</v>
      </c>
      <c r="AC23" s="4">
        <v>34.561100000000003</v>
      </c>
      <c r="AD23" s="4">
        <v>37.883299999999998</v>
      </c>
      <c r="AE23" s="4">
        <v>37.229900000000001</v>
      </c>
      <c r="AF23" s="4">
        <v>32.703000000000003</v>
      </c>
      <c r="AG23" s="4">
        <v>42.241399999999999</v>
      </c>
      <c r="AH23" s="13">
        <v>27.735800000000001</v>
      </c>
      <c r="AI23" s="4">
        <v>28.259599999999999</v>
      </c>
      <c r="AJ23" s="4">
        <v>39.5989</v>
      </c>
      <c r="AK23" s="4">
        <v>49.957500000000003</v>
      </c>
      <c r="AL23" s="4">
        <v>32.118699999999997</v>
      </c>
      <c r="AM23" s="4">
        <v>39.525599999999997</v>
      </c>
      <c r="AN23" s="4">
        <v>35.124499999999998</v>
      </c>
      <c r="AO23" s="4">
        <v>40.123100000000001</v>
      </c>
      <c r="AP23" s="13">
        <v>58.863199999999999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</row>
    <row r="24" spans="1:127" x14ac:dyDescent="0.3">
      <c r="A24" s="23" t="s">
        <v>42</v>
      </c>
      <c r="B24" s="4">
        <v>58.271299999999997</v>
      </c>
      <c r="C24" s="4">
        <v>56.065300000000001</v>
      </c>
      <c r="D24" s="4">
        <v>51.866100000000003</v>
      </c>
      <c r="E24" s="4">
        <v>32.043199999999999</v>
      </c>
      <c r="F24" s="13">
        <v>36.652299999999997</v>
      </c>
      <c r="G24" s="4">
        <v>57.947499999999998</v>
      </c>
      <c r="H24" s="4">
        <v>56.1676</v>
      </c>
      <c r="I24" s="4">
        <v>64.546000000000006</v>
      </c>
      <c r="J24" s="4">
        <v>33.113100000000003</v>
      </c>
      <c r="K24" s="13">
        <v>43.371400000000001</v>
      </c>
      <c r="L24" s="13">
        <v>42.290700000000001</v>
      </c>
      <c r="M24" s="4">
        <v>37.0625</v>
      </c>
      <c r="N24" s="13">
        <v>44.745100000000001</v>
      </c>
      <c r="O24" s="13">
        <v>51.104799999999997</v>
      </c>
      <c r="P24" s="13">
        <v>36.464399999999998</v>
      </c>
      <c r="Q24" s="13">
        <v>31.1206</v>
      </c>
      <c r="R24" s="4">
        <v>36.774500000000003</v>
      </c>
      <c r="S24" s="13">
        <v>43.908299999999997</v>
      </c>
      <c r="T24" s="4">
        <v>35.679600000000001</v>
      </c>
      <c r="U24" s="13">
        <v>44.954099999999997</v>
      </c>
      <c r="V24" s="4">
        <v>34.181600000000003</v>
      </c>
      <c r="W24" s="4">
        <v>55.159500000000001</v>
      </c>
      <c r="X24" s="4">
        <v>32.889200000000002</v>
      </c>
      <c r="Y24" s="4">
        <v>40.3748</v>
      </c>
      <c r="Z24" s="4">
        <v>42.1875</v>
      </c>
      <c r="AA24" s="13">
        <v>43.354300000000002</v>
      </c>
      <c r="AB24" s="4">
        <v>33.207799999999999</v>
      </c>
      <c r="AC24" s="4">
        <v>34.561100000000003</v>
      </c>
      <c r="AD24" s="4">
        <v>37.882800000000003</v>
      </c>
      <c r="AE24" s="4">
        <v>37.229900000000001</v>
      </c>
      <c r="AF24" s="4">
        <v>32.703000000000003</v>
      </c>
      <c r="AG24" s="4">
        <v>42.240699999999997</v>
      </c>
      <c r="AH24" s="13">
        <v>27.735800000000001</v>
      </c>
      <c r="AI24" s="4">
        <v>28.259599999999999</v>
      </c>
      <c r="AJ24" s="4">
        <v>39.5989</v>
      </c>
      <c r="AK24" s="4">
        <v>49.957500000000003</v>
      </c>
      <c r="AL24" s="4">
        <v>32.118699999999997</v>
      </c>
      <c r="AM24" s="4">
        <v>39.525599999999997</v>
      </c>
      <c r="AN24" s="4">
        <v>35.124499999999998</v>
      </c>
      <c r="AO24" s="4">
        <v>40.123100000000001</v>
      </c>
      <c r="AP24" s="13">
        <v>58.863199999999999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</row>
    <row r="25" spans="1:127" x14ac:dyDescent="0.3">
      <c r="A25" s="23" t="s">
        <v>105</v>
      </c>
      <c r="B25" s="4">
        <v>49.212299999999999</v>
      </c>
      <c r="C25" s="4">
        <v>42.118299999999998</v>
      </c>
      <c r="D25" s="4">
        <v>65.834000000000003</v>
      </c>
      <c r="E25" s="4">
        <v>24.550899999999999</v>
      </c>
      <c r="F25" s="13">
        <v>42.816899999999997</v>
      </c>
      <c r="G25" s="4">
        <v>53.611600000000003</v>
      </c>
      <c r="H25" s="4">
        <v>44.551499999999997</v>
      </c>
      <c r="I25" s="4">
        <v>50.113599999999998</v>
      </c>
      <c r="J25" s="4">
        <v>29.0533</v>
      </c>
      <c r="K25" s="13">
        <v>34.749899999999997</v>
      </c>
      <c r="L25" s="13">
        <v>51.460599999999999</v>
      </c>
      <c r="M25" s="4">
        <v>36.533299999999997</v>
      </c>
      <c r="N25" s="13">
        <v>42.843299999999999</v>
      </c>
      <c r="O25" s="13">
        <v>59.788499999999999</v>
      </c>
      <c r="P25" s="13">
        <v>42.798900000000003</v>
      </c>
      <c r="Q25" s="13">
        <v>26.978000000000002</v>
      </c>
      <c r="R25" s="4">
        <v>31.879899999999999</v>
      </c>
      <c r="S25" s="13">
        <v>40.162700000000001</v>
      </c>
      <c r="T25" s="4">
        <v>32.3919</v>
      </c>
      <c r="U25" s="13">
        <v>38.854599999999998</v>
      </c>
      <c r="V25" s="4">
        <v>35.3309</v>
      </c>
      <c r="W25" s="4">
        <v>48.2759</v>
      </c>
      <c r="X25" s="4">
        <v>28.708400000000001</v>
      </c>
      <c r="Y25" s="4">
        <v>29.477</v>
      </c>
      <c r="Z25" s="4">
        <v>45.710500000000003</v>
      </c>
      <c r="AA25" s="13">
        <v>40.947099999999999</v>
      </c>
      <c r="AB25" s="4">
        <v>25.250499999999999</v>
      </c>
      <c r="AC25" s="4">
        <v>34.045699999999997</v>
      </c>
      <c r="AD25" s="4">
        <v>35.1539</v>
      </c>
      <c r="AE25" s="4">
        <v>32.2746</v>
      </c>
      <c r="AF25" s="4">
        <v>34.027799999999999</v>
      </c>
      <c r="AG25" s="4">
        <v>51.930199999999999</v>
      </c>
      <c r="AH25" s="13">
        <v>26.923100000000002</v>
      </c>
      <c r="AI25" s="4">
        <v>26.777000000000001</v>
      </c>
      <c r="AJ25" s="4">
        <v>38.639000000000003</v>
      </c>
      <c r="AK25" s="4">
        <v>36.490499999999997</v>
      </c>
      <c r="AL25" s="4">
        <v>38.424100000000003</v>
      </c>
      <c r="AM25" s="4">
        <v>31.132300000000001</v>
      </c>
      <c r="AN25" s="4">
        <v>39.072000000000003</v>
      </c>
      <c r="AO25" s="4">
        <v>34.7258</v>
      </c>
      <c r="AP25" s="13">
        <v>63.445900000000002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</row>
    <row r="26" spans="1:127" x14ac:dyDescent="0.3">
      <c r="A26" s="23" t="s">
        <v>43</v>
      </c>
      <c r="B26" s="4">
        <v>49.211399999999998</v>
      </c>
      <c r="C26" s="4">
        <v>42.117699999999999</v>
      </c>
      <c r="D26" s="4">
        <v>30.4895</v>
      </c>
      <c r="E26" s="4">
        <v>28.168099999999999</v>
      </c>
      <c r="F26" s="13">
        <v>42.816899999999997</v>
      </c>
      <c r="G26" s="4">
        <v>53.611600000000003</v>
      </c>
      <c r="H26" s="4">
        <v>44.551499999999997</v>
      </c>
      <c r="I26" s="4">
        <v>50.113599999999998</v>
      </c>
      <c r="J26" s="4">
        <v>29.0533</v>
      </c>
      <c r="K26" s="13">
        <v>34.749499999999998</v>
      </c>
      <c r="L26" s="13">
        <v>51.460599999999999</v>
      </c>
      <c r="M26" s="4">
        <v>36.532800000000002</v>
      </c>
      <c r="N26" s="13">
        <v>42.843299999999999</v>
      </c>
      <c r="O26" s="13">
        <v>59.788499999999999</v>
      </c>
      <c r="P26" s="13">
        <v>42.798900000000003</v>
      </c>
      <c r="Q26" s="13">
        <v>26.978000000000002</v>
      </c>
      <c r="R26" s="4">
        <v>31.8795</v>
      </c>
      <c r="S26" s="13">
        <v>40.162700000000001</v>
      </c>
      <c r="T26" s="4">
        <v>32.3919</v>
      </c>
      <c r="U26" s="13">
        <v>38.854599999999998</v>
      </c>
      <c r="V26" s="4">
        <v>35.3309</v>
      </c>
      <c r="W26" s="4">
        <v>48.2759</v>
      </c>
      <c r="X26" s="4">
        <v>28.708400000000001</v>
      </c>
      <c r="Y26" s="4">
        <v>29.477</v>
      </c>
      <c r="Z26" s="4">
        <v>45.710500000000003</v>
      </c>
      <c r="AA26" s="13">
        <v>40.947099999999999</v>
      </c>
      <c r="AB26" s="4">
        <v>25.250499999999999</v>
      </c>
      <c r="AC26" s="4">
        <v>34.045699999999997</v>
      </c>
      <c r="AD26" s="4">
        <v>35.153399999999998</v>
      </c>
      <c r="AE26" s="4">
        <v>32.2746</v>
      </c>
      <c r="AF26" s="4">
        <v>34.027799999999999</v>
      </c>
      <c r="AG26" s="4">
        <v>51.929200000000002</v>
      </c>
      <c r="AH26" s="13">
        <v>26.923100000000002</v>
      </c>
      <c r="AI26" s="4">
        <v>26.777000000000001</v>
      </c>
      <c r="AJ26" s="4">
        <v>38.639000000000003</v>
      </c>
      <c r="AK26" s="4">
        <v>36.49</v>
      </c>
      <c r="AL26" s="4">
        <v>38.424100000000003</v>
      </c>
      <c r="AM26" s="4">
        <v>31.132300000000001</v>
      </c>
      <c r="AN26" s="4">
        <v>39.072000000000003</v>
      </c>
      <c r="AO26" s="4">
        <v>34.7258</v>
      </c>
      <c r="AP26" s="13">
        <v>63.445900000000002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</row>
    <row r="27" spans="1:127" x14ac:dyDescent="0.3">
      <c r="A27" s="23" t="s">
        <v>44</v>
      </c>
      <c r="B27" s="4">
        <v>38.0047</v>
      </c>
      <c r="C27" s="4">
        <v>41.880299999999998</v>
      </c>
      <c r="D27" s="4">
        <v>55.569600000000001</v>
      </c>
      <c r="E27" s="4">
        <v>25.0397</v>
      </c>
      <c r="F27" s="13">
        <v>37.984499999999997</v>
      </c>
      <c r="G27" s="4">
        <v>76.313000000000002</v>
      </c>
      <c r="H27" s="4">
        <v>50.666400000000003</v>
      </c>
      <c r="I27" s="4">
        <v>56.480499999999999</v>
      </c>
      <c r="J27" s="4">
        <v>36.394100000000002</v>
      </c>
      <c r="K27" s="13">
        <v>36.362099999999998</v>
      </c>
      <c r="L27" s="13">
        <v>43.676299999999998</v>
      </c>
      <c r="M27" s="4">
        <v>30.796099999999999</v>
      </c>
      <c r="N27" s="13">
        <v>39.830199999999998</v>
      </c>
      <c r="O27" s="13">
        <v>49.915100000000002</v>
      </c>
      <c r="P27" s="13">
        <v>33.181199999999997</v>
      </c>
      <c r="Q27" s="13">
        <v>29.6129</v>
      </c>
      <c r="R27" s="4">
        <v>39.421900000000001</v>
      </c>
      <c r="S27" s="13">
        <v>39.601300000000002</v>
      </c>
      <c r="T27" s="4">
        <v>29.426200000000001</v>
      </c>
      <c r="U27" s="13">
        <v>39.753599999999999</v>
      </c>
      <c r="V27" s="4">
        <v>33.893500000000003</v>
      </c>
      <c r="W27" s="4">
        <v>44.012</v>
      </c>
      <c r="X27" s="4">
        <v>34.744500000000002</v>
      </c>
      <c r="Y27" s="4">
        <v>30.729199999999999</v>
      </c>
      <c r="Z27" s="4">
        <v>35.853700000000003</v>
      </c>
      <c r="AA27" s="13">
        <v>46.998199999999997</v>
      </c>
      <c r="AB27" s="4">
        <v>24.382200000000001</v>
      </c>
      <c r="AC27" s="4">
        <v>35.950600000000001</v>
      </c>
      <c r="AD27" s="4">
        <v>36.307299999999998</v>
      </c>
      <c r="AE27" s="4">
        <v>30.322500000000002</v>
      </c>
      <c r="AF27" s="4">
        <v>35.0366</v>
      </c>
      <c r="AG27" s="4">
        <v>40.776699999999998</v>
      </c>
      <c r="AH27" s="13">
        <v>26.5703</v>
      </c>
      <c r="AI27" s="4">
        <v>32.049399999999999</v>
      </c>
      <c r="AJ27" s="4">
        <v>35.518700000000003</v>
      </c>
      <c r="AK27" s="4">
        <v>50.187800000000003</v>
      </c>
      <c r="AL27" s="4">
        <v>38.139400000000002</v>
      </c>
      <c r="AM27" s="4">
        <v>34.367199999999997</v>
      </c>
      <c r="AN27" s="4">
        <v>41.053699999999999</v>
      </c>
      <c r="AO27" s="4">
        <v>40.490900000000003</v>
      </c>
      <c r="AP27" s="13">
        <v>54.398099999999999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</row>
    <row r="28" spans="1:127" x14ac:dyDescent="0.3">
      <c r="A28" s="23" t="s">
        <v>45</v>
      </c>
      <c r="B28" s="4">
        <v>38.0047</v>
      </c>
      <c r="C28" s="4">
        <v>41.880299999999998</v>
      </c>
      <c r="D28" s="4">
        <v>55.569600000000001</v>
      </c>
      <c r="E28" s="4">
        <v>25.0397</v>
      </c>
      <c r="F28" s="13">
        <v>37.984499999999997</v>
      </c>
      <c r="G28" s="4">
        <v>76.313000000000002</v>
      </c>
      <c r="H28" s="4">
        <v>50.666400000000003</v>
      </c>
      <c r="I28" s="4">
        <v>56.480499999999999</v>
      </c>
      <c r="J28" s="4">
        <v>36.394100000000002</v>
      </c>
      <c r="K28" s="13">
        <v>36.362099999999998</v>
      </c>
      <c r="L28" s="13">
        <v>43.676299999999998</v>
      </c>
      <c r="M28" s="4">
        <v>30.796099999999999</v>
      </c>
      <c r="N28" s="13">
        <v>39.830199999999998</v>
      </c>
      <c r="O28" s="13">
        <v>49.915100000000002</v>
      </c>
      <c r="P28" s="13">
        <v>33.181199999999997</v>
      </c>
      <c r="Q28" s="13">
        <v>29.6126</v>
      </c>
      <c r="R28" s="4">
        <v>39.421300000000002</v>
      </c>
      <c r="S28" s="13">
        <v>39.601300000000002</v>
      </c>
      <c r="T28" s="4">
        <v>29.426200000000001</v>
      </c>
      <c r="U28" s="13">
        <v>39.753599999999999</v>
      </c>
      <c r="V28" s="4">
        <v>33.893500000000003</v>
      </c>
      <c r="W28" s="4">
        <v>44.012</v>
      </c>
      <c r="X28" s="4">
        <v>34.744500000000002</v>
      </c>
      <c r="Y28" s="4">
        <v>30.729199999999999</v>
      </c>
      <c r="Z28" s="4">
        <v>35.853700000000003</v>
      </c>
      <c r="AA28" s="13">
        <v>46.998199999999997</v>
      </c>
      <c r="AB28" s="4">
        <v>24.382200000000001</v>
      </c>
      <c r="AC28" s="4">
        <v>35.950600000000001</v>
      </c>
      <c r="AD28" s="4">
        <v>36.306800000000003</v>
      </c>
      <c r="AE28" s="4">
        <v>30.322500000000002</v>
      </c>
      <c r="AF28" s="4">
        <v>35.0366</v>
      </c>
      <c r="AG28" s="4">
        <v>40.776699999999998</v>
      </c>
      <c r="AH28" s="13">
        <v>26.5703</v>
      </c>
      <c r="AI28" s="4">
        <v>32.049399999999999</v>
      </c>
      <c r="AJ28" s="4">
        <v>35.518700000000003</v>
      </c>
      <c r="AK28" s="4">
        <v>50.186799999999998</v>
      </c>
      <c r="AL28" s="4">
        <v>38.139400000000002</v>
      </c>
      <c r="AM28" s="4">
        <v>34.367199999999997</v>
      </c>
      <c r="AN28" s="4">
        <v>41.053699999999999</v>
      </c>
      <c r="AO28" s="4">
        <v>40.490900000000003</v>
      </c>
      <c r="AP28" s="13">
        <v>54.398099999999999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</row>
    <row r="29" spans="1:127" x14ac:dyDescent="0.3">
      <c r="A29" s="23" t="s">
        <v>46</v>
      </c>
      <c r="B29" s="4">
        <v>33.755299999999998</v>
      </c>
      <c r="C29" s="4">
        <v>30.6889</v>
      </c>
      <c r="D29" s="4">
        <v>34.684399999999997</v>
      </c>
      <c r="E29" s="4">
        <v>14.7013</v>
      </c>
      <c r="F29" s="13">
        <v>30.625</v>
      </c>
      <c r="G29" s="4">
        <v>57.760300000000001</v>
      </c>
      <c r="H29" s="4">
        <v>41.820799999999998</v>
      </c>
      <c r="I29" s="4">
        <v>41.140599999999999</v>
      </c>
      <c r="J29" s="4">
        <v>50.666400000000003</v>
      </c>
      <c r="K29" s="13">
        <v>27.120899999999999</v>
      </c>
      <c r="L29" s="13">
        <v>41.8459</v>
      </c>
      <c r="M29" s="4">
        <v>25.457999999999998</v>
      </c>
      <c r="N29" s="13">
        <v>50.296500000000002</v>
      </c>
      <c r="O29" s="13">
        <v>38.987400000000001</v>
      </c>
      <c r="P29" s="13">
        <v>34.918700000000001</v>
      </c>
      <c r="Q29" s="13">
        <v>19.8415</v>
      </c>
      <c r="R29" s="4">
        <v>26.947199999999999</v>
      </c>
      <c r="S29" s="13">
        <v>42.015999999999998</v>
      </c>
      <c r="T29" s="4">
        <v>25.333200000000001</v>
      </c>
      <c r="U29" s="13">
        <v>24.905899999999999</v>
      </c>
      <c r="V29" s="4">
        <v>23.0199</v>
      </c>
      <c r="W29" s="4">
        <v>35.853700000000003</v>
      </c>
      <c r="X29" s="4">
        <v>32.149099999999997</v>
      </c>
      <c r="Y29" s="4">
        <v>22.9178</v>
      </c>
      <c r="Z29" s="4">
        <v>34.745800000000003</v>
      </c>
      <c r="AA29" s="13">
        <v>41.426600000000001</v>
      </c>
      <c r="AB29" s="4">
        <v>20.108799999999999</v>
      </c>
      <c r="AC29" s="4">
        <v>28.513200000000001</v>
      </c>
      <c r="AD29" s="4">
        <v>26.156600000000001</v>
      </c>
      <c r="AE29" s="4">
        <v>27.5792</v>
      </c>
      <c r="AF29" s="4">
        <v>30.929300000000001</v>
      </c>
      <c r="AG29" s="4">
        <v>38.268000000000001</v>
      </c>
      <c r="AH29" s="13">
        <v>24.810099999999998</v>
      </c>
      <c r="AI29" s="4">
        <v>19.575600000000001</v>
      </c>
      <c r="AJ29" s="4">
        <v>31.132300000000001</v>
      </c>
      <c r="AK29" s="4">
        <v>41.895600000000002</v>
      </c>
      <c r="AL29" s="4">
        <v>26.080300000000001</v>
      </c>
      <c r="AM29" s="4">
        <v>27.218299999999999</v>
      </c>
      <c r="AN29" s="4">
        <v>38.927300000000002</v>
      </c>
      <c r="AO29" s="4">
        <v>36.156399999999998</v>
      </c>
      <c r="AP29" s="13">
        <v>43.436300000000003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</row>
    <row r="30" spans="1:127" x14ac:dyDescent="0.3">
      <c r="A30" s="23" t="s">
        <v>47</v>
      </c>
      <c r="B30" s="4">
        <v>41.994799999999998</v>
      </c>
      <c r="C30" s="4">
        <v>33.409100000000002</v>
      </c>
      <c r="D30" s="4">
        <v>32.4011</v>
      </c>
      <c r="E30" s="4">
        <v>24.496400000000001</v>
      </c>
      <c r="F30" s="13">
        <v>32.124099999999999</v>
      </c>
      <c r="G30" s="4">
        <v>52.554200000000002</v>
      </c>
      <c r="H30" s="4">
        <v>35.167499999999997</v>
      </c>
      <c r="I30" s="4">
        <v>43.747100000000003</v>
      </c>
      <c r="J30" s="4">
        <v>28.232099999999999</v>
      </c>
      <c r="K30" s="13">
        <v>32.018000000000001</v>
      </c>
      <c r="L30" s="13">
        <v>38.984000000000002</v>
      </c>
      <c r="M30" s="4">
        <v>37.1295</v>
      </c>
      <c r="N30" s="13">
        <v>35.105899999999998</v>
      </c>
      <c r="O30" s="13">
        <v>40.3748</v>
      </c>
      <c r="P30" s="13">
        <v>31.560099999999998</v>
      </c>
      <c r="Q30" s="13">
        <v>22.163399999999999</v>
      </c>
      <c r="R30" s="4">
        <v>31.132300000000001</v>
      </c>
      <c r="S30" s="13">
        <v>38.566899999999997</v>
      </c>
      <c r="T30" s="4">
        <v>30.046299999999999</v>
      </c>
      <c r="U30" s="13">
        <v>33.287999999999997</v>
      </c>
      <c r="V30" s="4">
        <v>23.384499999999999</v>
      </c>
      <c r="W30" s="4">
        <v>38.991999999999997</v>
      </c>
      <c r="X30" s="4">
        <v>30.392099999999999</v>
      </c>
      <c r="Y30" s="4">
        <v>20.6572</v>
      </c>
      <c r="Z30" s="4">
        <v>30.952100000000002</v>
      </c>
      <c r="AA30" s="13">
        <v>42.887700000000002</v>
      </c>
      <c r="AB30" s="4">
        <v>26.478000000000002</v>
      </c>
      <c r="AC30" s="4">
        <v>31.1144</v>
      </c>
      <c r="AD30" s="4">
        <v>28.946200000000001</v>
      </c>
      <c r="AE30" s="4">
        <v>27.222799999999999</v>
      </c>
      <c r="AF30" s="4">
        <v>28.211400000000001</v>
      </c>
      <c r="AG30" s="4">
        <v>35.7027</v>
      </c>
      <c r="AH30" s="13">
        <v>28.730899999999998</v>
      </c>
      <c r="AI30" s="4">
        <v>18.724499999999999</v>
      </c>
      <c r="AJ30" s="4">
        <v>29.213000000000001</v>
      </c>
      <c r="AK30" s="4">
        <v>37.103999999999999</v>
      </c>
      <c r="AL30" s="4">
        <v>25.6356</v>
      </c>
      <c r="AM30" s="4">
        <v>32.476599999999998</v>
      </c>
      <c r="AN30" s="4">
        <v>40.834800000000001</v>
      </c>
      <c r="AO30" s="4">
        <v>37.708399999999997</v>
      </c>
      <c r="AP30" s="13">
        <v>37.5685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</row>
    <row r="31" spans="1:127" x14ac:dyDescent="0.3">
      <c r="A31" s="23" t="s">
        <v>48</v>
      </c>
      <c r="B31" s="4">
        <v>55.459299999999999</v>
      </c>
      <c r="C31" s="4">
        <v>32.061100000000003</v>
      </c>
      <c r="D31" s="4">
        <v>51.041699999999999</v>
      </c>
      <c r="E31" s="4">
        <v>29.7651</v>
      </c>
      <c r="F31" s="13">
        <v>37.080599999999997</v>
      </c>
      <c r="G31" s="4">
        <v>58.765999999999998</v>
      </c>
      <c r="H31" s="4">
        <v>59.0717</v>
      </c>
      <c r="I31" s="4">
        <v>44.9878</v>
      </c>
      <c r="J31" s="4">
        <v>33.204500000000003</v>
      </c>
      <c r="K31" s="13">
        <v>38.198399999999999</v>
      </c>
      <c r="L31" s="13">
        <v>52.782800000000002</v>
      </c>
      <c r="M31" s="4">
        <v>36.888300000000001</v>
      </c>
      <c r="N31" s="13">
        <v>44.9801</v>
      </c>
      <c r="O31" s="13">
        <v>68.5137</v>
      </c>
      <c r="P31" s="13">
        <v>30.784600000000001</v>
      </c>
      <c r="Q31" s="13">
        <v>37.824300000000001</v>
      </c>
      <c r="R31" s="4">
        <v>48.014800000000001</v>
      </c>
      <c r="S31" s="13">
        <v>39.753599999999999</v>
      </c>
      <c r="T31" s="4">
        <v>39.450099999999999</v>
      </c>
      <c r="U31" s="13">
        <v>41.930799999999998</v>
      </c>
      <c r="V31" s="4">
        <v>45.519399999999997</v>
      </c>
      <c r="W31" s="4">
        <v>50.8827</v>
      </c>
      <c r="X31" s="4">
        <v>33.976700000000001</v>
      </c>
      <c r="Y31" s="4">
        <v>43.552700000000002</v>
      </c>
      <c r="Z31" s="4">
        <v>43.768799999999999</v>
      </c>
      <c r="AA31" s="13">
        <v>58.067100000000003</v>
      </c>
      <c r="AB31" s="4">
        <v>35.058399999999999</v>
      </c>
      <c r="AC31" s="4">
        <v>37.713799999999999</v>
      </c>
      <c r="AD31" s="4">
        <v>33.755200000000002</v>
      </c>
      <c r="AE31" s="4">
        <v>31.787600000000001</v>
      </c>
      <c r="AF31" s="4">
        <v>28.4345</v>
      </c>
      <c r="AG31" s="4">
        <v>39.830199999999998</v>
      </c>
      <c r="AH31" s="13">
        <v>31.465499999999999</v>
      </c>
      <c r="AI31" s="4">
        <v>41.364400000000003</v>
      </c>
      <c r="AJ31" s="4">
        <v>39.5871</v>
      </c>
      <c r="AK31" s="4">
        <v>48.412799999999997</v>
      </c>
      <c r="AL31" s="4">
        <v>30.2912</v>
      </c>
      <c r="AM31" s="4">
        <v>33.585500000000003</v>
      </c>
      <c r="AN31" s="4">
        <v>44.609699999999997</v>
      </c>
      <c r="AO31" s="4">
        <v>42.534700000000001</v>
      </c>
      <c r="AP31" s="13">
        <v>49.718600000000002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</row>
    <row r="32" spans="1:127" x14ac:dyDescent="0.3">
      <c r="A32" s="23" t="s">
        <v>49</v>
      </c>
      <c r="B32" s="4">
        <v>55.459299999999999</v>
      </c>
      <c r="C32" s="4">
        <v>32.061100000000003</v>
      </c>
      <c r="D32" s="4">
        <v>51.041699999999999</v>
      </c>
      <c r="E32" s="4">
        <v>29.7651</v>
      </c>
      <c r="F32" s="13">
        <v>37.080599999999997</v>
      </c>
      <c r="G32" s="4">
        <v>58.765999999999998</v>
      </c>
      <c r="H32" s="4">
        <v>59.0717</v>
      </c>
      <c r="I32" s="4">
        <v>44.9878</v>
      </c>
      <c r="J32" s="4">
        <v>33.204099999999997</v>
      </c>
      <c r="K32" s="13">
        <v>38.197800000000001</v>
      </c>
      <c r="L32" s="13">
        <v>52.782800000000002</v>
      </c>
      <c r="M32" s="4">
        <v>36.888300000000001</v>
      </c>
      <c r="N32" s="13">
        <v>44.9801</v>
      </c>
      <c r="O32" s="13">
        <v>68.5137</v>
      </c>
      <c r="P32" s="13">
        <v>30.784600000000001</v>
      </c>
      <c r="Q32" s="13">
        <v>38.191200000000002</v>
      </c>
      <c r="R32" s="4">
        <v>48.014800000000001</v>
      </c>
      <c r="S32" s="13">
        <v>39.753599999999999</v>
      </c>
      <c r="T32" s="4">
        <v>39.450099999999999</v>
      </c>
      <c r="U32" s="13">
        <v>41.930799999999998</v>
      </c>
      <c r="V32" s="4">
        <v>45.519399999999997</v>
      </c>
      <c r="W32" s="4">
        <v>50.8827</v>
      </c>
      <c r="X32" s="4">
        <v>33.976700000000001</v>
      </c>
      <c r="Y32" s="4">
        <v>43.552</v>
      </c>
      <c r="Z32" s="4">
        <v>43.768799999999999</v>
      </c>
      <c r="AA32" s="13">
        <v>58.067100000000003</v>
      </c>
      <c r="AB32" s="4">
        <v>35.058399999999999</v>
      </c>
      <c r="AC32" s="4">
        <v>37.713799999999999</v>
      </c>
      <c r="AD32" s="4">
        <v>33.755200000000002</v>
      </c>
      <c r="AE32" s="4">
        <v>31.787600000000001</v>
      </c>
      <c r="AF32" s="4">
        <v>28.4345</v>
      </c>
      <c r="AG32" s="4">
        <v>39.830199999999998</v>
      </c>
      <c r="AH32" s="13">
        <v>31.465499999999999</v>
      </c>
      <c r="AI32" s="4">
        <v>41.364400000000003</v>
      </c>
      <c r="AJ32" s="4">
        <v>39.5871</v>
      </c>
      <c r="AK32" s="4">
        <v>48.412799999999997</v>
      </c>
      <c r="AL32" s="4">
        <v>30.2912</v>
      </c>
      <c r="AM32" s="4">
        <v>33.585500000000003</v>
      </c>
      <c r="AN32" s="4">
        <v>44.609699999999997</v>
      </c>
      <c r="AO32" s="4">
        <v>42.534700000000001</v>
      </c>
      <c r="AP32" s="13">
        <v>49.718600000000002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</row>
    <row r="33" spans="1:127" x14ac:dyDescent="0.3">
      <c r="A33" s="23" t="s">
        <v>50</v>
      </c>
      <c r="B33" s="4">
        <v>39.393799999999999</v>
      </c>
      <c r="C33" s="4">
        <v>28.378399999999999</v>
      </c>
      <c r="D33" s="4">
        <v>37.707299999999996</v>
      </c>
      <c r="E33" s="4">
        <v>30.222000000000001</v>
      </c>
      <c r="F33" s="13">
        <v>29.906400000000001</v>
      </c>
      <c r="G33" s="4">
        <v>53.6496</v>
      </c>
      <c r="H33" s="4">
        <v>45.328400000000002</v>
      </c>
      <c r="I33" s="4">
        <v>40.217700000000001</v>
      </c>
      <c r="J33" s="4">
        <v>27.9468</v>
      </c>
      <c r="K33" s="13">
        <v>30.996700000000001</v>
      </c>
      <c r="L33" s="13">
        <v>35.421700000000001</v>
      </c>
      <c r="M33" s="4">
        <v>32.450299999999999</v>
      </c>
      <c r="N33" s="13">
        <v>32.917000000000002</v>
      </c>
      <c r="O33" s="13">
        <v>43.370699999999999</v>
      </c>
      <c r="P33" s="13">
        <v>30.544799999999999</v>
      </c>
      <c r="Q33" s="13">
        <v>34.8245</v>
      </c>
      <c r="R33" s="4">
        <v>41.061500000000002</v>
      </c>
      <c r="S33" s="13">
        <v>40.054499999999997</v>
      </c>
      <c r="T33" s="4">
        <v>33.409100000000002</v>
      </c>
      <c r="U33" s="13">
        <v>33.287999999999997</v>
      </c>
      <c r="V33" s="4">
        <v>32.922699999999999</v>
      </c>
      <c r="W33" s="4">
        <v>40.061799999999998</v>
      </c>
      <c r="X33" s="4">
        <v>21.050799999999999</v>
      </c>
      <c r="Y33" s="4">
        <v>26.916499999999999</v>
      </c>
      <c r="Z33" s="4">
        <v>35.915999999999997</v>
      </c>
      <c r="AA33" s="13">
        <v>51.845799999999997</v>
      </c>
      <c r="AB33" s="4">
        <v>24.492699999999999</v>
      </c>
      <c r="AC33" s="4">
        <v>33.558199999999999</v>
      </c>
      <c r="AD33" s="4">
        <v>26.604700000000001</v>
      </c>
      <c r="AE33" s="4">
        <v>31.512</v>
      </c>
      <c r="AF33" s="4">
        <v>32.3504</v>
      </c>
      <c r="AG33" s="4">
        <v>55.869900000000001</v>
      </c>
      <c r="AH33" s="13">
        <v>28.160900000000002</v>
      </c>
      <c r="AI33" s="4">
        <v>22.039000000000001</v>
      </c>
      <c r="AJ33" s="4">
        <v>33.022199999999998</v>
      </c>
      <c r="AK33" s="4">
        <v>39.9071</v>
      </c>
      <c r="AL33" s="4">
        <v>24.416799999999999</v>
      </c>
      <c r="AM33" s="4">
        <v>28.297000000000001</v>
      </c>
      <c r="AN33" s="4">
        <v>37.862900000000003</v>
      </c>
      <c r="AO33" s="4">
        <v>36.5227</v>
      </c>
      <c r="AP33" s="13">
        <v>52.826599999999999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</row>
    <row r="34" spans="1:127" x14ac:dyDescent="0.3">
      <c r="A34" s="23" t="s">
        <v>51</v>
      </c>
      <c r="B34" s="4">
        <v>65.075999999999993</v>
      </c>
      <c r="C34" s="4">
        <v>41.437600000000003</v>
      </c>
      <c r="D34" s="4">
        <v>50.5184</v>
      </c>
      <c r="E34" s="4">
        <v>40.954700000000003</v>
      </c>
      <c r="F34" s="13">
        <v>96.005200000000002</v>
      </c>
      <c r="G34" s="4">
        <v>92.166399999999996</v>
      </c>
      <c r="H34" s="4">
        <v>60.27</v>
      </c>
      <c r="I34" s="4">
        <v>82.589600000000004</v>
      </c>
      <c r="J34" s="4">
        <v>65.406000000000006</v>
      </c>
      <c r="K34" s="13">
        <v>62.140799999999999</v>
      </c>
      <c r="L34" s="13">
        <v>50.921199999999999</v>
      </c>
      <c r="M34" s="4">
        <v>42.678800000000003</v>
      </c>
      <c r="N34" s="13">
        <v>48.783200000000001</v>
      </c>
      <c r="O34" s="13">
        <v>64.102400000000003</v>
      </c>
      <c r="P34" s="13">
        <v>45.270800000000001</v>
      </c>
      <c r="Q34" s="13">
        <v>45.585599999999999</v>
      </c>
      <c r="R34" s="4">
        <v>43.588000000000001</v>
      </c>
      <c r="S34" s="13">
        <v>48.076799999999999</v>
      </c>
      <c r="T34" s="4">
        <v>106.93519999999999</v>
      </c>
      <c r="U34" s="13">
        <v>54.185600000000001</v>
      </c>
      <c r="V34" s="4">
        <v>116.1596</v>
      </c>
      <c r="W34" s="4">
        <v>47.169199999999996</v>
      </c>
      <c r="X34" s="4">
        <v>47.142400000000002</v>
      </c>
      <c r="Y34" s="4">
        <v>49.78</v>
      </c>
      <c r="Z34" s="4">
        <v>33.757759999999998</v>
      </c>
      <c r="AA34" s="13">
        <v>46.231200000000001</v>
      </c>
      <c r="AB34" s="4">
        <v>48.426000000000002</v>
      </c>
      <c r="AC34" s="4">
        <v>32.587000000000003</v>
      </c>
      <c r="AD34" s="4">
        <v>38.405720000000002</v>
      </c>
      <c r="AE34" s="4">
        <v>31.03884</v>
      </c>
      <c r="AF34" s="4">
        <v>25.201920000000001</v>
      </c>
      <c r="AG34" s="4">
        <v>42.3172</v>
      </c>
      <c r="AH34" s="13">
        <v>44.9268</v>
      </c>
      <c r="AI34" s="4">
        <v>100.0416</v>
      </c>
      <c r="AJ34" s="4">
        <v>48.525599999999997</v>
      </c>
      <c r="AK34" s="4">
        <v>66.202799999999996</v>
      </c>
      <c r="AL34" s="4">
        <v>20.072199999999999</v>
      </c>
      <c r="AM34" s="4">
        <v>40.914000000000001</v>
      </c>
      <c r="AN34" s="4">
        <v>47.194400000000002</v>
      </c>
      <c r="AO34" s="4">
        <v>38.44144</v>
      </c>
      <c r="AP34" s="13">
        <v>50.417999999999999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7" x14ac:dyDescent="0.3">
      <c r="A35" s="23"/>
      <c r="I35" s="1"/>
      <c r="P35" s="1"/>
      <c r="Q35" s="1"/>
      <c r="Z35" s="1"/>
      <c r="AN35" s="1"/>
      <c r="AO35" s="1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7" x14ac:dyDescent="0.3">
      <c r="B36" s="33" t="s">
        <v>122</v>
      </c>
      <c r="C36" s="33" t="s">
        <v>123</v>
      </c>
      <c r="D36" s="22" t="s">
        <v>119</v>
      </c>
      <c r="E36" s="33" t="s">
        <v>120</v>
      </c>
      <c r="F36" s="22" t="s">
        <v>182</v>
      </c>
      <c r="G36" s="33" t="s">
        <v>126</v>
      </c>
      <c r="H36" s="33" t="s">
        <v>127</v>
      </c>
      <c r="I36" s="22" t="s">
        <v>128</v>
      </c>
      <c r="J36" s="22" t="s">
        <v>129</v>
      </c>
      <c r="K36" s="22" t="s">
        <v>130</v>
      </c>
      <c r="L36" s="22" t="s">
        <v>131</v>
      </c>
      <c r="M36" s="22" t="s">
        <v>132</v>
      </c>
      <c r="N36" s="22" t="s">
        <v>133</v>
      </c>
      <c r="O36" s="22" t="s">
        <v>134</v>
      </c>
      <c r="P36" s="22" t="s">
        <v>135</v>
      </c>
      <c r="Q36" s="22" t="s">
        <v>136</v>
      </c>
      <c r="R36" s="22" t="s">
        <v>137</v>
      </c>
      <c r="S36" s="22" t="s">
        <v>138</v>
      </c>
      <c r="T36" s="22" t="s">
        <v>139</v>
      </c>
      <c r="U36" s="22" t="s">
        <v>140</v>
      </c>
      <c r="V36" s="22" t="s">
        <v>141</v>
      </c>
      <c r="W36" s="22" t="s">
        <v>142</v>
      </c>
      <c r="X36" s="22" t="s">
        <v>143</v>
      </c>
      <c r="Y36" s="22" t="s">
        <v>144</v>
      </c>
      <c r="Z36" s="22" t="s">
        <v>145</v>
      </c>
      <c r="AA36" s="22" t="s">
        <v>146</v>
      </c>
      <c r="AB36" s="22" t="s">
        <v>147</v>
      </c>
      <c r="AC36" s="22" t="s">
        <v>148</v>
      </c>
      <c r="AD36" s="22" t="s">
        <v>149</v>
      </c>
      <c r="AE36" s="22" t="s">
        <v>150</v>
      </c>
      <c r="AF36" s="22" t="s">
        <v>151</v>
      </c>
      <c r="AG36" s="22" t="s">
        <v>152</v>
      </c>
      <c r="AH36" s="22" t="s">
        <v>156</v>
      </c>
      <c r="AI36" s="22" t="s">
        <v>157</v>
      </c>
      <c r="AJ36" s="22" t="s">
        <v>158</v>
      </c>
      <c r="AK36" s="22" t="s">
        <v>159</v>
      </c>
      <c r="AL36" s="22" t="s">
        <v>160</v>
      </c>
      <c r="AM36" s="22" t="s">
        <v>161</v>
      </c>
      <c r="AN36" s="22" t="s">
        <v>162</v>
      </c>
      <c r="AO36" s="22" t="s">
        <v>163</v>
      </c>
      <c r="AP36" s="22" t="s">
        <v>164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7" x14ac:dyDescent="0.3">
      <c r="A37" s="6" t="s">
        <v>486</v>
      </c>
      <c r="B37" s="4">
        <f>STDEV(B2:B33)</f>
        <v>7.9178987893797386</v>
      </c>
      <c r="C37" s="4">
        <f t="shared" ref="C37:AP37" si="6">STDEV(C2:C33)</f>
        <v>12.445446103396199</v>
      </c>
      <c r="D37" s="4">
        <f t="shared" si="6"/>
        <v>8.4426597909834911</v>
      </c>
      <c r="E37" s="4">
        <f t="shared" si="6"/>
        <v>4.5137697206926433</v>
      </c>
      <c r="F37" s="4">
        <f>STDEV(F2:F33)</f>
        <v>4.6915556748225145</v>
      </c>
      <c r="G37" s="4">
        <f>STDEV(G2:G33)</f>
        <v>11.289032092869151</v>
      </c>
      <c r="H37" s="4">
        <f t="shared" si="6"/>
        <v>6.7551476879343388</v>
      </c>
      <c r="I37" s="4">
        <f t="shared" si="6"/>
        <v>9.0309351826120743</v>
      </c>
      <c r="J37" s="4">
        <f t="shared" si="6"/>
        <v>17.851586662181642</v>
      </c>
      <c r="K37" s="4">
        <f>STDEV(K2:K33)</f>
        <v>3.7674801550397841</v>
      </c>
      <c r="L37" s="4">
        <f>STDEV(L2:L33)</f>
        <v>7.1782793661137365</v>
      </c>
      <c r="M37" s="4">
        <f t="shared" si="6"/>
        <v>4.9731459637906834</v>
      </c>
      <c r="N37" s="4">
        <f>STDEV(N2:N33)</f>
        <v>7.6374831787464652</v>
      </c>
      <c r="O37" s="4">
        <f>STDEV(O2:O33)</f>
        <v>7.3534822135064744</v>
      </c>
      <c r="P37" s="13">
        <f>STDEV(P2:P33)</f>
        <v>4.5914055805286624</v>
      </c>
      <c r="Q37" s="13">
        <f>STDEV(Q2:Q33)</f>
        <v>4.4307699964409295</v>
      </c>
      <c r="R37" s="4">
        <f t="shared" si="6"/>
        <v>4.7229526982256829</v>
      </c>
      <c r="S37" s="4">
        <f>STDEV(S2:S33)</f>
        <v>6.0533447613885851</v>
      </c>
      <c r="T37" s="4">
        <f t="shared" si="6"/>
        <v>4.8981252855447677</v>
      </c>
      <c r="U37" s="4">
        <f>STDEV(U2:U33)</f>
        <v>7.1995486466158818</v>
      </c>
      <c r="V37" s="4">
        <f t="shared" si="6"/>
        <v>6.207038715642919</v>
      </c>
      <c r="W37" s="4">
        <f t="shared" si="6"/>
        <v>8.4093036551882534</v>
      </c>
      <c r="X37" s="4">
        <f t="shared" si="6"/>
        <v>5.0088367937527725</v>
      </c>
      <c r="Y37" s="4">
        <f t="shared" si="6"/>
        <v>6.0497339183790046</v>
      </c>
      <c r="Z37" s="4">
        <f>STDEV(Z2:Z33)</f>
        <v>7.0102211164903094</v>
      </c>
      <c r="AA37" s="4">
        <f>STDEV(AA2:AA33)</f>
        <v>8.4121081000122047</v>
      </c>
      <c r="AB37" s="4">
        <f t="shared" si="6"/>
        <v>3.941831807673907</v>
      </c>
      <c r="AC37" s="4">
        <f t="shared" si="6"/>
        <v>3.6061936326882318</v>
      </c>
      <c r="AD37" s="4">
        <f t="shared" si="6"/>
        <v>5.8505439631850296</v>
      </c>
      <c r="AE37" s="4">
        <f t="shared" si="6"/>
        <v>4.1030591645382577</v>
      </c>
      <c r="AF37" s="4">
        <f t="shared" si="6"/>
        <v>4.0387443385160413</v>
      </c>
      <c r="AG37" s="4">
        <f t="shared" si="6"/>
        <v>8.4381643901377981</v>
      </c>
      <c r="AH37" s="4">
        <f>STDEV(AH2:AH33)</f>
        <v>4.1412570574984038</v>
      </c>
      <c r="AI37" s="4">
        <f t="shared" si="6"/>
        <v>5.4928650399749435</v>
      </c>
      <c r="AJ37" s="4">
        <f t="shared" si="6"/>
        <v>4.3675955103946409</v>
      </c>
      <c r="AK37" s="4">
        <f t="shared" si="6"/>
        <v>6.3692552185630396</v>
      </c>
      <c r="AL37" s="4">
        <f t="shared" si="6"/>
        <v>8.4882872550844048</v>
      </c>
      <c r="AM37" s="4">
        <f t="shared" si="6"/>
        <v>3.3064265038303651</v>
      </c>
      <c r="AN37" s="4">
        <f t="shared" si="6"/>
        <v>3.656094341572139</v>
      </c>
      <c r="AO37" s="4">
        <f t="shared" si="6"/>
        <v>3.8588665016831838</v>
      </c>
      <c r="AP37" s="4">
        <f t="shared" si="6"/>
        <v>7.9990820390050503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7" s="82" customFormat="1" x14ac:dyDescent="0.3">
      <c r="A38" s="104" t="s">
        <v>473</v>
      </c>
      <c r="B38" s="82">
        <f>AVERAGE(B2:B33)</f>
        <v>42.263928125</v>
      </c>
      <c r="C38" s="82">
        <f t="shared" ref="C38:AP38" si="7">AVERAGE(C2:C33)</f>
        <v>48.88318125</v>
      </c>
      <c r="D38" s="82">
        <f t="shared" si="7"/>
        <v>46.843962500000004</v>
      </c>
      <c r="E38" s="82">
        <f t="shared" si="7"/>
        <v>25.297978124999993</v>
      </c>
      <c r="F38" s="82">
        <f>AVERAGE(F2:F33)</f>
        <v>35.724181250000008</v>
      </c>
      <c r="G38" s="82">
        <f>AVERAGE(G2:G33)</f>
        <v>48.47873125000001</v>
      </c>
      <c r="H38" s="82">
        <f t="shared" si="7"/>
        <v>47.356925000000011</v>
      </c>
      <c r="I38" s="82">
        <f t="shared" si="7"/>
        <v>51.260831249999995</v>
      </c>
      <c r="J38" s="82">
        <f t="shared" si="7"/>
        <v>49.036556249999983</v>
      </c>
      <c r="K38" s="82">
        <f>AVERAGE(K2:K33)</f>
        <v>34.027659375000006</v>
      </c>
      <c r="L38" s="82">
        <f>AVERAGE(L2:L33)</f>
        <v>39.550240625000001</v>
      </c>
      <c r="M38" s="82">
        <f t="shared" si="7"/>
        <v>34.593565624999997</v>
      </c>
      <c r="N38" s="82">
        <f>AVERAGE(N2:N33)</f>
        <v>47.127721874999999</v>
      </c>
      <c r="O38" s="82">
        <f>AVERAGE(O2:O33)</f>
        <v>51.799362499999987</v>
      </c>
      <c r="P38" s="58">
        <f>AVERAGE(P2:P33)</f>
        <v>35.77653437499999</v>
      </c>
      <c r="Q38" s="58">
        <f>AVERAGE(Q2:Q33)</f>
        <v>28.879415624999993</v>
      </c>
      <c r="R38" s="82">
        <f t="shared" si="7"/>
        <v>37.278224999999999</v>
      </c>
      <c r="S38" s="82">
        <f>AVERAGE(S2:S33)</f>
        <v>43.134790625000008</v>
      </c>
      <c r="T38" s="82">
        <f t="shared" si="7"/>
        <v>28.280146875</v>
      </c>
      <c r="U38" s="82">
        <f>AVERAGE(U2:U33)</f>
        <v>37.015728125000017</v>
      </c>
      <c r="V38" s="82">
        <f t="shared" si="7"/>
        <v>30.711684375000001</v>
      </c>
      <c r="W38" s="82">
        <f t="shared" si="7"/>
        <v>39.331624999999988</v>
      </c>
      <c r="X38" s="82">
        <f t="shared" si="7"/>
        <v>31.361499999999999</v>
      </c>
      <c r="Y38" s="82">
        <f t="shared" si="7"/>
        <v>32.692706250000001</v>
      </c>
      <c r="Z38" s="82">
        <f>AVERAGE(Z2:Z33)</f>
        <v>41.574371874999997</v>
      </c>
      <c r="AA38" s="82">
        <f>AVERAGE(AA2:AA33)</f>
        <v>38.634137499999994</v>
      </c>
      <c r="AB38" s="82">
        <f t="shared" si="7"/>
        <v>28.217653125000002</v>
      </c>
      <c r="AC38" s="82">
        <f t="shared" si="7"/>
        <v>32.751503125000006</v>
      </c>
      <c r="AD38" s="82">
        <f t="shared" si="7"/>
        <v>37.992550000000008</v>
      </c>
      <c r="AE38" s="82">
        <f t="shared" si="7"/>
        <v>31.815693750000001</v>
      </c>
      <c r="AF38" s="82">
        <f t="shared" si="7"/>
        <v>33.004518749999995</v>
      </c>
      <c r="AG38" s="82">
        <f t="shared" si="7"/>
        <v>36.509928125000002</v>
      </c>
      <c r="AH38" s="82">
        <f>AVERAGE(AH2:AH33)</f>
        <v>28.060771875000004</v>
      </c>
      <c r="AI38" s="82">
        <f t="shared" si="7"/>
        <v>26.042181250000006</v>
      </c>
      <c r="AJ38" s="82">
        <f t="shared" si="7"/>
        <v>34.885837499999994</v>
      </c>
      <c r="AK38" s="82">
        <f t="shared" si="7"/>
        <v>38.956437500000014</v>
      </c>
      <c r="AL38" s="82">
        <f t="shared" si="7"/>
        <v>39.132796874999997</v>
      </c>
      <c r="AM38" s="82">
        <f t="shared" si="7"/>
        <v>32.167015625000005</v>
      </c>
      <c r="AN38" s="82">
        <f t="shared" si="7"/>
        <v>38.627368750000009</v>
      </c>
      <c r="AO38" s="82">
        <f t="shared" si="7"/>
        <v>35.606134374999996</v>
      </c>
      <c r="AP38" s="82">
        <f t="shared" si="7"/>
        <v>50.996568750000002</v>
      </c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</row>
    <row r="39" spans="1:127" x14ac:dyDescent="0.3">
      <c r="A39" s="98" t="s">
        <v>476</v>
      </c>
      <c r="B39" s="4">
        <f>STDEV(B2:B33)</f>
        <v>7.9178987893797386</v>
      </c>
      <c r="C39" s="4">
        <f t="shared" ref="C39:AP39" si="8">STDEV(C2:C33)</f>
        <v>12.445446103396199</v>
      </c>
      <c r="D39" s="4">
        <f t="shared" si="8"/>
        <v>8.4426597909834911</v>
      </c>
      <c r="E39" s="4">
        <f t="shared" si="8"/>
        <v>4.5137697206926433</v>
      </c>
      <c r="F39" s="4">
        <f>STDEV(F2:F33)</f>
        <v>4.6915556748225145</v>
      </c>
      <c r="G39" s="4">
        <f>STDEV(G2:G33)</f>
        <v>11.289032092869151</v>
      </c>
      <c r="H39" s="4">
        <f t="shared" si="8"/>
        <v>6.7551476879343388</v>
      </c>
      <c r="I39" s="4">
        <f t="shared" si="8"/>
        <v>9.0309351826120743</v>
      </c>
      <c r="J39" s="4">
        <f t="shared" si="8"/>
        <v>17.851586662181642</v>
      </c>
      <c r="K39" s="4">
        <f>STDEV(K2:K33)</f>
        <v>3.7674801550397841</v>
      </c>
      <c r="L39" s="4">
        <f>STDEV(L2:L33)</f>
        <v>7.1782793661137365</v>
      </c>
      <c r="M39" s="4">
        <f t="shared" si="8"/>
        <v>4.9731459637906834</v>
      </c>
      <c r="N39" s="4">
        <f>STDEV(N2:N33)</f>
        <v>7.6374831787464652</v>
      </c>
      <c r="O39" s="4">
        <f>STDEV(O2:O33)</f>
        <v>7.3534822135064744</v>
      </c>
      <c r="P39" s="13">
        <f>STDEV(P2:P33)</f>
        <v>4.5914055805286624</v>
      </c>
      <c r="Q39" s="13">
        <f>STDEV(Q2:Q33)</f>
        <v>4.4307699964409295</v>
      </c>
      <c r="R39" s="4">
        <f t="shared" si="8"/>
        <v>4.7229526982256829</v>
      </c>
      <c r="S39" s="4">
        <f>STDEV(S2:S33)</f>
        <v>6.0533447613885851</v>
      </c>
      <c r="T39" s="4">
        <f t="shared" si="8"/>
        <v>4.8981252855447677</v>
      </c>
      <c r="U39" s="4">
        <f>STDEV(U2:U33)</f>
        <v>7.1995486466158818</v>
      </c>
      <c r="V39" s="4">
        <f t="shared" si="8"/>
        <v>6.207038715642919</v>
      </c>
      <c r="W39" s="4">
        <f t="shared" si="8"/>
        <v>8.4093036551882534</v>
      </c>
      <c r="X39" s="4">
        <f t="shared" si="8"/>
        <v>5.0088367937527725</v>
      </c>
      <c r="Y39" s="4">
        <f t="shared" si="8"/>
        <v>6.0497339183790046</v>
      </c>
      <c r="Z39" s="4">
        <f>STDEV(Z2:Z33)</f>
        <v>7.0102211164903094</v>
      </c>
      <c r="AA39" s="4">
        <f>STDEV(AA2:AA33)</f>
        <v>8.4121081000122047</v>
      </c>
      <c r="AB39" s="4">
        <f t="shared" si="8"/>
        <v>3.941831807673907</v>
      </c>
      <c r="AC39" s="4">
        <f t="shared" si="8"/>
        <v>3.6061936326882318</v>
      </c>
      <c r="AD39" s="4">
        <f t="shared" si="8"/>
        <v>5.8505439631850296</v>
      </c>
      <c r="AE39" s="4">
        <f t="shared" si="8"/>
        <v>4.1030591645382577</v>
      </c>
      <c r="AF39" s="4">
        <f t="shared" si="8"/>
        <v>4.0387443385160413</v>
      </c>
      <c r="AG39" s="4">
        <f t="shared" si="8"/>
        <v>8.4381643901377981</v>
      </c>
      <c r="AH39" s="4">
        <f>STDEV(AH2:AH33)</f>
        <v>4.1412570574984038</v>
      </c>
      <c r="AI39" s="4">
        <f t="shared" si="8"/>
        <v>5.4928650399749435</v>
      </c>
      <c r="AJ39" s="4">
        <f t="shared" si="8"/>
        <v>4.3675955103946409</v>
      </c>
      <c r="AK39" s="4">
        <f t="shared" si="8"/>
        <v>6.3692552185630396</v>
      </c>
      <c r="AL39" s="4">
        <f t="shared" si="8"/>
        <v>8.4882872550844048</v>
      </c>
      <c r="AM39" s="4">
        <f t="shared" si="8"/>
        <v>3.3064265038303651</v>
      </c>
      <c r="AN39" s="4">
        <f t="shared" si="8"/>
        <v>3.656094341572139</v>
      </c>
      <c r="AO39" s="4">
        <f t="shared" si="8"/>
        <v>3.8588665016831838</v>
      </c>
      <c r="AP39" s="4">
        <f t="shared" si="8"/>
        <v>7.9990820390050503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7" s="82" customFormat="1" x14ac:dyDescent="0.3">
      <c r="A40" s="104" t="s">
        <v>475</v>
      </c>
      <c r="B40" s="82">
        <f>B39/B38*100</f>
        <v>18.734412868490885</v>
      </c>
      <c r="C40" s="82">
        <f t="shared" ref="C40:AP40" si="9">C39/C38*100</f>
        <v>25.459566634477575</v>
      </c>
      <c r="D40" s="82">
        <f t="shared" si="9"/>
        <v>18.022941144194387</v>
      </c>
      <c r="E40" s="82">
        <f t="shared" si="9"/>
        <v>17.842412932723825</v>
      </c>
      <c r="F40" s="82">
        <f>F39/F38*100</f>
        <v>13.132717141900946</v>
      </c>
      <c r="G40" s="82">
        <f>G39/G38*100</f>
        <v>23.286566710363626</v>
      </c>
      <c r="H40" s="82">
        <f t="shared" si="9"/>
        <v>14.264329214648832</v>
      </c>
      <c r="I40" s="82">
        <f t="shared" si="9"/>
        <v>17.617613609440006</v>
      </c>
      <c r="J40" s="82">
        <f t="shared" si="9"/>
        <v>36.404649974133626</v>
      </c>
      <c r="K40" s="82">
        <f>K39/K38*100</f>
        <v>11.071816940214635</v>
      </c>
      <c r="L40" s="82">
        <f>L39/L38*100</f>
        <v>18.149774192717029</v>
      </c>
      <c r="M40" s="82">
        <f t="shared" si="9"/>
        <v>14.375927644176411</v>
      </c>
      <c r="N40" s="82">
        <f>N39/N38*100</f>
        <v>16.20592482489154</v>
      </c>
      <c r="O40" s="82">
        <f>O39/O38*100</f>
        <v>14.196086319607652</v>
      </c>
      <c r="P40" s="58">
        <f>P39/P38*100</f>
        <v>12.833567199110979</v>
      </c>
      <c r="Q40" s="58">
        <f>Q39/Q38*100</f>
        <v>15.34231181812887</v>
      </c>
      <c r="R40" s="82">
        <f t="shared" si="9"/>
        <v>12.669467760940019</v>
      </c>
      <c r="S40" s="82">
        <f>S39/S38*100</f>
        <v>14.033555451826384</v>
      </c>
      <c r="T40" s="82">
        <f t="shared" si="9"/>
        <v>17.320013602456822</v>
      </c>
      <c r="U40" s="82">
        <f>U39/U38*100</f>
        <v>19.44997170473971</v>
      </c>
      <c r="V40" s="82">
        <f t="shared" si="9"/>
        <v>20.210674998651612</v>
      </c>
      <c r="W40" s="82">
        <f t="shared" si="9"/>
        <v>21.380514166877816</v>
      </c>
      <c r="X40" s="82">
        <f t="shared" si="9"/>
        <v>15.971292169547926</v>
      </c>
      <c r="Y40" s="82">
        <f t="shared" si="9"/>
        <v>18.504842860413259</v>
      </c>
      <c r="Z40" s="82">
        <f>Z39/Z38*100</f>
        <v>16.861881010656425</v>
      </c>
      <c r="AA40" s="82">
        <f>AA39/AA38*100</f>
        <v>21.773769635758548</v>
      </c>
      <c r="AB40" s="82">
        <f t="shared" si="9"/>
        <v>13.969382181474055</v>
      </c>
      <c r="AC40" s="82">
        <f t="shared" si="9"/>
        <v>11.010772906894578</v>
      </c>
      <c r="AD40" s="82">
        <f t="shared" si="9"/>
        <v>15.399187375380247</v>
      </c>
      <c r="AE40" s="82">
        <f t="shared" si="9"/>
        <v>12.896337250349156</v>
      </c>
      <c r="AF40" s="82">
        <f t="shared" si="9"/>
        <v>12.236943580690877</v>
      </c>
      <c r="AG40" s="82">
        <f t="shared" si="9"/>
        <v>23.111972067564288</v>
      </c>
      <c r="AH40" s="82">
        <f>AH39/AH38*100</f>
        <v>14.758172283877716</v>
      </c>
      <c r="AI40" s="82">
        <f t="shared" si="9"/>
        <v>21.092184971928731</v>
      </c>
      <c r="AJ40" s="82">
        <f t="shared" si="9"/>
        <v>12.519680831496855</v>
      </c>
      <c r="AK40" s="82">
        <f t="shared" si="9"/>
        <v>16.349686027021946</v>
      </c>
      <c r="AL40" s="82">
        <f t="shared" si="9"/>
        <v>21.690980284895382</v>
      </c>
      <c r="AM40" s="82">
        <f t="shared" si="9"/>
        <v>10.278934615434547</v>
      </c>
      <c r="AN40" s="82">
        <f t="shared" si="9"/>
        <v>9.4650359573667249</v>
      </c>
      <c r="AO40" s="82">
        <f t="shared" si="9"/>
        <v>10.837645168223023</v>
      </c>
      <c r="AP40" s="82">
        <f t="shared" si="9"/>
        <v>15.685529899509268</v>
      </c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</row>
    <row r="41" spans="1:127" x14ac:dyDescent="0.3">
      <c r="I41" s="1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7" x14ac:dyDescent="0.3"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7" x14ac:dyDescent="0.3"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7" x14ac:dyDescent="0.3"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7" x14ac:dyDescent="0.3"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7" x14ac:dyDescent="0.3"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7" x14ac:dyDescent="0.3"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7" x14ac:dyDescent="0.3"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44:126" x14ac:dyDescent="0.3"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44:126" x14ac:dyDescent="0.3"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44:126" x14ac:dyDescent="0.3"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44:126" x14ac:dyDescent="0.3"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44:126" x14ac:dyDescent="0.3"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44:126" x14ac:dyDescent="0.3"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44:126" x14ac:dyDescent="0.3"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44:126" x14ac:dyDescent="0.3"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44:126" x14ac:dyDescent="0.3"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44:126" x14ac:dyDescent="0.3"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44:126" x14ac:dyDescent="0.3"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44:126" x14ac:dyDescent="0.3"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44:126" x14ac:dyDescent="0.3"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44:126" x14ac:dyDescent="0.3"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44:126" x14ac:dyDescent="0.3"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44:126" x14ac:dyDescent="0.3"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44:126" x14ac:dyDescent="0.3"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44:126" x14ac:dyDescent="0.3"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44:126" x14ac:dyDescent="0.3"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44:126" x14ac:dyDescent="0.3"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44:126" x14ac:dyDescent="0.3"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44:126" x14ac:dyDescent="0.3"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44:126" x14ac:dyDescent="0.3"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Q49"/>
  <sheetViews>
    <sheetView zoomScale="55" zoomScaleNormal="55" zoomScalePageLayoutView="70" workbookViewId="0">
      <selection activeCell="A9" sqref="A9"/>
    </sheetView>
  </sheetViews>
  <sheetFormatPr baseColWidth="10" defaultColWidth="10.88671875" defaultRowHeight="14.4" x14ac:dyDescent="0.3"/>
  <cols>
    <col min="1" max="1" width="50.44140625" style="16" customWidth="1"/>
    <col min="2" max="2" width="18.6640625" style="16" bestFit="1" customWidth="1"/>
    <col min="3" max="3" width="17.33203125" style="16" bestFit="1" customWidth="1"/>
    <col min="4" max="4" width="21.33203125" style="16" bestFit="1" customWidth="1"/>
    <col min="5" max="5" width="13.6640625" style="13" bestFit="1" customWidth="1"/>
    <col min="6" max="6" width="21.33203125" style="16" bestFit="1" customWidth="1"/>
    <col min="7" max="8" width="22.77734375" style="16" bestFit="1" customWidth="1"/>
    <col min="9" max="9" width="15.6640625" style="16" bestFit="1" customWidth="1"/>
    <col min="10" max="10" width="16.109375" style="16" bestFit="1" customWidth="1"/>
    <col min="11" max="11" width="14" style="16" bestFit="1" customWidth="1"/>
    <col min="12" max="12" width="15.6640625" style="16" bestFit="1" customWidth="1"/>
    <col min="13" max="13" width="21.33203125" style="13" bestFit="1" customWidth="1"/>
    <col min="14" max="14" width="21.33203125" style="16" bestFit="1" customWidth="1"/>
    <col min="15" max="15" width="14.21875" style="16" bestFit="1" customWidth="1"/>
    <col min="16" max="16" width="13.6640625" style="16" bestFit="1" customWidth="1"/>
    <col min="17" max="17" width="16.6640625" style="16" bestFit="1" customWidth="1"/>
    <col min="18" max="18" width="15.109375" style="16" bestFit="1" customWidth="1"/>
    <col min="19" max="19" width="24.5546875" style="16" bestFit="1" customWidth="1"/>
    <col min="20" max="20" width="14.21875" style="16" bestFit="1" customWidth="1"/>
    <col min="21" max="22" width="17.109375" style="13" bestFit="1" customWidth="1"/>
    <col min="23" max="23" width="14.44140625" style="16" bestFit="1" customWidth="1"/>
    <col min="24" max="24" width="19.33203125" style="16" bestFit="1" customWidth="1"/>
    <col min="25" max="25" width="19.109375" style="16" bestFit="1" customWidth="1"/>
    <col min="26" max="26" width="16.88671875" style="16" bestFit="1" customWidth="1"/>
    <col min="27" max="27" width="17.33203125" style="16" bestFit="1" customWidth="1"/>
    <col min="28" max="28" width="21.109375" style="16" bestFit="1" customWidth="1"/>
    <col min="29" max="29" width="14" style="16" bestFit="1" customWidth="1"/>
    <col min="30" max="30" width="21.5546875" style="16" bestFit="1" customWidth="1"/>
    <col min="31" max="31" width="25.33203125" style="13" bestFit="1" customWidth="1"/>
    <col min="32" max="32" width="19.5546875" style="16" bestFit="1" customWidth="1"/>
    <col min="33" max="33" width="14.6640625" style="16" bestFit="1" customWidth="1"/>
    <col min="34" max="34" width="13.44140625" style="16" bestFit="1" customWidth="1"/>
    <col min="35" max="35" width="11" style="16" bestFit="1" customWidth="1"/>
    <col min="36" max="36" width="16.21875" style="16" bestFit="1" customWidth="1"/>
    <col min="37" max="37" width="19.88671875" style="16" bestFit="1" customWidth="1"/>
    <col min="38" max="38" width="17.44140625" style="16" bestFit="1" customWidth="1"/>
    <col min="39" max="39" width="22.109375" style="16" bestFit="1" customWidth="1"/>
    <col min="40" max="40" width="15.88671875" style="16" bestFit="1" customWidth="1"/>
    <col min="41" max="41" width="13.44140625" style="16" bestFit="1" customWidth="1"/>
    <col min="42" max="42" width="14" style="16" bestFit="1" customWidth="1"/>
    <col min="43" max="43" width="15.109375" style="16" bestFit="1" customWidth="1"/>
    <col min="44" max="44" width="15.88671875" style="16" bestFit="1" customWidth="1"/>
    <col min="45" max="45" width="18.109375" style="13" bestFit="1" customWidth="1"/>
    <col min="46" max="48" width="19.5546875" style="13" bestFit="1" customWidth="1"/>
    <col min="49" max="49" width="14.88671875" style="16" bestFit="1" customWidth="1"/>
    <col min="50" max="52" width="16.21875" style="16" bestFit="1" customWidth="1"/>
    <col min="53" max="53" width="11" style="16" bestFit="1" customWidth="1"/>
    <col min="54" max="56" width="12.44140625" style="16" bestFit="1" customWidth="1"/>
    <col min="57" max="57" width="10.88671875" style="16"/>
    <col min="58" max="58" width="8" style="16" customWidth="1"/>
    <col min="59" max="59" width="13.109375" style="16" customWidth="1"/>
    <col min="60" max="60" width="12.88671875" style="16" bestFit="1" customWidth="1"/>
    <col min="61" max="61" width="15.44140625" style="16" bestFit="1" customWidth="1"/>
    <col min="62" max="62" width="10.109375" style="16" customWidth="1"/>
    <col min="63" max="63" width="15.44140625" style="16" bestFit="1" customWidth="1"/>
    <col min="64" max="64" width="16.5546875" style="16" bestFit="1" customWidth="1"/>
    <col min="65" max="65" width="16.88671875" style="16" bestFit="1" customWidth="1"/>
    <col min="66" max="66" width="10.88671875" style="16" customWidth="1"/>
    <col min="67" max="67" width="11.44140625" style="16" bestFit="1" customWidth="1"/>
    <col min="68" max="68" width="10" style="16" customWidth="1"/>
    <col min="69" max="69" width="11.109375" style="16" bestFit="1" customWidth="1"/>
    <col min="70" max="71" width="15.44140625" style="16" bestFit="1" customWidth="1"/>
    <col min="72" max="72" width="10.109375" style="16" customWidth="1"/>
    <col min="73" max="73" width="9.88671875" style="16" customWidth="1"/>
    <col min="74" max="74" width="12.44140625" style="16" bestFit="1" customWidth="1"/>
    <col min="75" max="75" width="11" style="16" bestFit="1" customWidth="1"/>
    <col min="76" max="76" width="17.88671875" style="16" bestFit="1" customWidth="1"/>
    <col min="77" max="77" width="10.109375" style="16" customWidth="1"/>
    <col min="78" max="78" width="12.88671875" style="16" bestFit="1" customWidth="1"/>
    <col min="79" max="79" width="12.109375" style="16" bestFit="1" customWidth="1"/>
    <col min="80" max="80" width="10.44140625" style="16" customWidth="1"/>
    <col min="81" max="81" width="14.44140625" style="16" bestFit="1" customWidth="1"/>
    <col min="82" max="82" width="13.88671875" style="16" bestFit="1" customWidth="1"/>
    <col min="83" max="83" width="12.109375" style="16" bestFit="1" customWidth="1"/>
    <col min="84" max="84" width="12.5546875" style="16" bestFit="1" customWidth="1"/>
    <col min="85" max="85" width="15.44140625" style="16" bestFit="1" customWidth="1"/>
    <col min="86" max="86" width="10.88671875" style="16" customWidth="1"/>
    <col min="87" max="87" width="16.44140625" style="16" bestFit="1" customWidth="1"/>
    <col min="88" max="88" width="18.109375" style="16" bestFit="1" customWidth="1"/>
    <col min="89" max="89" width="14.44140625" style="16" bestFit="1" customWidth="1"/>
    <col min="90" max="90" width="10.44140625" style="16" customWidth="1"/>
    <col min="91" max="91" width="9.44140625" style="16" customWidth="1"/>
    <col min="92" max="92" width="7.88671875" style="16" customWidth="1"/>
    <col min="93" max="93" width="11.44140625" style="16" bestFit="1" customWidth="1"/>
    <col min="94" max="94" width="14.109375" style="16" bestFit="1" customWidth="1"/>
    <col min="95" max="95" width="12.88671875" style="16" bestFit="1" customWidth="1"/>
    <col min="96" max="96" width="15.109375" style="16" bestFit="1" customWidth="1"/>
    <col min="97" max="97" width="11" style="16" bestFit="1" customWidth="1"/>
    <col min="98" max="98" width="9.44140625" style="16" customWidth="1"/>
    <col min="99" max="99" width="10.109375" style="16" customWidth="1"/>
    <col min="100" max="100" width="10.44140625" style="16" customWidth="1"/>
    <col min="101" max="101" width="11.44140625" style="16" bestFit="1" customWidth="1"/>
    <col min="102" max="102" width="12.88671875" style="16" bestFit="1" customWidth="1"/>
    <col min="103" max="103" width="30.44140625" style="16" bestFit="1" customWidth="1"/>
    <col min="104" max="104" width="32" style="16" bestFit="1" customWidth="1"/>
    <col min="105" max="105" width="34.109375" style="16" bestFit="1" customWidth="1"/>
    <col min="106" max="106" width="11" style="16" bestFit="1" customWidth="1"/>
    <col min="107" max="107" width="28.5546875" style="16" bestFit="1" customWidth="1"/>
    <col min="108" max="108" width="30.109375" style="16" bestFit="1" customWidth="1"/>
    <col min="109" max="109" width="27.44140625" style="16" bestFit="1" customWidth="1"/>
    <col min="110" max="110" width="7.44140625" style="16" customWidth="1"/>
    <col min="111" max="111" width="25.109375" style="16" bestFit="1" customWidth="1"/>
    <col min="112" max="112" width="26.5546875" style="16" bestFit="1" customWidth="1"/>
    <col min="113" max="113" width="23.88671875" style="16" bestFit="1" customWidth="1"/>
    <col min="114" max="114" width="10.88671875" style="75"/>
    <col min="115" max="115" width="13.109375" style="16" bestFit="1" customWidth="1"/>
    <col min="116" max="116" width="12.88671875" style="16" bestFit="1" customWidth="1"/>
    <col min="117" max="117" width="15.44140625" style="16" bestFit="1" customWidth="1"/>
    <col min="118" max="118" width="10.109375" style="16" customWidth="1"/>
    <col min="119" max="119" width="15.44140625" style="16" bestFit="1" customWidth="1"/>
    <col min="120" max="120" width="16.5546875" style="16" bestFit="1" customWidth="1"/>
    <col min="121" max="121" width="16.88671875" style="16" bestFit="1" customWidth="1"/>
    <col min="122" max="122" width="10.88671875" style="16" customWidth="1"/>
    <col min="123" max="123" width="11.44140625" style="16" bestFit="1" customWidth="1"/>
    <col min="124" max="124" width="10" style="16" customWidth="1"/>
    <col min="125" max="125" width="11.109375" style="16" bestFit="1" customWidth="1"/>
    <col min="126" max="127" width="15.44140625" style="16" bestFit="1" customWidth="1"/>
    <col min="128" max="128" width="10.109375" style="16" customWidth="1"/>
    <col min="129" max="129" width="9.88671875" style="16" customWidth="1"/>
    <col min="130" max="130" width="12.44140625" style="16" bestFit="1" customWidth="1"/>
    <col min="131" max="131" width="11" style="16" bestFit="1" customWidth="1"/>
    <col min="132" max="132" width="17.88671875" style="16" bestFit="1" customWidth="1"/>
    <col min="133" max="133" width="10.109375" style="16" customWidth="1"/>
    <col min="134" max="134" width="12.88671875" style="16" bestFit="1" customWidth="1"/>
    <col min="135" max="135" width="12.109375" style="16" bestFit="1" customWidth="1"/>
    <col min="136" max="136" width="10.44140625" style="16" customWidth="1"/>
    <col min="137" max="137" width="14.44140625" style="16" bestFit="1" customWidth="1"/>
    <col min="138" max="138" width="13.88671875" style="16" bestFit="1" customWidth="1"/>
    <col min="139" max="139" width="12.109375" style="16" bestFit="1" customWidth="1"/>
    <col min="140" max="140" width="12.5546875" style="16" bestFit="1" customWidth="1"/>
    <col min="141" max="141" width="15.44140625" style="16" bestFit="1" customWidth="1"/>
    <col min="142" max="142" width="10.88671875" style="16" customWidth="1"/>
    <col min="143" max="143" width="16.44140625" style="16" bestFit="1" customWidth="1"/>
    <col min="144" max="144" width="18.109375" style="16" bestFit="1" customWidth="1"/>
    <col min="145" max="145" width="14.44140625" style="16" bestFit="1" customWidth="1"/>
    <col min="146" max="146" width="10.44140625" style="16" customWidth="1"/>
    <col min="147" max="147" width="9.44140625" style="16" customWidth="1"/>
    <col min="148" max="148" width="7.88671875" style="16" customWidth="1"/>
    <col min="149" max="149" width="11.44140625" style="16" bestFit="1" customWidth="1"/>
    <col min="150" max="150" width="14.109375" style="16" bestFit="1" customWidth="1"/>
    <col min="151" max="151" width="12.88671875" style="16" bestFit="1" customWidth="1"/>
    <col min="152" max="152" width="15.109375" style="16" bestFit="1" customWidth="1"/>
    <col min="153" max="153" width="11" style="16" bestFit="1" customWidth="1"/>
    <col min="154" max="154" width="9.44140625" style="16" customWidth="1"/>
    <col min="155" max="155" width="10.109375" style="16" customWidth="1"/>
    <col min="156" max="156" width="10.44140625" style="16" customWidth="1"/>
    <col min="157" max="157" width="11.44140625" style="16" bestFit="1" customWidth="1"/>
    <col min="158" max="158" width="12.88671875" style="16" bestFit="1" customWidth="1"/>
    <col min="159" max="159" width="30.44140625" style="16" bestFit="1" customWidth="1"/>
    <col min="160" max="160" width="32" style="16" bestFit="1" customWidth="1"/>
    <col min="161" max="161" width="34.109375" style="16" bestFit="1" customWidth="1"/>
    <col min="162" max="162" width="11" style="16" bestFit="1" customWidth="1"/>
    <col min="163" max="163" width="28.5546875" style="16" bestFit="1" customWidth="1"/>
    <col min="164" max="164" width="30.109375" style="16" bestFit="1" customWidth="1"/>
    <col min="165" max="165" width="27.44140625" style="16" bestFit="1" customWidth="1"/>
    <col min="166" max="166" width="7.44140625" style="16" customWidth="1"/>
    <col min="167" max="167" width="25.109375" style="16" bestFit="1" customWidth="1"/>
    <col min="168" max="168" width="26.5546875" style="16" bestFit="1" customWidth="1"/>
    <col min="169" max="169" width="23.88671875" style="16" bestFit="1" customWidth="1"/>
    <col min="170" max="170" width="10.88671875" style="75"/>
    <col min="171" max="171" width="13.109375" style="16" bestFit="1" customWidth="1"/>
    <col min="172" max="172" width="12.88671875" style="16" bestFit="1" customWidth="1"/>
    <col min="173" max="173" width="15.44140625" style="16" bestFit="1" customWidth="1"/>
    <col min="174" max="174" width="10.109375" style="16" customWidth="1"/>
    <col min="175" max="175" width="15.44140625" style="16" bestFit="1" customWidth="1"/>
    <col min="176" max="176" width="16.5546875" style="16" bestFit="1" customWidth="1"/>
    <col min="177" max="177" width="16.88671875" style="16" bestFit="1" customWidth="1"/>
    <col min="178" max="178" width="10.88671875" style="16" customWidth="1"/>
    <col min="179" max="179" width="11.44140625" style="16" bestFit="1" customWidth="1"/>
    <col min="180" max="180" width="10" style="16" customWidth="1"/>
    <col min="181" max="181" width="11.109375" style="16" bestFit="1" customWidth="1"/>
    <col min="182" max="183" width="15.44140625" style="16" bestFit="1" customWidth="1"/>
    <col min="184" max="184" width="10.109375" style="16" customWidth="1"/>
    <col min="185" max="185" width="9.88671875" style="16" customWidth="1"/>
    <col min="186" max="186" width="12.44140625" style="16" bestFit="1" customWidth="1"/>
    <col min="187" max="187" width="11" style="16" bestFit="1" customWidth="1"/>
    <col min="188" max="188" width="17.88671875" style="16" bestFit="1" customWidth="1"/>
    <col min="189" max="189" width="10.109375" style="16" customWidth="1"/>
    <col min="190" max="190" width="12.88671875" style="16" bestFit="1" customWidth="1"/>
    <col min="191" max="191" width="12.109375" style="16" bestFit="1" customWidth="1"/>
    <col min="192" max="192" width="10.44140625" style="16" customWidth="1"/>
    <col min="193" max="193" width="14.44140625" style="16" bestFit="1" customWidth="1"/>
    <col min="194" max="194" width="13.88671875" style="16" bestFit="1" customWidth="1"/>
    <col min="195" max="195" width="12.109375" style="16" bestFit="1" customWidth="1"/>
    <col min="196" max="196" width="12.5546875" style="16" bestFit="1" customWidth="1"/>
    <col min="197" max="197" width="15.44140625" style="16" bestFit="1" customWidth="1"/>
    <col min="198" max="198" width="10.88671875" style="16" customWidth="1"/>
    <col min="199" max="199" width="16.44140625" style="16" bestFit="1" customWidth="1"/>
    <col min="200" max="200" width="18.109375" style="16" bestFit="1" customWidth="1"/>
    <col min="201" max="201" width="14.44140625" style="16" bestFit="1" customWidth="1"/>
    <col min="202" max="202" width="10.44140625" style="16" customWidth="1"/>
    <col min="203" max="203" width="9.44140625" style="16" customWidth="1"/>
    <col min="204" max="204" width="7.88671875" style="16" customWidth="1"/>
    <col min="205" max="205" width="11.44140625" style="16" bestFit="1" customWidth="1"/>
    <col min="206" max="206" width="14.109375" style="16" bestFit="1" customWidth="1"/>
    <col min="207" max="207" width="12.88671875" style="16" bestFit="1" customWidth="1"/>
    <col min="208" max="208" width="15.109375" style="16" bestFit="1" customWidth="1"/>
    <col min="209" max="209" width="11" style="16" bestFit="1" customWidth="1"/>
    <col min="210" max="210" width="9.44140625" style="16" customWidth="1"/>
    <col min="211" max="211" width="10.109375" style="16" customWidth="1"/>
    <col min="212" max="212" width="10.44140625" style="16" customWidth="1"/>
    <col min="213" max="213" width="11.44140625" style="16" bestFit="1" customWidth="1"/>
    <col min="214" max="214" width="12.88671875" style="16" bestFit="1" customWidth="1"/>
    <col min="215" max="215" width="30.44140625" style="16" bestFit="1" customWidth="1"/>
    <col min="216" max="216" width="32" style="16" bestFit="1" customWidth="1"/>
    <col min="217" max="217" width="29.109375" style="16" bestFit="1" customWidth="1"/>
    <col min="218" max="218" width="11" style="16" bestFit="1" customWidth="1"/>
    <col min="219" max="219" width="28.5546875" style="16" bestFit="1" customWidth="1"/>
    <col min="220" max="220" width="30.109375" style="16" bestFit="1" customWidth="1"/>
    <col min="221" max="221" width="27.44140625" style="16" bestFit="1" customWidth="1"/>
    <col min="222" max="222" width="7.44140625" style="16" customWidth="1"/>
    <col min="223" max="223" width="25.109375" style="16" bestFit="1" customWidth="1"/>
    <col min="224" max="224" width="26.5546875" style="16" bestFit="1" customWidth="1"/>
    <col min="225" max="225" width="23.88671875" style="16" bestFit="1" customWidth="1"/>
    <col min="226" max="16384" width="10.88671875" style="16"/>
  </cols>
  <sheetData>
    <row r="1" spans="1:225" x14ac:dyDescent="0.3">
      <c r="A1" s="22" t="s">
        <v>121</v>
      </c>
      <c r="B1" s="33" t="s">
        <v>122</v>
      </c>
      <c r="C1" s="33" t="s">
        <v>123</v>
      </c>
      <c r="D1" s="22" t="s">
        <v>124</v>
      </c>
      <c r="E1" s="22" t="s">
        <v>119</v>
      </c>
      <c r="F1" s="22" t="s">
        <v>125</v>
      </c>
      <c r="G1" s="22" t="s">
        <v>153</v>
      </c>
      <c r="H1" s="33" t="s">
        <v>154</v>
      </c>
      <c r="I1" s="33" t="s">
        <v>120</v>
      </c>
      <c r="J1" s="22" t="s">
        <v>182</v>
      </c>
      <c r="K1" s="33" t="s">
        <v>126</v>
      </c>
      <c r="L1" s="33" t="s">
        <v>127</v>
      </c>
      <c r="M1" s="33" t="s">
        <v>181</v>
      </c>
      <c r="N1" s="22" t="s">
        <v>128</v>
      </c>
      <c r="O1" s="22" t="s">
        <v>129</v>
      </c>
      <c r="P1" s="22" t="s">
        <v>130</v>
      </c>
      <c r="Q1" s="22" t="s">
        <v>131</v>
      </c>
      <c r="R1" s="22" t="s">
        <v>132</v>
      </c>
      <c r="S1" s="22" t="s">
        <v>133</v>
      </c>
      <c r="T1" s="22" t="s">
        <v>134</v>
      </c>
      <c r="U1" s="22" t="s">
        <v>135</v>
      </c>
      <c r="V1" s="22" t="s">
        <v>136</v>
      </c>
      <c r="W1" s="22" t="s">
        <v>137</v>
      </c>
      <c r="X1" s="22" t="s">
        <v>138</v>
      </c>
      <c r="Y1" s="22" t="s">
        <v>139</v>
      </c>
      <c r="Z1" s="22" t="s">
        <v>140</v>
      </c>
      <c r="AA1" s="22" t="s">
        <v>141</v>
      </c>
      <c r="AB1" s="22" t="s">
        <v>142</v>
      </c>
      <c r="AC1" s="22" t="s">
        <v>143</v>
      </c>
      <c r="AD1" s="22" t="s">
        <v>144</v>
      </c>
      <c r="AE1" s="22" t="s">
        <v>145</v>
      </c>
      <c r="AF1" s="22" t="s">
        <v>146</v>
      </c>
      <c r="AG1" s="22" t="s">
        <v>147</v>
      </c>
      <c r="AH1" s="22" t="s">
        <v>148</v>
      </c>
      <c r="AI1" s="22" t="s">
        <v>149</v>
      </c>
      <c r="AJ1" s="22" t="s">
        <v>150</v>
      </c>
      <c r="AK1" s="22" t="s">
        <v>151</v>
      </c>
      <c r="AL1" s="22" t="s">
        <v>152</v>
      </c>
      <c r="AM1" s="22" t="s">
        <v>156</v>
      </c>
      <c r="AN1" s="22" t="s">
        <v>157</v>
      </c>
      <c r="AO1" s="22" t="s">
        <v>158</v>
      </c>
      <c r="AP1" s="22" t="s">
        <v>159</v>
      </c>
      <c r="AQ1" s="22" t="s">
        <v>160</v>
      </c>
      <c r="AR1" s="22" t="s">
        <v>161</v>
      </c>
      <c r="AS1" s="22" t="s">
        <v>162</v>
      </c>
      <c r="AT1" s="22" t="s">
        <v>184</v>
      </c>
      <c r="AU1" s="31" t="s">
        <v>185</v>
      </c>
      <c r="AV1" s="22" t="s">
        <v>186</v>
      </c>
      <c r="AW1" s="22" t="s">
        <v>163</v>
      </c>
      <c r="AX1" s="22" t="s">
        <v>188</v>
      </c>
      <c r="AY1" s="22" t="s">
        <v>189</v>
      </c>
      <c r="AZ1" s="22" t="s">
        <v>190</v>
      </c>
      <c r="BA1" s="22" t="s">
        <v>164</v>
      </c>
      <c r="BB1" s="22" t="s">
        <v>192</v>
      </c>
      <c r="BC1" s="22" t="s">
        <v>193</v>
      </c>
      <c r="BD1" s="22" t="s">
        <v>194</v>
      </c>
      <c r="BE1" s="17"/>
      <c r="BF1" s="17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208"/>
      <c r="DA1" s="33"/>
      <c r="DB1" s="33"/>
      <c r="DC1" s="33"/>
      <c r="DD1" s="33"/>
      <c r="DE1" s="33"/>
      <c r="DF1" s="33"/>
      <c r="DG1" s="33"/>
      <c r="DH1" s="33"/>
      <c r="DI1" s="33"/>
      <c r="DJ1" s="209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208"/>
      <c r="FE1" s="33"/>
      <c r="FF1" s="33"/>
      <c r="FG1" s="33"/>
      <c r="FH1" s="33"/>
      <c r="FI1" s="33"/>
      <c r="FJ1" s="33"/>
      <c r="FK1" s="33"/>
      <c r="FL1" s="33"/>
      <c r="FM1" s="33"/>
      <c r="FN1" s="207"/>
      <c r="FO1" s="33"/>
      <c r="FP1" s="33"/>
      <c r="FQ1" s="33"/>
      <c r="FR1" s="33"/>
      <c r="FS1" s="33"/>
      <c r="FT1" s="33"/>
      <c r="FU1" s="33"/>
      <c r="FV1" s="33"/>
      <c r="FW1" s="33"/>
      <c r="FX1" s="33"/>
      <c r="FY1" s="33"/>
      <c r="FZ1" s="33"/>
      <c r="GA1" s="33"/>
      <c r="GB1" s="33"/>
      <c r="GC1" s="33"/>
      <c r="GD1" s="33"/>
      <c r="GE1" s="33"/>
      <c r="GF1" s="33"/>
      <c r="GG1" s="33"/>
      <c r="GH1" s="33"/>
      <c r="GI1" s="33"/>
      <c r="GJ1" s="33"/>
      <c r="GK1" s="33"/>
      <c r="GL1" s="33"/>
      <c r="GM1" s="33"/>
      <c r="GN1" s="33"/>
      <c r="GO1" s="33"/>
      <c r="GP1" s="33"/>
      <c r="GQ1" s="33"/>
      <c r="GR1" s="33"/>
      <c r="GS1" s="33"/>
      <c r="GT1" s="33"/>
      <c r="GU1" s="33"/>
      <c r="GV1" s="33"/>
      <c r="GW1" s="33"/>
      <c r="GX1" s="33"/>
      <c r="GY1" s="33"/>
      <c r="GZ1" s="33"/>
      <c r="HA1" s="33"/>
      <c r="HB1" s="33"/>
      <c r="HC1" s="33"/>
      <c r="HD1" s="33"/>
      <c r="HE1" s="33"/>
      <c r="HF1" s="33"/>
      <c r="HG1" s="33"/>
      <c r="HH1" s="208"/>
      <c r="HI1" s="33"/>
      <c r="HJ1" s="33"/>
      <c r="HK1" s="33"/>
      <c r="HL1" s="33"/>
      <c r="HM1" s="33"/>
      <c r="HN1" s="33"/>
      <c r="HO1" s="33"/>
      <c r="HP1" s="33"/>
      <c r="HQ1" s="33"/>
    </row>
    <row r="2" spans="1:225" x14ac:dyDescent="0.3">
      <c r="A2" s="28" t="s">
        <v>10</v>
      </c>
      <c r="B2" s="13">
        <v>130.27500000000001</v>
      </c>
      <c r="C2" s="13">
        <v>157.5</v>
      </c>
      <c r="D2" s="13">
        <v>130.012</v>
      </c>
      <c r="E2" s="13">
        <v>69.514499999999998</v>
      </c>
      <c r="F2" s="13">
        <v>146.10400000000001</v>
      </c>
      <c r="G2" s="13">
        <v>100.765</v>
      </c>
      <c r="H2" s="13">
        <v>121.599</v>
      </c>
      <c r="I2" s="13">
        <v>157.5</v>
      </c>
      <c r="J2" s="13">
        <v>104.9</v>
      </c>
      <c r="K2" s="13">
        <v>144.464</v>
      </c>
      <c r="L2" s="13">
        <v>99.045500000000004</v>
      </c>
      <c r="M2" s="13">
        <v>121.265</v>
      </c>
      <c r="N2" s="13">
        <v>113.58199999999999</v>
      </c>
      <c r="O2" s="13">
        <v>103.887</v>
      </c>
      <c r="P2" s="13">
        <v>92.595200000000006</v>
      </c>
      <c r="Q2" s="13">
        <v>77.572599999999994</v>
      </c>
      <c r="R2" s="13">
        <v>143.55500000000001</v>
      </c>
      <c r="S2" s="13">
        <v>132.93799999999999</v>
      </c>
      <c r="T2" s="13">
        <v>159.369</v>
      </c>
      <c r="U2" s="13">
        <v>130.089</v>
      </c>
      <c r="V2" s="13">
        <v>155.81200000000001</v>
      </c>
      <c r="W2" s="13">
        <v>85.936999999999998</v>
      </c>
      <c r="X2" s="13">
        <v>109.375</v>
      </c>
      <c r="Y2" s="13">
        <v>92.333500000000001</v>
      </c>
      <c r="Z2" s="13">
        <v>116.955</v>
      </c>
      <c r="AA2" s="13">
        <v>119.157</v>
      </c>
      <c r="AB2" s="13">
        <v>95.279300000000006</v>
      </c>
      <c r="AC2" s="13">
        <v>147</v>
      </c>
      <c r="AD2" s="13">
        <v>144.30600000000001</v>
      </c>
      <c r="AE2" s="13">
        <v>107.526</v>
      </c>
      <c r="AF2" s="13">
        <v>91.125100000000003</v>
      </c>
      <c r="AG2" s="13">
        <v>104.14</v>
      </c>
      <c r="AH2" s="13">
        <v>134.233</v>
      </c>
      <c r="AI2" s="13">
        <v>117.836</v>
      </c>
      <c r="AJ2" s="13">
        <v>73.565399999999997</v>
      </c>
      <c r="AK2" s="13">
        <v>135.999</v>
      </c>
      <c r="AL2" s="13">
        <v>133.58199999999999</v>
      </c>
      <c r="AM2" s="13">
        <v>98.908500000000004</v>
      </c>
      <c r="AN2" s="13">
        <v>138.679</v>
      </c>
      <c r="AO2" s="13">
        <v>102.407</v>
      </c>
      <c r="AP2" s="13">
        <v>66.256</v>
      </c>
      <c r="AQ2" s="13">
        <v>89.277299999999997</v>
      </c>
      <c r="AR2" s="13">
        <v>97.029700000000005</v>
      </c>
      <c r="AS2" s="13">
        <v>103.20699999999999</v>
      </c>
      <c r="AT2" s="13">
        <v>109.70099999999999</v>
      </c>
      <c r="AU2" s="13">
        <v>119.512</v>
      </c>
      <c r="AV2" s="13">
        <v>113.274</v>
      </c>
      <c r="AW2" s="13">
        <v>97.681600000000003</v>
      </c>
      <c r="AX2" s="13">
        <v>101.68300000000001</v>
      </c>
      <c r="AY2" s="13">
        <v>114.714</v>
      </c>
      <c r="AZ2" s="13">
        <v>110.345</v>
      </c>
      <c r="BA2" s="13">
        <v>98.159499999999994</v>
      </c>
      <c r="BB2" s="13">
        <v>94.913600000000002</v>
      </c>
      <c r="BC2" s="13">
        <v>103.887</v>
      </c>
      <c r="BD2" s="13">
        <v>106.13200000000001</v>
      </c>
      <c r="BE2" s="210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</row>
    <row r="3" spans="1:225" x14ac:dyDescent="0.3">
      <c r="A3" s="25" t="s">
        <v>11</v>
      </c>
      <c r="B3" s="13">
        <v>139.96899999999999</v>
      </c>
      <c r="C3" s="13">
        <v>190.964</v>
      </c>
      <c r="D3" s="13">
        <v>129.19900000000001</v>
      </c>
      <c r="E3" s="13">
        <v>71.498099999999994</v>
      </c>
      <c r="F3" s="13">
        <v>128.20500000000001</v>
      </c>
      <c r="G3" s="13">
        <v>93.863100000000003</v>
      </c>
      <c r="H3" s="13">
        <v>128.39699999999999</v>
      </c>
      <c r="I3" s="13">
        <v>181.33199999999999</v>
      </c>
      <c r="J3" s="13">
        <v>129.89699999999999</v>
      </c>
      <c r="K3" s="13">
        <v>126.048</v>
      </c>
      <c r="L3" s="13">
        <v>115.29900000000001</v>
      </c>
      <c r="M3" s="13">
        <v>132.399</v>
      </c>
      <c r="N3" s="13">
        <v>130.83500000000001</v>
      </c>
      <c r="O3" s="13">
        <v>101.554</v>
      </c>
      <c r="P3" s="13">
        <v>121.065</v>
      </c>
      <c r="Q3" s="13">
        <v>76.264600000000002</v>
      </c>
      <c r="R3" s="13">
        <v>132.512</v>
      </c>
      <c r="S3" s="13">
        <v>139.58600000000001</v>
      </c>
      <c r="T3" s="13">
        <v>188.46199999999999</v>
      </c>
      <c r="U3" s="13">
        <v>132.01</v>
      </c>
      <c r="V3" s="13">
        <v>164.70599999999999</v>
      </c>
      <c r="W3" s="13">
        <v>91.087500000000006</v>
      </c>
      <c r="X3" s="13">
        <v>109.23099999999999</v>
      </c>
      <c r="Y3" s="13">
        <v>92.285200000000003</v>
      </c>
      <c r="Z3" s="13">
        <v>112.961</v>
      </c>
      <c r="AA3" s="13">
        <v>123.23</v>
      </c>
      <c r="AB3" s="13">
        <v>101.562</v>
      </c>
      <c r="AC3" s="13">
        <v>143.76499999999999</v>
      </c>
      <c r="AD3" s="13">
        <v>154.846</v>
      </c>
      <c r="AE3" s="13">
        <v>118.97499999999999</v>
      </c>
      <c r="AF3" s="13">
        <v>105.755</v>
      </c>
      <c r="AG3" s="13">
        <v>105.904</v>
      </c>
      <c r="AH3" s="13">
        <v>145.577</v>
      </c>
      <c r="AI3" s="13">
        <v>107.104</v>
      </c>
      <c r="AJ3" s="13">
        <v>76.941000000000003</v>
      </c>
      <c r="AK3" s="13">
        <v>127.01600000000001</v>
      </c>
      <c r="AL3" s="13">
        <v>132.46600000000001</v>
      </c>
      <c r="AM3" s="13">
        <v>110.22199999999999</v>
      </c>
      <c r="AN3" s="13">
        <v>148.119</v>
      </c>
      <c r="AO3" s="13">
        <v>106.274</v>
      </c>
      <c r="AP3" s="13">
        <v>66.229500000000002</v>
      </c>
      <c r="AQ3" s="13">
        <v>94.382000000000005</v>
      </c>
      <c r="AR3" s="13">
        <v>102.797</v>
      </c>
      <c r="AS3" s="13">
        <v>115.68600000000001</v>
      </c>
      <c r="AT3" s="13">
        <v>109.70099999999999</v>
      </c>
      <c r="AU3" s="13">
        <v>117.059</v>
      </c>
      <c r="AV3" s="13">
        <v>128.66300000000001</v>
      </c>
      <c r="AW3" s="13">
        <v>99.992400000000004</v>
      </c>
      <c r="AX3" s="13">
        <v>105.946</v>
      </c>
      <c r="AY3" s="13">
        <v>104.27200000000001</v>
      </c>
      <c r="AZ3" s="13">
        <v>106.367</v>
      </c>
      <c r="BA3" s="13">
        <v>93.023300000000006</v>
      </c>
      <c r="BB3" s="13">
        <v>113.271</v>
      </c>
      <c r="BC3" s="13">
        <v>119.02800000000001</v>
      </c>
      <c r="BD3" s="13">
        <v>108.027</v>
      </c>
      <c r="BE3" s="20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</row>
    <row r="4" spans="1:225" x14ac:dyDescent="0.3">
      <c r="A4" s="25" t="s">
        <v>16</v>
      </c>
      <c r="B4" s="13">
        <v>132.92099999999999</v>
      </c>
      <c r="C4" s="13">
        <v>100.996</v>
      </c>
      <c r="D4" s="13">
        <v>109.95699999999999</v>
      </c>
      <c r="E4" s="13">
        <v>68.308499999999995</v>
      </c>
      <c r="F4" s="13">
        <v>126.05</v>
      </c>
      <c r="G4" s="13">
        <v>86.996600000000001</v>
      </c>
      <c r="H4" s="13">
        <v>99.533600000000007</v>
      </c>
      <c r="I4" s="13">
        <v>137.583</v>
      </c>
      <c r="J4" s="13">
        <v>136.631</v>
      </c>
      <c r="K4" s="13">
        <v>102.083</v>
      </c>
      <c r="L4" s="13">
        <v>107.491</v>
      </c>
      <c r="M4" s="13">
        <v>113.077</v>
      </c>
      <c r="N4" s="13">
        <v>91.468500000000006</v>
      </c>
      <c r="O4" s="13">
        <v>120.69499999999999</v>
      </c>
      <c r="P4" s="13">
        <v>111.78700000000001</v>
      </c>
      <c r="Q4" s="13">
        <v>67.276899999999998</v>
      </c>
      <c r="R4" s="13">
        <v>102.526</v>
      </c>
      <c r="S4" s="13">
        <v>142.71799999999999</v>
      </c>
      <c r="T4" s="13">
        <v>160.21799999999999</v>
      </c>
      <c r="U4" s="13">
        <v>121.121</v>
      </c>
      <c r="V4" s="13">
        <v>103.973</v>
      </c>
      <c r="W4" s="13">
        <v>94.230800000000002</v>
      </c>
      <c r="X4" s="13">
        <v>100.471</v>
      </c>
      <c r="Y4" s="13">
        <v>87.726299999999995</v>
      </c>
      <c r="Z4" s="13">
        <v>110.28700000000001</v>
      </c>
      <c r="AA4" s="13">
        <v>130.83500000000001</v>
      </c>
      <c r="AB4" s="13">
        <v>100.71599999999999</v>
      </c>
      <c r="AC4" s="13">
        <v>177.00200000000001</v>
      </c>
      <c r="AD4" s="13">
        <v>172.26599999999999</v>
      </c>
      <c r="AE4" s="13">
        <v>117.28700000000001</v>
      </c>
      <c r="AF4" s="13">
        <v>94.692800000000005</v>
      </c>
      <c r="AG4" s="13">
        <v>108.057</v>
      </c>
      <c r="AH4" s="13">
        <v>101.333</v>
      </c>
      <c r="AI4" s="13">
        <v>109.515</v>
      </c>
      <c r="AJ4" s="13">
        <v>83.050799999999995</v>
      </c>
      <c r="AK4" s="13">
        <v>110.99</v>
      </c>
      <c r="AL4" s="13">
        <v>119.27</v>
      </c>
      <c r="AM4" s="13">
        <v>111.617</v>
      </c>
      <c r="AN4" s="13">
        <v>160.208</v>
      </c>
      <c r="AO4" s="13">
        <v>104.867</v>
      </c>
      <c r="AP4" s="13">
        <v>60.152799999999999</v>
      </c>
      <c r="AQ4" s="13">
        <v>88.687799999999996</v>
      </c>
      <c r="AR4" s="13">
        <v>100.471</v>
      </c>
      <c r="AS4" s="13">
        <v>106.88800000000001</v>
      </c>
      <c r="AT4" s="13">
        <v>90.122600000000006</v>
      </c>
      <c r="AU4" s="13">
        <v>92.207999999999998</v>
      </c>
      <c r="AV4" s="13">
        <v>97.772900000000007</v>
      </c>
      <c r="AW4" s="13">
        <v>102.777</v>
      </c>
      <c r="AX4" s="13">
        <v>101.90600000000001</v>
      </c>
      <c r="AY4" s="13">
        <v>102.087</v>
      </c>
      <c r="AZ4" s="13">
        <v>103.717</v>
      </c>
      <c r="BA4" s="13">
        <v>89.385499999999993</v>
      </c>
      <c r="BB4" s="13">
        <v>99.638499999999993</v>
      </c>
      <c r="BC4" s="13">
        <v>104.626</v>
      </c>
      <c r="BD4" s="13">
        <v>76.555000000000007</v>
      </c>
      <c r="BE4" s="20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</row>
    <row r="5" spans="1:225" x14ac:dyDescent="0.3">
      <c r="A5" s="25" t="s">
        <v>17</v>
      </c>
      <c r="B5" s="13">
        <v>121.024</v>
      </c>
      <c r="C5" s="13">
        <v>151.15700000000001</v>
      </c>
      <c r="D5" s="13">
        <v>93.963099999999997</v>
      </c>
      <c r="E5" s="13">
        <v>72.916700000000006</v>
      </c>
      <c r="F5" s="13">
        <v>94.537800000000004</v>
      </c>
      <c r="G5" s="13">
        <v>86.4452</v>
      </c>
      <c r="H5" s="13">
        <v>90.184100000000001</v>
      </c>
      <c r="I5" s="13">
        <v>166.37299999999999</v>
      </c>
      <c r="J5" s="13">
        <v>126.821</v>
      </c>
      <c r="K5" s="13">
        <v>104.72199999999999</v>
      </c>
      <c r="L5" s="13">
        <v>123.01300000000001</v>
      </c>
      <c r="M5" s="13">
        <v>100</v>
      </c>
      <c r="N5" s="13">
        <v>106.556</v>
      </c>
      <c r="O5" s="13">
        <v>111.43899999999999</v>
      </c>
      <c r="P5" s="13">
        <v>106.52200000000001</v>
      </c>
      <c r="Q5" s="13">
        <v>54.697699999999998</v>
      </c>
      <c r="R5" s="13">
        <v>126.18</v>
      </c>
      <c r="S5" s="13">
        <v>134.554</v>
      </c>
      <c r="T5" s="13">
        <v>221.053</v>
      </c>
      <c r="U5" s="13">
        <v>132.089</v>
      </c>
      <c r="V5" s="13">
        <v>58.753</v>
      </c>
      <c r="W5" s="13">
        <v>100.34099999999999</v>
      </c>
      <c r="X5" s="13">
        <v>105.46899999999999</v>
      </c>
      <c r="Y5" s="13">
        <v>92.549800000000005</v>
      </c>
      <c r="Z5" s="13">
        <v>102.304</v>
      </c>
      <c r="AA5" s="13">
        <v>113.271</v>
      </c>
      <c r="AB5" s="13">
        <v>83.233699999999999</v>
      </c>
      <c r="AC5" s="13">
        <v>143.55500000000001</v>
      </c>
      <c r="AD5" s="13">
        <v>141.10499999999999</v>
      </c>
      <c r="AE5" s="13">
        <v>131.89099999999999</v>
      </c>
      <c r="AF5" s="13">
        <v>96.862799999999993</v>
      </c>
      <c r="AG5" s="13">
        <v>112.89400000000001</v>
      </c>
      <c r="AH5" s="13">
        <v>131.30199999999999</v>
      </c>
      <c r="AI5" s="13">
        <v>102.336</v>
      </c>
      <c r="AJ5" s="13">
        <v>88.687799999999996</v>
      </c>
      <c r="AK5" s="13">
        <v>109.96599999999999</v>
      </c>
      <c r="AL5" s="13">
        <v>126.337</v>
      </c>
      <c r="AM5" s="13">
        <v>90.566800000000001</v>
      </c>
      <c r="AN5" s="13">
        <v>115.506</v>
      </c>
      <c r="AO5" s="13">
        <v>132.512</v>
      </c>
      <c r="AP5" s="13">
        <v>67.950699999999998</v>
      </c>
      <c r="AQ5" s="13">
        <v>84.085400000000007</v>
      </c>
      <c r="AR5" s="13">
        <v>87.142700000000005</v>
      </c>
      <c r="AS5" s="13">
        <v>86.872600000000006</v>
      </c>
      <c r="AT5" s="13">
        <v>105.46899999999999</v>
      </c>
      <c r="AU5" s="13">
        <v>100.685</v>
      </c>
      <c r="AV5" s="13">
        <v>112.676</v>
      </c>
      <c r="AW5" s="13">
        <v>101.39100000000001</v>
      </c>
      <c r="AX5" s="13">
        <v>99.492400000000004</v>
      </c>
      <c r="AY5" s="13">
        <v>104.53100000000001</v>
      </c>
      <c r="AZ5" s="13">
        <v>108.401</v>
      </c>
      <c r="BA5" s="13">
        <v>86.486500000000007</v>
      </c>
      <c r="BB5" s="13">
        <v>88.247100000000003</v>
      </c>
      <c r="BC5" s="13">
        <v>84</v>
      </c>
      <c r="BD5" s="13">
        <v>72.81</v>
      </c>
      <c r="BE5" s="20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</row>
    <row r="6" spans="1:225" x14ac:dyDescent="0.3">
      <c r="A6" s="25" t="s">
        <v>22</v>
      </c>
      <c r="B6" s="13">
        <v>138.62100000000001</v>
      </c>
      <c r="C6" s="13">
        <v>173.964</v>
      </c>
      <c r="D6" s="13">
        <v>112.34699999999999</v>
      </c>
      <c r="E6" s="13">
        <v>77.531599999999997</v>
      </c>
      <c r="F6" s="13">
        <v>120.2</v>
      </c>
      <c r="G6" s="13">
        <v>118.16200000000001</v>
      </c>
      <c r="H6" s="13">
        <v>115.294</v>
      </c>
      <c r="I6" s="13">
        <v>151.16499999999999</v>
      </c>
      <c r="J6" s="13">
        <v>144</v>
      </c>
      <c r="K6" s="13">
        <v>117.553</v>
      </c>
      <c r="L6" s="13">
        <v>108.48699999999999</v>
      </c>
      <c r="M6" s="13">
        <v>132.13499999999999</v>
      </c>
      <c r="N6" s="13">
        <v>121.64400000000001</v>
      </c>
      <c r="O6" s="13">
        <v>120.536</v>
      </c>
      <c r="P6" s="13">
        <v>115.47499999999999</v>
      </c>
      <c r="Q6" s="13">
        <v>85.572900000000004</v>
      </c>
      <c r="R6" s="13">
        <v>116.431</v>
      </c>
      <c r="S6" s="13">
        <v>127.54900000000001</v>
      </c>
      <c r="T6" s="13">
        <v>160.47999999999999</v>
      </c>
      <c r="U6" s="13">
        <v>135.49799999999999</v>
      </c>
      <c r="V6" s="13">
        <v>103.15</v>
      </c>
      <c r="W6" s="13">
        <v>91.162800000000004</v>
      </c>
      <c r="X6" s="13">
        <v>86.132800000000003</v>
      </c>
      <c r="Y6" s="13">
        <v>108.514</v>
      </c>
      <c r="Z6" s="13">
        <v>109.95699999999999</v>
      </c>
      <c r="AA6" s="13">
        <v>95.043099999999995</v>
      </c>
      <c r="AB6" s="13">
        <v>95.179900000000004</v>
      </c>
      <c r="AC6" s="13">
        <v>124.26</v>
      </c>
      <c r="AD6" s="13">
        <v>134.178</v>
      </c>
      <c r="AE6" s="13">
        <v>108.15900000000001</v>
      </c>
      <c r="AF6" s="13">
        <v>117.23</v>
      </c>
      <c r="AG6" s="13">
        <v>117.694</v>
      </c>
      <c r="AH6" s="13">
        <v>127.82599999999999</v>
      </c>
      <c r="AI6" s="13">
        <v>112.252</v>
      </c>
      <c r="AJ6" s="13">
        <v>99.156800000000004</v>
      </c>
      <c r="AK6" s="13">
        <v>119.82599999999999</v>
      </c>
      <c r="AL6" s="13">
        <v>125.28400000000001</v>
      </c>
      <c r="AM6" s="13">
        <v>110.508</v>
      </c>
      <c r="AN6" s="13">
        <v>170.96299999999999</v>
      </c>
      <c r="AO6" s="13">
        <v>106.831</v>
      </c>
      <c r="AP6" s="13">
        <v>79.122100000000003</v>
      </c>
      <c r="AQ6" s="13">
        <v>94.577699999999993</v>
      </c>
      <c r="AR6" s="13">
        <v>107.789</v>
      </c>
      <c r="AS6" s="13">
        <v>107.65600000000001</v>
      </c>
      <c r="AT6" s="13">
        <v>123.78400000000001</v>
      </c>
      <c r="AU6" s="13">
        <v>129.51499999999999</v>
      </c>
      <c r="AV6" s="13">
        <v>125.545</v>
      </c>
      <c r="AW6" s="13">
        <v>116.461</v>
      </c>
      <c r="AX6" s="13">
        <v>110.11199999999999</v>
      </c>
      <c r="AY6" s="13">
        <v>104.40300000000001</v>
      </c>
      <c r="AZ6" s="13">
        <v>111.334</v>
      </c>
      <c r="BA6" s="13">
        <v>108.108</v>
      </c>
      <c r="BB6" s="13">
        <v>101.193</v>
      </c>
      <c r="BC6" s="13">
        <v>114.62</v>
      </c>
      <c r="BD6" s="13">
        <v>104.998</v>
      </c>
      <c r="BE6" s="20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</row>
    <row r="7" spans="1:225" x14ac:dyDescent="0.3">
      <c r="A7" s="25" t="s">
        <v>23</v>
      </c>
      <c r="B7" s="13">
        <v>144</v>
      </c>
      <c r="C7" s="13">
        <v>144.47200000000001</v>
      </c>
      <c r="D7" s="13">
        <v>113.58199999999999</v>
      </c>
      <c r="E7" s="13">
        <v>72.628500000000003</v>
      </c>
      <c r="F7" s="13">
        <v>124.03100000000001</v>
      </c>
      <c r="G7" s="13">
        <v>96.407499999999999</v>
      </c>
      <c r="H7" s="13">
        <v>129.51499999999999</v>
      </c>
      <c r="I7" s="13">
        <v>172.80600000000001</v>
      </c>
      <c r="J7" s="13">
        <v>159.696</v>
      </c>
      <c r="K7" s="13">
        <v>78.525599999999997</v>
      </c>
      <c r="L7" s="13">
        <v>108.48699999999999</v>
      </c>
      <c r="M7" s="13">
        <v>135.65100000000001</v>
      </c>
      <c r="N7" s="13">
        <v>117.41200000000001</v>
      </c>
      <c r="O7" s="13">
        <v>121.398</v>
      </c>
      <c r="P7" s="13">
        <v>112.923</v>
      </c>
      <c r="Q7" s="13">
        <v>59.885899999999999</v>
      </c>
      <c r="R7" s="13">
        <v>83.882800000000003</v>
      </c>
      <c r="S7" s="13">
        <v>105.544</v>
      </c>
      <c r="T7" s="13">
        <v>135.999</v>
      </c>
      <c r="U7" s="13">
        <v>123.27</v>
      </c>
      <c r="V7" s="13">
        <v>121.33199999999999</v>
      </c>
      <c r="W7" s="13">
        <v>94.686000000000007</v>
      </c>
      <c r="X7" s="13">
        <v>76.5625</v>
      </c>
      <c r="Y7" s="13">
        <v>93.511499999999998</v>
      </c>
      <c r="Z7" s="13">
        <v>95.043099999999995</v>
      </c>
      <c r="AA7" s="13">
        <v>82.054100000000005</v>
      </c>
      <c r="AB7" s="13">
        <v>85.881200000000007</v>
      </c>
      <c r="AC7" s="13">
        <v>102.43899999999999</v>
      </c>
      <c r="AD7" s="13">
        <v>143.86699999999999</v>
      </c>
      <c r="AE7" s="13">
        <v>102.977</v>
      </c>
      <c r="AF7" s="13">
        <v>126.337</v>
      </c>
      <c r="AG7" s="13">
        <v>120.8</v>
      </c>
      <c r="AH7" s="13">
        <v>131.839</v>
      </c>
      <c r="AI7" s="13">
        <v>97.811599999999999</v>
      </c>
      <c r="AJ7" s="13">
        <v>99.932000000000002</v>
      </c>
      <c r="AK7" s="13">
        <v>118.241</v>
      </c>
      <c r="AL7" s="13">
        <v>117.45399999999999</v>
      </c>
      <c r="AM7" s="13">
        <v>101.116</v>
      </c>
      <c r="AN7" s="13">
        <v>154.73699999999999</v>
      </c>
      <c r="AO7" s="13">
        <v>109.375</v>
      </c>
      <c r="AP7" s="13">
        <v>77.066500000000005</v>
      </c>
      <c r="AQ7" s="13">
        <v>99.492400000000004</v>
      </c>
      <c r="AR7" s="13">
        <v>105.096</v>
      </c>
      <c r="AS7" s="13">
        <v>101.81</v>
      </c>
      <c r="AT7" s="13">
        <v>119.75</v>
      </c>
      <c r="AU7" s="13">
        <v>123.01300000000001</v>
      </c>
      <c r="AV7" s="13">
        <v>128.45699999999999</v>
      </c>
      <c r="AW7" s="13">
        <v>102.11499999999999</v>
      </c>
      <c r="AX7" s="13">
        <v>98.823499999999996</v>
      </c>
      <c r="AY7" s="13">
        <v>100.80800000000001</v>
      </c>
      <c r="AZ7" s="13">
        <v>106.667</v>
      </c>
      <c r="BA7" s="13">
        <v>100</v>
      </c>
      <c r="BB7" s="13">
        <v>90.6661</v>
      </c>
      <c r="BC7" s="13">
        <v>105.755</v>
      </c>
      <c r="BD7" s="13">
        <v>93.230999999999995</v>
      </c>
      <c r="BE7" s="20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</row>
    <row r="8" spans="1:225" x14ac:dyDescent="0.3">
      <c r="A8" s="25" t="s">
        <v>28</v>
      </c>
      <c r="B8" s="13">
        <v>91.001000000000005</v>
      </c>
      <c r="C8" s="13">
        <v>44.377400000000002</v>
      </c>
      <c r="D8" s="13">
        <v>59.506100000000004</v>
      </c>
      <c r="E8" s="13">
        <v>41.4786</v>
      </c>
      <c r="F8" s="13">
        <v>75.117400000000004</v>
      </c>
      <c r="G8" s="13">
        <v>60</v>
      </c>
      <c r="H8" s="13">
        <v>73.869299999999996</v>
      </c>
      <c r="I8" s="13">
        <v>74.059600000000003</v>
      </c>
      <c r="J8" s="13">
        <v>92.118099999999998</v>
      </c>
      <c r="K8" s="13">
        <v>27.096800000000002</v>
      </c>
      <c r="L8" s="13">
        <v>61.635199999999998</v>
      </c>
      <c r="M8" s="13">
        <v>73.7273</v>
      </c>
      <c r="N8" s="13">
        <v>63.869799999999998</v>
      </c>
      <c r="O8" s="13">
        <v>60.245899999999999</v>
      </c>
      <c r="P8" s="13">
        <v>60.406799999999997</v>
      </c>
      <c r="Q8" s="13">
        <v>42.0167</v>
      </c>
      <c r="R8" s="13">
        <v>43.3628</v>
      </c>
      <c r="S8" s="13">
        <v>48.004399999999997</v>
      </c>
      <c r="T8" s="13">
        <v>71.282300000000006</v>
      </c>
      <c r="U8" s="13">
        <v>66.1417</v>
      </c>
      <c r="V8" s="13">
        <v>52.688200000000002</v>
      </c>
      <c r="W8" s="13">
        <v>54.363900000000001</v>
      </c>
      <c r="X8" s="13">
        <v>42.887700000000002</v>
      </c>
      <c r="Y8" s="13">
        <v>44.012</v>
      </c>
      <c r="Z8" s="13">
        <v>45.643500000000003</v>
      </c>
      <c r="AA8" s="13">
        <v>41.587400000000002</v>
      </c>
      <c r="AB8" s="13">
        <v>33.805199999999999</v>
      </c>
      <c r="AC8" s="13">
        <v>53.368299999999998</v>
      </c>
      <c r="AD8" s="13">
        <v>57.065199999999997</v>
      </c>
      <c r="AE8" s="13">
        <v>56.375799999999998</v>
      </c>
      <c r="AF8" s="13">
        <v>57.421900000000001</v>
      </c>
      <c r="AG8" s="13">
        <v>56.040300000000002</v>
      </c>
      <c r="AH8" s="13">
        <v>63.642499999999998</v>
      </c>
      <c r="AI8" s="13">
        <v>41.261200000000002</v>
      </c>
      <c r="AJ8" s="13">
        <v>62.446899999999999</v>
      </c>
      <c r="AK8" s="13">
        <v>43.0959</v>
      </c>
      <c r="AL8" s="13">
        <v>41.426600000000001</v>
      </c>
      <c r="AM8" s="13">
        <v>49.226100000000002</v>
      </c>
      <c r="AN8" s="13">
        <v>49.453299999999999</v>
      </c>
      <c r="AO8" s="13">
        <v>58.902099999999997</v>
      </c>
      <c r="AP8" s="13">
        <v>35.2776</v>
      </c>
      <c r="AQ8" s="13">
        <v>45.567300000000003</v>
      </c>
      <c r="AR8" s="13">
        <v>49.704099999999997</v>
      </c>
      <c r="AS8" s="13">
        <v>46.1066</v>
      </c>
      <c r="AT8" s="13">
        <v>42.241399999999999</v>
      </c>
      <c r="AU8" s="13">
        <v>42.180799999999998</v>
      </c>
      <c r="AV8" s="13">
        <v>41.526699999999998</v>
      </c>
      <c r="AW8" s="13">
        <v>45.964599999999997</v>
      </c>
      <c r="AX8" s="13">
        <v>50.777200000000001</v>
      </c>
      <c r="AY8" s="13">
        <v>50.689700000000002</v>
      </c>
      <c r="AZ8" s="13">
        <v>50.793700000000001</v>
      </c>
      <c r="BA8" s="13">
        <v>41.906799999999997</v>
      </c>
      <c r="BB8" s="13">
        <v>35.292200000000001</v>
      </c>
      <c r="BC8" s="13">
        <v>41.1477</v>
      </c>
      <c r="BD8" s="13">
        <v>38.254600000000003</v>
      </c>
      <c r="BE8" s="20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</row>
    <row r="9" spans="1:225" x14ac:dyDescent="0.3">
      <c r="A9" s="25" t="s">
        <v>29</v>
      </c>
      <c r="B9" s="13">
        <v>57.094099999999997</v>
      </c>
      <c r="C9" s="13">
        <v>43.140099999999997</v>
      </c>
      <c r="D9" s="13">
        <v>35.078400000000002</v>
      </c>
      <c r="E9" s="13">
        <v>51.326799999999999</v>
      </c>
      <c r="F9" s="13">
        <v>35.2423</v>
      </c>
      <c r="G9" s="13">
        <v>36.331200000000003</v>
      </c>
      <c r="H9" s="13">
        <v>40.776699999999998</v>
      </c>
      <c r="I9" s="13">
        <v>59.146999999999998</v>
      </c>
      <c r="J9" s="13">
        <v>66.459000000000003</v>
      </c>
      <c r="K9" s="13">
        <v>68.611400000000003</v>
      </c>
      <c r="L9" s="13">
        <v>65.246300000000005</v>
      </c>
      <c r="M9" s="13">
        <v>32.347200000000001</v>
      </c>
      <c r="N9" s="13">
        <v>37.709499999999998</v>
      </c>
      <c r="O9" s="13">
        <v>74.524699999999996</v>
      </c>
      <c r="P9" s="13">
        <v>36.307299999999998</v>
      </c>
      <c r="Q9" s="13">
        <v>41.392899999999997</v>
      </c>
      <c r="R9" s="13">
        <v>48.591500000000003</v>
      </c>
      <c r="S9" s="13">
        <v>41.256100000000004</v>
      </c>
      <c r="T9" s="13">
        <v>46.365699999999997</v>
      </c>
      <c r="U9" s="13">
        <v>63.564500000000002</v>
      </c>
      <c r="V9" s="13">
        <v>61.059199999999997</v>
      </c>
      <c r="W9" s="13">
        <v>43.263599999999997</v>
      </c>
      <c r="X9" s="13">
        <v>88.530500000000004</v>
      </c>
      <c r="Y9" s="13">
        <v>53.675800000000002</v>
      </c>
      <c r="Z9" s="13">
        <v>50.0473</v>
      </c>
      <c r="AA9" s="13">
        <v>68.407399999999996</v>
      </c>
      <c r="AB9" s="13">
        <v>38.457099999999997</v>
      </c>
      <c r="AC9" s="13">
        <v>55.945500000000003</v>
      </c>
      <c r="AD9" s="13">
        <v>52.667200000000001</v>
      </c>
      <c r="AE9" s="13">
        <v>68.771900000000002</v>
      </c>
      <c r="AF9" s="13">
        <v>48.891399999999997</v>
      </c>
      <c r="AG9" s="13">
        <v>57.976700000000001</v>
      </c>
      <c r="AH9" s="13">
        <v>59.127200000000002</v>
      </c>
      <c r="AI9" s="13">
        <v>43.212000000000003</v>
      </c>
      <c r="AJ9" s="13">
        <v>27.2727</v>
      </c>
      <c r="AK9" s="13">
        <v>50.567599999999999</v>
      </c>
      <c r="AL9" s="13">
        <v>47.548000000000002</v>
      </c>
      <c r="AM9" s="13">
        <v>38.190600000000003</v>
      </c>
      <c r="AN9" s="13">
        <v>69.957400000000007</v>
      </c>
      <c r="AO9" s="13">
        <v>98.061700000000002</v>
      </c>
      <c r="AP9" s="13">
        <v>49.453299999999999</v>
      </c>
      <c r="AQ9" s="13">
        <v>52.265599999999999</v>
      </c>
      <c r="AR9" s="13">
        <v>39.6999</v>
      </c>
      <c r="AS9" s="13">
        <v>58.258299999999998</v>
      </c>
      <c r="AT9" s="13">
        <v>44.545499999999997</v>
      </c>
      <c r="AU9" s="13">
        <v>41.707999999999998</v>
      </c>
      <c r="AV9" s="13">
        <v>39.929600000000001</v>
      </c>
      <c r="AW9" s="13">
        <v>57.515500000000003</v>
      </c>
      <c r="AX9" s="13">
        <v>86.408500000000004</v>
      </c>
      <c r="AY9" s="13">
        <v>69.692099999999996</v>
      </c>
      <c r="AZ9" s="13">
        <v>74.135099999999994</v>
      </c>
      <c r="BA9" s="13">
        <v>56.320399999999999</v>
      </c>
      <c r="BB9" s="13">
        <v>80.562700000000007</v>
      </c>
      <c r="BC9" s="13">
        <v>69.745400000000004</v>
      </c>
      <c r="BD9" s="13">
        <v>68.5976</v>
      </c>
      <c r="BE9" s="20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</row>
    <row r="10" spans="1:225" x14ac:dyDescent="0.3">
      <c r="A10" s="25" t="s">
        <v>34</v>
      </c>
      <c r="B10" s="13">
        <v>57.093000000000004</v>
      </c>
      <c r="C10" s="13">
        <v>43.140099999999997</v>
      </c>
      <c r="D10" s="13">
        <v>35.078400000000002</v>
      </c>
      <c r="E10" s="13">
        <v>51.326799999999999</v>
      </c>
      <c r="F10" s="13">
        <v>35.2423</v>
      </c>
      <c r="G10" s="13">
        <v>36.331200000000003</v>
      </c>
      <c r="H10" s="13">
        <v>40.776699999999998</v>
      </c>
      <c r="I10" s="13">
        <v>59.146999999999998</v>
      </c>
      <c r="J10" s="13">
        <v>66.459000000000003</v>
      </c>
      <c r="K10" s="13">
        <v>68.611400000000003</v>
      </c>
      <c r="L10" s="13">
        <v>65.246300000000005</v>
      </c>
      <c r="M10" s="13">
        <v>32.346800000000002</v>
      </c>
      <c r="N10" s="13">
        <v>37.709499999999998</v>
      </c>
      <c r="O10" s="13">
        <v>74.524699999999996</v>
      </c>
      <c r="P10" s="13">
        <v>36.306800000000003</v>
      </c>
      <c r="Q10" s="13">
        <v>41.392299999999999</v>
      </c>
      <c r="R10" s="13">
        <v>48.591500000000003</v>
      </c>
      <c r="S10" s="13">
        <v>41.256100000000004</v>
      </c>
      <c r="T10" s="13">
        <v>46.365699999999997</v>
      </c>
      <c r="U10" s="13">
        <v>63.564500000000002</v>
      </c>
      <c r="V10" s="13">
        <v>61.059199999999997</v>
      </c>
      <c r="W10" s="13">
        <v>43.263599999999997</v>
      </c>
      <c r="X10" s="13">
        <v>88.530500000000004</v>
      </c>
      <c r="Y10" s="13">
        <v>53.675800000000002</v>
      </c>
      <c r="Z10" s="13">
        <v>50.046300000000002</v>
      </c>
      <c r="AA10" s="13">
        <v>68.407399999999996</v>
      </c>
      <c r="AB10" s="13">
        <v>38.457099999999997</v>
      </c>
      <c r="AC10" s="13">
        <v>55.945500000000003</v>
      </c>
      <c r="AD10" s="13">
        <v>52.667200000000001</v>
      </c>
      <c r="AE10" s="13">
        <v>68.771900000000002</v>
      </c>
      <c r="AF10" s="13">
        <v>48.891399999999997</v>
      </c>
      <c r="AG10" s="13">
        <v>57.976700000000001</v>
      </c>
      <c r="AH10" s="13">
        <v>59.127200000000002</v>
      </c>
      <c r="AI10" s="13">
        <v>43.212000000000003</v>
      </c>
      <c r="AJ10" s="13">
        <v>27.2727</v>
      </c>
      <c r="AK10" s="13">
        <v>50.567599999999999</v>
      </c>
      <c r="AL10" s="13">
        <v>47.547199999999997</v>
      </c>
      <c r="AM10" s="13">
        <v>38.190600000000003</v>
      </c>
      <c r="AN10" s="13">
        <v>69.957400000000007</v>
      </c>
      <c r="AO10" s="13">
        <v>98.061700000000002</v>
      </c>
      <c r="AP10" s="13">
        <v>49.452399999999997</v>
      </c>
      <c r="AQ10" s="13">
        <v>52.264600000000002</v>
      </c>
      <c r="AR10" s="13">
        <v>39.6999</v>
      </c>
      <c r="AS10" s="13">
        <v>58.258299999999998</v>
      </c>
      <c r="AT10" s="13">
        <v>44.545499999999997</v>
      </c>
      <c r="AU10" s="13">
        <v>41.707999999999998</v>
      </c>
      <c r="AV10" s="13">
        <v>39.929000000000002</v>
      </c>
      <c r="AW10" s="13">
        <v>57.515500000000003</v>
      </c>
      <c r="AX10" s="13">
        <v>86.405600000000007</v>
      </c>
      <c r="AY10" s="13">
        <v>69.692099999999996</v>
      </c>
      <c r="AZ10" s="13">
        <v>74.135099999999994</v>
      </c>
      <c r="BA10" s="13">
        <v>56.320399999999999</v>
      </c>
      <c r="BB10" s="13">
        <v>80.562700000000007</v>
      </c>
      <c r="BC10" s="13">
        <v>69.745400000000004</v>
      </c>
      <c r="BD10" s="13">
        <v>68.5976</v>
      </c>
      <c r="BE10" s="20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</row>
    <row r="11" spans="1:225" x14ac:dyDescent="0.3">
      <c r="A11" s="25" t="s">
        <v>35</v>
      </c>
      <c r="B11" s="13">
        <v>115.145</v>
      </c>
      <c r="C11" s="13">
        <v>107.684</v>
      </c>
      <c r="D11" s="13">
        <v>69.368700000000004</v>
      </c>
      <c r="E11" s="13">
        <v>31.901</v>
      </c>
      <c r="F11" s="13">
        <v>90</v>
      </c>
      <c r="G11" s="13">
        <v>72.532899999999998</v>
      </c>
      <c r="H11" s="13">
        <v>83.050799999999995</v>
      </c>
      <c r="I11" s="13">
        <v>127.01600000000001</v>
      </c>
      <c r="J11" s="13">
        <v>118.125</v>
      </c>
      <c r="K11" s="13">
        <v>87.111099999999993</v>
      </c>
      <c r="L11" s="13">
        <v>90.073499999999996</v>
      </c>
      <c r="M11" s="13">
        <v>79.845500000000001</v>
      </c>
      <c r="N11" s="13">
        <v>89.090900000000005</v>
      </c>
      <c r="O11" s="13">
        <v>81.120900000000006</v>
      </c>
      <c r="P11" s="13">
        <v>87.039500000000004</v>
      </c>
      <c r="Q11" s="13">
        <v>54.256900000000002</v>
      </c>
      <c r="R11" s="13">
        <v>79.507199999999997</v>
      </c>
      <c r="S11" s="13">
        <v>104.40300000000001</v>
      </c>
      <c r="T11" s="13">
        <v>109.294</v>
      </c>
      <c r="U11" s="13">
        <v>115.521</v>
      </c>
      <c r="V11" s="13">
        <v>80.459800000000001</v>
      </c>
      <c r="W11" s="13">
        <v>84.720799999999997</v>
      </c>
      <c r="X11" s="13">
        <v>51.231400000000001</v>
      </c>
      <c r="Y11" s="13">
        <v>97.051100000000005</v>
      </c>
      <c r="Z11" s="13">
        <v>65.830699999999993</v>
      </c>
      <c r="AA11" s="13">
        <v>103.158</v>
      </c>
      <c r="AB11" s="13">
        <v>53.454500000000003</v>
      </c>
      <c r="AC11" s="13">
        <v>120.185</v>
      </c>
      <c r="AD11" s="13">
        <v>147</v>
      </c>
      <c r="AE11" s="13">
        <v>118.548</v>
      </c>
      <c r="AF11" s="13">
        <v>83.5227</v>
      </c>
      <c r="AG11" s="13">
        <v>71.370800000000003</v>
      </c>
      <c r="AH11" s="13">
        <v>101.83199999999999</v>
      </c>
      <c r="AI11" s="13">
        <v>89.908299999999997</v>
      </c>
      <c r="AJ11" s="13">
        <v>77.777799999999999</v>
      </c>
      <c r="AK11" s="13">
        <v>78.7149</v>
      </c>
      <c r="AL11" s="13">
        <v>62.646500000000003</v>
      </c>
      <c r="AM11" s="13">
        <v>62.8324</v>
      </c>
      <c r="AN11" s="13">
        <v>82.194299999999998</v>
      </c>
      <c r="AO11" s="13">
        <v>92.517499999999998</v>
      </c>
      <c r="AP11" s="13">
        <v>62.5473</v>
      </c>
      <c r="AQ11" s="13">
        <v>75.818799999999996</v>
      </c>
      <c r="AR11" s="13">
        <v>54.759900000000002</v>
      </c>
      <c r="AS11" s="13">
        <v>60.491500000000002</v>
      </c>
      <c r="AT11" s="13">
        <v>64.192099999999996</v>
      </c>
      <c r="AU11" s="13">
        <v>56.480499999999999</v>
      </c>
      <c r="AV11" s="13">
        <v>70.706100000000006</v>
      </c>
      <c r="AW11" s="13">
        <v>96.597499999999997</v>
      </c>
      <c r="AX11" s="13">
        <v>97.8369</v>
      </c>
      <c r="AY11" s="13">
        <v>94.547300000000007</v>
      </c>
      <c r="AZ11" s="13">
        <v>104.28700000000001</v>
      </c>
      <c r="BA11" s="13">
        <v>105.386</v>
      </c>
      <c r="BB11" s="13">
        <v>135.929</v>
      </c>
      <c r="BC11" s="13">
        <v>124.717</v>
      </c>
      <c r="BD11" s="13">
        <v>123.626</v>
      </c>
      <c r="BE11" s="20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</row>
    <row r="12" spans="1:225" x14ac:dyDescent="0.3">
      <c r="A12" s="25" t="s">
        <v>40</v>
      </c>
      <c r="B12" s="13">
        <v>78.624099999999999</v>
      </c>
      <c r="C12" s="13">
        <v>49.498699999999999</v>
      </c>
      <c r="D12" s="13">
        <v>58.067100000000003</v>
      </c>
      <c r="E12" s="13">
        <v>30.4726</v>
      </c>
      <c r="F12" s="13">
        <v>61.813200000000002</v>
      </c>
      <c r="G12" s="13">
        <v>57.173699999999997</v>
      </c>
      <c r="H12" s="13">
        <v>57.337299999999999</v>
      </c>
      <c r="I12" s="13">
        <v>101.58199999999999</v>
      </c>
      <c r="J12" s="13">
        <v>61.069099999999999</v>
      </c>
      <c r="K12" s="13">
        <v>60.4041</v>
      </c>
      <c r="L12" s="13">
        <v>69.437899999999999</v>
      </c>
      <c r="M12" s="13">
        <v>60.606099999999998</v>
      </c>
      <c r="N12" s="13">
        <v>64.7577</v>
      </c>
      <c r="O12" s="13">
        <v>56.045099999999998</v>
      </c>
      <c r="P12" s="13">
        <v>64.894300000000001</v>
      </c>
      <c r="Q12" s="13">
        <v>44.890099999999997</v>
      </c>
      <c r="R12" s="13">
        <v>70.074200000000005</v>
      </c>
      <c r="S12" s="13">
        <v>44.6477</v>
      </c>
      <c r="T12" s="13">
        <v>87.528899999999993</v>
      </c>
      <c r="U12" s="13">
        <v>72.510999999999996</v>
      </c>
      <c r="V12" s="13">
        <v>52.734400000000001</v>
      </c>
      <c r="W12" s="13">
        <v>57.752800000000001</v>
      </c>
      <c r="X12" s="13">
        <v>48.395899999999997</v>
      </c>
      <c r="Y12" s="13">
        <v>66.126900000000006</v>
      </c>
      <c r="Z12" s="13">
        <v>58.333300000000001</v>
      </c>
      <c r="AA12" s="13">
        <v>67.174400000000006</v>
      </c>
      <c r="AB12" s="13">
        <v>59.756100000000004</v>
      </c>
      <c r="AC12" s="13">
        <v>56.4878</v>
      </c>
      <c r="AD12" s="13">
        <v>68.940399999999997</v>
      </c>
      <c r="AE12" s="13">
        <v>88.956100000000006</v>
      </c>
      <c r="AF12" s="13">
        <v>80.489099999999993</v>
      </c>
      <c r="AG12" s="13">
        <v>65.034700000000001</v>
      </c>
      <c r="AH12" s="13">
        <v>72.082400000000007</v>
      </c>
      <c r="AI12" s="13">
        <v>62.965499999999999</v>
      </c>
      <c r="AJ12" s="13">
        <v>64.7577</v>
      </c>
      <c r="AK12" s="13">
        <v>54.078400000000002</v>
      </c>
      <c r="AL12" s="13">
        <v>63.820500000000003</v>
      </c>
      <c r="AM12" s="13">
        <v>57.653300000000002</v>
      </c>
      <c r="AN12" s="13">
        <v>66.044300000000007</v>
      </c>
      <c r="AO12" s="13">
        <v>91.275999999999996</v>
      </c>
      <c r="AP12" s="13">
        <v>51.004300000000001</v>
      </c>
      <c r="AQ12" s="13">
        <v>69.176500000000004</v>
      </c>
      <c r="AR12" s="13">
        <v>59.573099999999997</v>
      </c>
      <c r="AS12" s="13">
        <v>40.404000000000003</v>
      </c>
      <c r="AT12" s="13">
        <v>44.185400000000001</v>
      </c>
      <c r="AU12" s="13">
        <v>43.3202</v>
      </c>
      <c r="AV12" s="13">
        <v>45.845300000000002</v>
      </c>
      <c r="AW12" s="13">
        <v>68.336799999999997</v>
      </c>
      <c r="AX12" s="13">
        <v>67.078999999999994</v>
      </c>
      <c r="AY12" s="13">
        <v>65.417299999999997</v>
      </c>
      <c r="AZ12" s="13">
        <v>69.134399999999999</v>
      </c>
      <c r="BA12" s="13">
        <v>43.454599999999999</v>
      </c>
      <c r="BB12" s="13">
        <v>47.700600000000001</v>
      </c>
      <c r="BC12" s="13">
        <v>55.450800000000001</v>
      </c>
      <c r="BD12" s="13">
        <v>49.369199999999999</v>
      </c>
      <c r="BE12" s="20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</row>
    <row r="13" spans="1:225" x14ac:dyDescent="0.3">
      <c r="A13" s="25" t="s">
        <v>41</v>
      </c>
      <c r="B13" s="13">
        <v>89.510499999999993</v>
      </c>
      <c r="C13" s="13">
        <v>65.259200000000007</v>
      </c>
      <c r="D13" s="13">
        <v>98.720299999999995</v>
      </c>
      <c r="E13" s="13">
        <v>147.59</v>
      </c>
      <c r="F13" s="13">
        <v>97.746399999999994</v>
      </c>
      <c r="G13" s="13">
        <v>100</v>
      </c>
      <c r="H13" s="13">
        <v>113.241</v>
      </c>
      <c r="I13" s="13">
        <v>97.051100000000005</v>
      </c>
      <c r="J13" s="13">
        <v>83.383200000000002</v>
      </c>
      <c r="K13" s="13">
        <v>153.97999999999999</v>
      </c>
      <c r="L13" s="13">
        <v>100</v>
      </c>
      <c r="M13" s="13">
        <v>124.858</v>
      </c>
      <c r="N13" s="13">
        <v>101.155</v>
      </c>
      <c r="O13" s="13">
        <v>87.240399999999994</v>
      </c>
      <c r="P13" s="13">
        <v>75.384600000000006</v>
      </c>
      <c r="Q13" s="13">
        <v>69.426900000000003</v>
      </c>
      <c r="R13" s="13">
        <v>65.364000000000004</v>
      </c>
      <c r="S13" s="13">
        <v>64.298199999999994</v>
      </c>
      <c r="T13" s="13">
        <v>133.36699999999999</v>
      </c>
      <c r="U13" s="13">
        <v>107.89</v>
      </c>
      <c r="V13" s="13">
        <v>88.911299999999997</v>
      </c>
      <c r="W13" s="13">
        <v>80.4255</v>
      </c>
      <c r="X13" s="13">
        <v>53.390900000000002</v>
      </c>
      <c r="Y13" s="13">
        <v>80.274299999999997</v>
      </c>
      <c r="Z13" s="13">
        <v>73.290300000000002</v>
      </c>
      <c r="AA13" s="13">
        <v>92.549800000000005</v>
      </c>
      <c r="AB13" s="13">
        <v>61.570700000000002</v>
      </c>
      <c r="AC13" s="13">
        <v>129.99299999999999</v>
      </c>
      <c r="AD13" s="13">
        <v>104.342</v>
      </c>
      <c r="AE13" s="13">
        <v>115.184</v>
      </c>
      <c r="AF13" s="13">
        <v>74.807000000000002</v>
      </c>
      <c r="AG13" s="13">
        <v>92.744500000000002</v>
      </c>
      <c r="AH13" s="13">
        <v>70</v>
      </c>
      <c r="AI13" s="13">
        <v>82.576499999999996</v>
      </c>
      <c r="AJ13" s="13">
        <v>69.668199999999999</v>
      </c>
      <c r="AK13" s="13">
        <v>80.391300000000001</v>
      </c>
      <c r="AL13" s="13">
        <v>77.048500000000004</v>
      </c>
      <c r="AM13" s="13">
        <v>57.990699999999997</v>
      </c>
      <c r="AN13" s="13">
        <v>68.393299999999996</v>
      </c>
      <c r="AO13" s="13">
        <v>109.398</v>
      </c>
      <c r="AP13" s="13">
        <v>56.931399999999996</v>
      </c>
      <c r="AQ13" s="13">
        <v>97.5124</v>
      </c>
      <c r="AR13" s="13">
        <v>65.662499999999994</v>
      </c>
      <c r="AS13" s="13">
        <v>75.562799999999996</v>
      </c>
      <c r="AT13" s="13">
        <v>65.729299999999995</v>
      </c>
      <c r="AU13" s="13">
        <v>64.473699999999994</v>
      </c>
      <c r="AV13" s="13">
        <v>79.505300000000005</v>
      </c>
      <c r="AW13" s="13">
        <v>89.896000000000001</v>
      </c>
      <c r="AX13" s="13">
        <v>91.63</v>
      </c>
      <c r="AY13" s="13">
        <v>84.493600000000001</v>
      </c>
      <c r="AZ13" s="13">
        <v>91.968699999999998</v>
      </c>
      <c r="BA13" s="13">
        <v>59.2044</v>
      </c>
      <c r="BB13" s="13">
        <v>72.818299999999994</v>
      </c>
      <c r="BC13" s="13">
        <v>72.638400000000004</v>
      </c>
      <c r="BD13" s="13">
        <v>57.245100000000001</v>
      </c>
      <c r="BE13" s="20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</row>
    <row r="14" spans="1:225" x14ac:dyDescent="0.3">
      <c r="A14" s="25" t="s">
        <v>43</v>
      </c>
      <c r="B14" s="13">
        <v>89.510499999999993</v>
      </c>
      <c r="C14" s="13">
        <v>65.259200000000007</v>
      </c>
      <c r="D14" s="13">
        <v>98.720299999999995</v>
      </c>
      <c r="E14" s="13">
        <v>73.647300000000001</v>
      </c>
      <c r="F14" s="13">
        <v>97.746399999999994</v>
      </c>
      <c r="G14" s="13">
        <v>100</v>
      </c>
      <c r="H14" s="13">
        <v>113.241</v>
      </c>
      <c r="I14" s="13">
        <v>97.051100000000005</v>
      </c>
      <c r="J14" s="13">
        <v>83.383200000000002</v>
      </c>
      <c r="K14" s="13">
        <v>153.97999999999999</v>
      </c>
      <c r="L14" s="13">
        <v>100</v>
      </c>
      <c r="M14" s="13">
        <v>124.858</v>
      </c>
      <c r="N14" s="13">
        <v>101.155</v>
      </c>
      <c r="O14" s="13">
        <v>87.240399999999994</v>
      </c>
      <c r="P14" s="13">
        <v>75.384600000000006</v>
      </c>
      <c r="Q14" s="13">
        <v>69.426900000000003</v>
      </c>
      <c r="R14" s="13">
        <v>65.364000000000004</v>
      </c>
      <c r="S14" s="13">
        <v>64.298199999999994</v>
      </c>
      <c r="T14" s="13">
        <v>133.36699999999999</v>
      </c>
      <c r="U14" s="13">
        <v>107.89</v>
      </c>
      <c r="V14" s="13">
        <v>88.911299999999997</v>
      </c>
      <c r="W14" s="13">
        <v>80.4255</v>
      </c>
      <c r="X14" s="13">
        <v>53.390900000000002</v>
      </c>
      <c r="Y14" s="13">
        <v>80.271799999999999</v>
      </c>
      <c r="Z14" s="13">
        <v>73.290300000000002</v>
      </c>
      <c r="AA14" s="13">
        <v>92.549800000000005</v>
      </c>
      <c r="AB14" s="13">
        <v>61.570700000000002</v>
      </c>
      <c r="AC14" s="13">
        <v>129.99299999999999</v>
      </c>
      <c r="AD14" s="13">
        <v>104.33799999999999</v>
      </c>
      <c r="AE14" s="13">
        <v>115.179</v>
      </c>
      <c r="AF14" s="13">
        <v>74.807000000000002</v>
      </c>
      <c r="AG14" s="13">
        <v>92.744500000000002</v>
      </c>
      <c r="AH14" s="13">
        <v>70</v>
      </c>
      <c r="AI14" s="13">
        <v>82.573999999999998</v>
      </c>
      <c r="AJ14" s="13">
        <v>69.668199999999999</v>
      </c>
      <c r="AK14" s="13">
        <v>80.391300000000001</v>
      </c>
      <c r="AL14" s="13">
        <v>77.048500000000004</v>
      </c>
      <c r="AM14" s="13">
        <v>57.989400000000003</v>
      </c>
      <c r="AN14" s="13">
        <v>68.393299999999996</v>
      </c>
      <c r="AO14" s="13">
        <v>109.393</v>
      </c>
      <c r="AP14" s="13">
        <v>56.931399999999996</v>
      </c>
      <c r="AQ14" s="13">
        <v>97.5124</v>
      </c>
      <c r="AR14" s="13">
        <v>65.662499999999994</v>
      </c>
      <c r="AS14" s="13">
        <v>75.5608</v>
      </c>
      <c r="AT14" s="13">
        <v>65.729299999999995</v>
      </c>
      <c r="AU14" s="13">
        <v>64.473699999999994</v>
      </c>
      <c r="AV14" s="13">
        <v>79.505300000000005</v>
      </c>
      <c r="AW14" s="13">
        <v>89.896000000000001</v>
      </c>
      <c r="AX14" s="13">
        <v>91.63</v>
      </c>
      <c r="AY14" s="13">
        <v>84.493600000000001</v>
      </c>
      <c r="AZ14" s="13">
        <v>91.968699999999998</v>
      </c>
      <c r="BA14" s="13">
        <v>59.2044</v>
      </c>
      <c r="BB14" s="13">
        <v>72.816299999999998</v>
      </c>
      <c r="BC14" s="13">
        <v>72.636399999999995</v>
      </c>
      <c r="BD14" s="13">
        <v>57.245100000000001</v>
      </c>
      <c r="BE14" s="20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</row>
    <row r="15" spans="1:225" x14ac:dyDescent="0.3">
      <c r="A15" s="25" t="s">
        <v>44</v>
      </c>
      <c r="B15" s="13">
        <v>80.706199999999995</v>
      </c>
      <c r="C15" s="13">
        <v>99.939599999999999</v>
      </c>
      <c r="D15" s="13">
        <v>85.881200000000007</v>
      </c>
      <c r="E15" s="13">
        <v>63.581299999999999</v>
      </c>
      <c r="F15" s="13">
        <v>96.676699999999997</v>
      </c>
      <c r="G15" s="13">
        <v>99.324299999999994</v>
      </c>
      <c r="H15" s="13">
        <v>110.526</v>
      </c>
      <c r="I15" s="13">
        <v>129.19900000000001</v>
      </c>
      <c r="J15" s="13">
        <v>154.93600000000001</v>
      </c>
      <c r="K15" s="13">
        <v>194.81700000000001</v>
      </c>
      <c r="L15" s="13">
        <v>85.118700000000004</v>
      </c>
      <c r="M15" s="13">
        <v>118.548</v>
      </c>
      <c r="N15" s="13">
        <v>96.484800000000007</v>
      </c>
      <c r="O15" s="13">
        <v>96.937299999999993</v>
      </c>
      <c r="P15" s="13">
        <v>68.220500000000001</v>
      </c>
      <c r="Q15" s="13">
        <v>63.2258</v>
      </c>
      <c r="R15" s="13">
        <v>106.90900000000001</v>
      </c>
      <c r="S15" s="13">
        <v>106.831</v>
      </c>
      <c r="T15" s="13">
        <v>143.05799999999999</v>
      </c>
      <c r="U15" s="13">
        <v>122.5</v>
      </c>
      <c r="V15" s="13">
        <v>87.965400000000002</v>
      </c>
      <c r="W15" s="13">
        <v>73.041499999999999</v>
      </c>
      <c r="X15" s="13">
        <v>49.189500000000002</v>
      </c>
      <c r="Y15" s="13">
        <v>99.234899999999996</v>
      </c>
      <c r="Z15" s="13">
        <v>71.583200000000005</v>
      </c>
      <c r="AA15" s="13">
        <v>76.7624</v>
      </c>
      <c r="AB15" s="13">
        <v>55.681800000000003</v>
      </c>
      <c r="AC15" s="13">
        <v>89.452299999999994</v>
      </c>
      <c r="AD15" s="13">
        <v>106.52200000000001</v>
      </c>
      <c r="AE15" s="13">
        <v>99.101100000000002</v>
      </c>
      <c r="AF15" s="13">
        <v>76.753500000000003</v>
      </c>
      <c r="AG15" s="13">
        <v>120.28400000000001</v>
      </c>
      <c r="AH15" s="13">
        <v>84.342699999999994</v>
      </c>
      <c r="AI15" s="13">
        <v>83.7607</v>
      </c>
      <c r="AJ15" s="13">
        <v>68.090599999999995</v>
      </c>
      <c r="AK15" s="13">
        <v>94.537099999999995</v>
      </c>
      <c r="AL15" s="13">
        <v>72.153099999999995</v>
      </c>
      <c r="AM15" s="13">
        <v>73.174800000000005</v>
      </c>
      <c r="AN15" s="13">
        <v>79.264300000000006</v>
      </c>
      <c r="AO15" s="13">
        <v>100.303</v>
      </c>
      <c r="AP15" s="13">
        <v>69.368700000000004</v>
      </c>
      <c r="AQ15" s="13">
        <v>69.955600000000004</v>
      </c>
      <c r="AR15" s="13">
        <v>70.167100000000005</v>
      </c>
      <c r="AS15" s="13">
        <v>57.878999999999998</v>
      </c>
      <c r="AT15" s="13">
        <v>68.6845</v>
      </c>
      <c r="AU15" s="13">
        <v>71.761799999999994</v>
      </c>
      <c r="AV15" s="13">
        <v>70.977900000000005</v>
      </c>
      <c r="AW15" s="13">
        <v>85.839399999999998</v>
      </c>
      <c r="AX15" s="13">
        <v>91.875</v>
      </c>
      <c r="AY15" s="13">
        <v>93.455299999999994</v>
      </c>
      <c r="AZ15" s="13">
        <v>105.634</v>
      </c>
      <c r="BA15" s="13">
        <v>50.151499999999999</v>
      </c>
      <c r="BB15" s="13">
        <v>57.684800000000003</v>
      </c>
      <c r="BC15" s="13">
        <v>62.732599999999998</v>
      </c>
      <c r="BD15" s="13">
        <v>54.794499999999999</v>
      </c>
      <c r="BE15" s="20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</row>
    <row r="16" spans="1:225" x14ac:dyDescent="0.3">
      <c r="A16" s="25" t="s">
        <v>47</v>
      </c>
      <c r="B16" s="13">
        <v>117.002</v>
      </c>
      <c r="C16" s="13">
        <v>121.958</v>
      </c>
      <c r="D16" s="13">
        <v>96.823800000000006</v>
      </c>
      <c r="E16" s="13">
        <v>41.979300000000002</v>
      </c>
      <c r="F16" s="13">
        <v>102.324</v>
      </c>
      <c r="G16" s="13">
        <v>109.77</v>
      </c>
      <c r="H16" s="13">
        <v>115.521</v>
      </c>
      <c r="I16" s="13">
        <v>126.048</v>
      </c>
      <c r="J16" s="13">
        <v>110.693</v>
      </c>
      <c r="K16" s="13">
        <v>145.54499999999999</v>
      </c>
      <c r="L16" s="13">
        <v>84.58</v>
      </c>
      <c r="M16" s="13">
        <v>133.05199999999999</v>
      </c>
      <c r="N16" s="13">
        <v>96.710499999999996</v>
      </c>
      <c r="O16" s="13">
        <v>95.855699999999999</v>
      </c>
      <c r="P16" s="13">
        <v>74.762699999999995</v>
      </c>
      <c r="Q16" s="13">
        <v>69.591300000000004</v>
      </c>
      <c r="R16" s="13">
        <v>100</v>
      </c>
      <c r="S16" s="13">
        <v>121.24299999999999</v>
      </c>
      <c r="T16" s="13">
        <v>127.432</v>
      </c>
      <c r="U16" s="13">
        <v>105.376</v>
      </c>
      <c r="V16" s="13">
        <v>126.43300000000001</v>
      </c>
      <c r="W16" s="13">
        <v>80.245000000000005</v>
      </c>
      <c r="X16" s="13">
        <v>56.976700000000001</v>
      </c>
      <c r="Y16" s="13">
        <v>98.912199999999999</v>
      </c>
      <c r="Z16" s="13">
        <v>80.055700000000002</v>
      </c>
      <c r="AA16" s="13">
        <v>93.333299999999994</v>
      </c>
      <c r="AB16" s="13">
        <v>76.363600000000005</v>
      </c>
      <c r="AC16" s="13">
        <v>101.03100000000001</v>
      </c>
      <c r="AD16" s="13">
        <v>144.11799999999999</v>
      </c>
      <c r="AE16" s="13">
        <v>95.351299999999995</v>
      </c>
      <c r="AF16" s="13">
        <v>99.421400000000006</v>
      </c>
      <c r="AG16" s="13">
        <v>111.139</v>
      </c>
      <c r="AH16" s="13">
        <v>107.221</v>
      </c>
      <c r="AI16" s="13">
        <v>73.5</v>
      </c>
      <c r="AJ16" s="13">
        <v>62.790700000000001</v>
      </c>
      <c r="AK16" s="13">
        <v>105.59099999999999</v>
      </c>
      <c r="AL16" s="13">
        <v>73.304500000000004</v>
      </c>
      <c r="AM16" s="13">
        <v>80.2791</v>
      </c>
      <c r="AN16" s="13">
        <v>120.492</v>
      </c>
      <c r="AO16" s="13">
        <v>104.29600000000001</v>
      </c>
      <c r="AP16" s="13">
        <v>75.999499999999998</v>
      </c>
      <c r="AQ16" s="13">
        <v>100.261</v>
      </c>
      <c r="AR16" s="13">
        <v>70.4923</v>
      </c>
      <c r="AS16" s="13">
        <v>52.105899999999998</v>
      </c>
      <c r="AT16" s="13">
        <v>80.3279</v>
      </c>
      <c r="AU16" s="13">
        <v>91.216200000000001</v>
      </c>
      <c r="AV16" s="13">
        <v>92.592600000000004</v>
      </c>
      <c r="AW16" s="13">
        <v>86.216999999999999</v>
      </c>
      <c r="AX16" s="13">
        <v>83.422700000000006</v>
      </c>
      <c r="AY16" s="13">
        <v>86.315399999999997</v>
      </c>
      <c r="AZ16" s="13">
        <v>93.167699999999996</v>
      </c>
      <c r="BA16" s="13">
        <v>88.659000000000006</v>
      </c>
      <c r="BB16" s="13">
        <v>93.537899999999993</v>
      </c>
      <c r="BC16" s="13">
        <v>79.202600000000004</v>
      </c>
      <c r="BD16" s="13">
        <v>89.452100000000002</v>
      </c>
      <c r="BE16" s="20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</row>
    <row r="17" spans="1:225" x14ac:dyDescent="0.3">
      <c r="A17" s="25" t="s">
        <v>48</v>
      </c>
      <c r="B17" s="13">
        <v>72.077500000000001</v>
      </c>
      <c r="C17" s="13">
        <v>63.857500000000002</v>
      </c>
      <c r="D17" s="13">
        <v>56.403500000000001</v>
      </c>
      <c r="E17" s="13">
        <v>37.4268</v>
      </c>
      <c r="F17" s="13">
        <v>57.278100000000002</v>
      </c>
      <c r="G17" s="13">
        <v>71.7637</v>
      </c>
      <c r="H17" s="13">
        <v>72.072599999999994</v>
      </c>
      <c r="I17" s="13">
        <v>57.0259</v>
      </c>
      <c r="J17" s="13">
        <v>70.691999999999993</v>
      </c>
      <c r="K17" s="13">
        <v>46.759</v>
      </c>
      <c r="L17" s="13">
        <v>83.152600000000007</v>
      </c>
      <c r="M17" s="13">
        <v>66.894199999999998</v>
      </c>
      <c r="N17" s="13">
        <v>56.851900000000001</v>
      </c>
      <c r="O17" s="13">
        <v>73.099999999999994</v>
      </c>
      <c r="P17" s="13">
        <v>68.677300000000002</v>
      </c>
      <c r="Q17" s="13">
        <v>62.615400000000001</v>
      </c>
      <c r="R17" s="13">
        <v>64.451700000000002</v>
      </c>
      <c r="S17" s="13">
        <v>47.412599999999998</v>
      </c>
      <c r="T17" s="13">
        <v>102.352</v>
      </c>
      <c r="U17" s="13">
        <v>57.686</v>
      </c>
      <c r="V17" s="13">
        <v>89.841099999999997</v>
      </c>
      <c r="W17" s="13">
        <v>53.523699999999998</v>
      </c>
      <c r="X17" s="13">
        <v>37.290700000000001</v>
      </c>
      <c r="Y17" s="13">
        <v>68.017099999999999</v>
      </c>
      <c r="Z17" s="13">
        <v>47.209499999999998</v>
      </c>
      <c r="AA17" s="13">
        <v>52.455199999999998</v>
      </c>
      <c r="AB17" s="13">
        <v>50.323300000000003</v>
      </c>
      <c r="AC17" s="13">
        <v>46.445500000000003</v>
      </c>
      <c r="AD17" s="13">
        <v>76.771299999999997</v>
      </c>
      <c r="AE17" s="13">
        <v>69.552899999999994</v>
      </c>
      <c r="AF17" s="13">
        <v>75.307400000000001</v>
      </c>
      <c r="AG17" s="13">
        <v>76.209699999999998</v>
      </c>
      <c r="AH17" s="13">
        <v>48.033999999999999</v>
      </c>
      <c r="AI17" s="13">
        <v>50.880699999999997</v>
      </c>
      <c r="AJ17" s="13">
        <v>52.359699999999997</v>
      </c>
      <c r="AK17" s="13">
        <v>64.937299999999993</v>
      </c>
      <c r="AL17" s="13">
        <v>51.290999999999997</v>
      </c>
      <c r="AM17" s="13">
        <v>67.465599999999995</v>
      </c>
      <c r="AN17" s="13">
        <v>49.578400000000002</v>
      </c>
      <c r="AO17" s="13">
        <v>81.659099999999995</v>
      </c>
      <c r="AP17" s="13">
        <v>56.758000000000003</v>
      </c>
      <c r="AQ17" s="13">
        <v>83.7607</v>
      </c>
      <c r="AR17" s="13">
        <v>52.801699999999997</v>
      </c>
      <c r="AS17" s="13">
        <v>57.214399999999998</v>
      </c>
      <c r="AT17" s="13">
        <v>50.5792</v>
      </c>
      <c r="AU17" s="13">
        <v>52.094799999999999</v>
      </c>
      <c r="AV17" s="13">
        <v>54.766399999999997</v>
      </c>
      <c r="AW17" s="13">
        <v>59.942900000000002</v>
      </c>
      <c r="AX17" s="13">
        <v>75.964600000000004</v>
      </c>
      <c r="AY17" s="13">
        <v>70.959299999999999</v>
      </c>
      <c r="AZ17" s="13">
        <v>80.258600000000001</v>
      </c>
      <c r="BA17" s="13">
        <v>59.9251</v>
      </c>
      <c r="BB17" s="13">
        <v>57.461799999999997</v>
      </c>
      <c r="BC17" s="13">
        <v>52.622199999999999</v>
      </c>
      <c r="BD17" s="13">
        <v>57.908099999999997</v>
      </c>
      <c r="BE17" s="20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</row>
    <row r="18" spans="1:225" x14ac:dyDescent="0.3">
      <c r="A18" s="25" t="s">
        <v>51</v>
      </c>
      <c r="B18" s="13">
        <v>82.241100000000003</v>
      </c>
      <c r="C18" s="13">
        <v>70.126199999999997</v>
      </c>
      <c r="D18" s="13">
        <v>61.124099999999999</v>
      </c>
      <c r="E18" s="13">
        <v>29.573799999999999</v>
      </c>
      <c r="F18" s="13">
        <v>62.422800000000002</v>
      </c>
      <c r="G18" s="13">
        <v>68.162499999999994</v>
      </c>
      <c r="H18" s="13">
        <v>79.079499999999996</v>
      </c>
      <c r="I18" s="13">
        <v>57.0259</v>
      </c>
      <c r="J18" s="13">
        <v>99.060299999999998</v>
      </c>
      <c r="K18" s="13">
        <v>75.2346</v>
      </c>
      <c r="L18" s="13">
        <v>90.538899999999998</v>
      </c>
      <c r="M18" s="13">
        <v>74.669799999999995</v>
      </c>
      <c r="N18" s="13">
        <v>63.977899999999998</v>
      </c>
      <c r="O18" s="13">
        <v>72.453500000000005</v>
      </c>
      <c r="P18" s="13">
        <v>58.143599999999999</v>
      </c>
      <c r="Q18" s="13">
        <v>59.460700000000003</v>
      </c>
      <c r="R18" s="13">
        <v>73.970500000000001</v>
      </c>
      <c r="S18" s="13">
        <v>62.7029</v>
      </c>
      <c r="T18" s="13">
        <v>96.092399999999998</v>
      </c>
      <c r="U18" s="13">
        <v>64.2483</v>
      </c>
      <c r="V18" s="13">
        <v>82.092299999999994</v>
      </c>
      <c r="W18" s="13">
        <v>62.165199999999999</v>
      </c>
      <c r="X18" s="13">
        <v>38.759</v>
      </c>
      <c r="Y18" s="13">
        <v>76.189899999999994</v>
      </c>
      <c r="Z18" s="13">
        <v>53.857100000000003</v>
      </c>
      <c r="AA18" s="13">
        <v>56.220100000000002</v>
      </c>
      <c r="AB18" s="13">
        <v>65.538799999999995</v>
      </c>
      <c r="AC18" s="13">
        <v>54.8872</v>
      </c>
      <c r="AD18" s="13">
        <v>66.455699999999993</v>
      </c>
      <c r="AE18" s="13">
        <v>97.974599999999995</v>
      </c>
      <c r="AF18" s="13">
        <v>89.707099999999997</v>
      </c>
      <c r="AG18" s="13">
        <v>84.463899999999995</v>
      </c>
      <c r="AH18" s="13">
        <v>45.034500000000001</v>
      </c>
      <c r="AI18" s="13">
        <v>51.862000000000002</v>
      </c>
      <c r="AJ18" s="13">
        <v>53.2791</v>
      </c>
      <c r="AK18" s="13">
        <v>57.837299999999999</v>
      </c>
      <c r="AL18" s="13">
        <v>44.270400000000002</v>
      </c>
      <c r="AM18" s="13">
        <v>77.102400000000003</v>
      </c>
      <c r="AN18" s="13">
        <v>51.0929</v>
      </c>
      <c r="AO18" s="13">
        <v>87.453699999999998</v>
      </c>
      <c r="AP18" s="13">
        <v>59.392600000000002</v>
      </c>
      <c r="AQ18" s="13">
        <v>66.077299999999994</v>
      </c>
      <c r="AR18" s="13">
        <v>48.828200000000002</v>
      </c>
      <c r="AS18" s="13">
        <v>71.944199999999995</v>
      </c>
      <c r="AT18" s="13">
        <v>65.178799999999995</v>
      </c>
      <c r="AU18" s="13">
        <v>70.252799999999993</v>
      </c>
      <c r="AV18" s="13">
        <v>70.820800000000006</v>
      </c>
      <c r="AW18" s="13">
        <v>70.209900000000005</v>
      </c>
      <c r="AX18" s="13">
        <v>91.798500000000004</v>
      </c>
      <c r="AY18" s="13">
        <v>74.493200000000002</v>
      </c>
      <c r="AZ18" s="13">
        <v>112.80800000000001</v>
      </c>
      <c r="BA18" s="13">
        <v>56.872</v>
      </c>
      <c r="BB18" s="13">
        <v>58.308900000000001</v>
      </c>
      <c r="BC18" s="13">
        <v>63.051000000000002</v>
      </c>
      <c r="BD18" s="13">
        <v>58.788699999999999</v>
      </c>
      <c r="BE18" s="20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</row>
    <row r="19" spans="1:225" x14ac:dyDescent="0.3">
      <c r="A19" s="25" t="s">
        <v>52</v>
      </c>
      <c r="B19" s="13">
        <v>119.88</v>
      </c>
      <c r="C19" s="13">
        <v>93.696899999999999</v>
      </c>
      <c r="D19" s="13">
        <v>85.856099999999998</v>
      </c>
      <c r="E19" s="13">
        <v>45.822899999999997</v>
      </c>
      <c r="F19" s="13">
        <v>98.022499999999994</v>
      </c>
      <c r="G19" s="13">
        <v>78.434899999999999</v>
      </c>
      <c r="H19" s="13">
        <v>125.42100000000001</v>
      </c>
      <c r="I19" s="13">
        <v>63.216700000000003</v>
      </c>
      <c r="J19" s="13">
        <v>122.46</v>
      </c>
      <c r="K19" s="13">
        <v>114.16500000000001</v>
      </c>
      <c r="L19" s="13">
        <v>99.123400000000004</v>
      </c>
      <c r="M19" s="13">
        <v>140.34200000000001</v>
      </c>
      <c r="N19" s="13">
        <v>106.316</v>
      </c>
      <c r="O19" s="13">
        <v>90.855999999999995</v>
      </c>
      <c r="P19" s="13">
        <v>57.894300000000001</v>
      </c>
      <c r="Q19" s="13">
        <v>66.987300000000005</v>
      </c>
      <c r="R19" s="13">
        <v>90.042900000000003</v>
      </c>
      <c r="S19" s="13">
        <v>101.648</v>
      </c>
      <c r="T19" s="13">
        <v>100.54300000000001</v>
      </c>
      <c r="U19" s="13">
        <v>89.117900000000006</v>
      </c>
      <c r="V19" s="13">
        <v>73.725300000000004</v>
      </c>
      <c r="W19" s="13">
        <v>72.090199999999996</v>
      </c>
      <c r="X19" s="13">
        <v>48.018300000000004</v>
      </c>
      <c r="Y19" s="13">
        <v>96.947900000000004</v>
      </c>
      <c r="Z19" s="13">
        <v>71.0488</v>
      </c>
      <c r="AA19" s="13">
        <v>72.978999999999999</v>
      </c>
      <c r="AB19" s="13">
        <v>85.878399999999999</v>
      </c>
      <c r="AC19" s="13">
        <v>93.836399999999998</v>
      </c>
      <c r="AD19" s="13">
        <v>146.01</v>
      </c>
      <c r="AE19" s="13">
        <v>137.81299999999999</v>
      </c>
      <c r="AF19" s="13">
        <v>104.73399999999999</v>
      </c>
      <c r="AG19" s="13">
        <v>88.726399999999998</v>
      </c>
      <c r="AH19" s="13">
        <v>45.000799999999998</v>
      </c>
      <c r="AI19" s="13">
        <v>56.381799999999998</v>
      </c>
      <c r="AJ19" s="13">
        <v>54.180199999999999</v>
      </c>
      <c r="AK19" s="13">
        <v>54.850700000000003</v>
      </c>
      <c r="AL19" s="13">
        <v>52.874499999999998</v>
      </c>
      <c r="AM19" s="13">
        <v>94.5</v>
      </c>
      <c r="AN19" s="13">
        <v>54.966999999999999</v>
      </c>
      <c r="AO19" s="13">
        <v>95.942599999999999</v>
      </c>
      <c r="AP19" s="13">
        <v>60.780099999999997</v>
      </c>
      <c r="AQ19" s="13">
        <v>60.8626</v>
      </c>
      <c r="AR19" s="13">
        <v>51.844700000000003</v>
      </c>
      <c r="AS19" s="13">
        <v>89.391000000000005</v>
      </c>
      <c r="AT19" s="13">
        <v>89.740499999999997</v>
      </c>
      <c r="AU19" s="13">
        <v>101.64400000000001</v>
      </c>
      <c r="AV19" s="13">
        <v>106.25700000000001</v>
      </c>
      <c r="AW19" s="13">
        <v>85.570099999999996</v>
      </c>
      <c r="AX19" s="13">
        <v>116.053</v>
      </c>
      <c r="AY19" s="13">
        <v>305.15499999999997</v>
      </c>
      <c r="AZ19" s="13">
        <v>199.80600000000001</v>
      </c>
      <c r="BA19" s="13">
        <v>60</v>
      </c>
      <c r="BB19" s="13">
        <v>68.549199999999999</v>
      </c>
      <c r="BC19" s="13">
        <v>78.883799999999994</v>
      </c>
      <c r="BD19" s="13">
        <v>69.365799999999993</v>
      </c>
      <c r="BE19" s="20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</row>
    <row r="20" spans="1:225" x14ac:dyDescent="0.3">
      <c r="A20" s="25" t="s">
        <v>55</v>
      </c>
      <c r="B20" s="13">
        <v>92.888199999999998</v>
      </c>
      <c r="C20" s="13">
        <v>85.288799999999995</v>
      </c>
      <c r="D20" s="13">
        <v>95.468299999999999</v>
      </c>
      <c r="E20" s="13">
        <v>48.3553</v>
      </c>
      <c r="F20" s="13">
        <v>92.888199999999998</v>
      </c>
      <c r="G20" s="13">
        <v>92.939899999999994</v>
      </c>
      <c r="H20" s="13">
        <v>93.070700000000002</v>
      </c>
      <c r="I20" s="13">
        <v>97.365300000000005</v>
      </c>
      <c r="J20" s="13">
        <v>107.613</v>
      </c>
      <c r="K20" s="13">
        <v>51.046599999999998</v>
      </c>
      <c r="L20" s="13">
        <v>71.687899999999999</v>
      </c>
      <c r="M20" s="13">
        <v>92.712000000000003</v>
      </c>
      <c r="N20" s="13">
        <v>97.739400000000003</v>
      </c>
      <c r="O20" s="13">
        <v>57.596899999999998</v>
      </c>
      <c r="P20" s="13">
        <v>83.941400000000002</v>
      </c>
      <c r="Q20" s="13">
        <v>60.4634</v>
      </c>
      <c r="R20" s="13">
        <v>87.142700000000005</v>
      </c>
      <c r="S20" s="13">
        <v>81.884</v>
      </c>
      <c r="T20" s="13">
        <v>89.938800000000001</v>
      </c>
      <c r="U20" s="13">
        <v>83.204899999999995</v>
      </c>
      <c r="V20" s="13">
        <v>55.688899999999997</v>
      </c>
      <c r="W20" s="13">
        <v>96.653999999999996</v>
      </c>
      <c r="X20" s="13">
        <v>77.613500000000002</v>
      </c>
      <c r="Y20" s="13">
        <v>69.565700000000007</v>
      </c>
      <c r="Z20" s="13">
        <v>93.241200000000006</v>
      </c>
      <c r="AA20" s="13">
        <v>59.579799999999999</v>
      </c>
      <c r="AB20" s="13">
        <v>66.314099999999996</v>
      </c>
      <c r="AC20" s="13">
        <v>59.096800000000002</v>
      </c>
      <c r="AD20" s="13">
        <v>98.967699999999994</v>
      </c>
      <c r="AE20" s="13">
        <v>91.671300000000002</v>
      </c>
      <c r="AF20" s="13">
        <v>68.6845</v>
      </c>
      <c r="AG20" s="13">
        <v>88.465400000000002</v>
      </c>
      <c r="AH20" s="13">
        <v>57.270200000000003</v>
      </c>
      <c r="AI20" s="13">
        <v>74.338399999999993</v>
      </c>
      <c r="AJ20" s="13">
        <v>89.367699999999999</v>
      </c>
      <c r="AK20" s="13">
        <v>95.0124</v>
      </c>
      <c r="AL20" s="13">
        <v>63.639400000000002</v>
      </c>
      <c r="AM20" s="13">
        <v>80.912499999999994</v>
      </c>
      <c r="AN20" s="13">
        <v>106.633</v>
      </c>
      <c r="AO20" s="13">
        <v>99.593500000000006</v>
      </c>
      <c r="AP20" s="13">
        <v>71.251599999999996</v>
      </c>
      <c r="AQ20" s="13">
        <v>101.816</v>
      </c>
      <c r="AR20" s="13">
        <v>100.877</v>
      </c>
      <c r="AS20" s="13">
        <v>89.837199999999996</v>
      </c>
      <c r="AT20" s="13">
        <v>96.061000000000007</v>
      </c>
      <c r="AU20" s="13">
        <v>92.188699999999997</v>
      </c>
      <c r="AV20" s="13">
        <v>91.486699999999999</v>
      </c>
      <c r="AW20" s="13">
        <v>76.030100000000004</v>
      </c>
      <c r="AX20" s="13">
        <v>69.924199999999999</v>
      </c>
      <c r="AY20" s="13">
        <v>73.166700000000006</v>
      </c>
      <c r="AZ20" s="13">
        <v>72.854200000000006</v>
      </c>
      <c r="BA20" s="13">
        <v>85.8369</v>
      </c>
      <c r="BB20" s="13">
        <v>103.27500000000001</v>
      </c>
      <c r="BC20" s="13">
        <v>99.171700000000001</v>
      </c>
      <c r="BD20" s="13">
        <v>90.262299999999996</v>
      </c>
      <c r="BE20" s="20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</row>
    <row r="21" spans="1:225" x14ac:dyDescent="0.3">
      <c r="A21" s="25" t="s">
        <v>56</v>
      </c>
      <c r="B21" s="13">
        <v>93.8416</v>
      </c>
      <c r="C21" s="13">
        <v>78.062299999999993</v>
      </c>
      <c r="D21" s="13">
        <v>94.5642</v>
      </c>
      <c r="E21" s="13">
        <v>50.900300000000001</v>
      </c>
      <c r="F21" s="13">
        <v>91.168099999999995</v>
      </c>
      <c r="G21" s="13">
        <v>74.809200000000004</v>
      </c>
      <c r="H21" s="13">
        <v>94.533799999999999</v>
      </c>
      <c r="I21" s="13">
        <v>76.580200000000005</v>
      </c>
      <c r="J21" s="13">
        <v>87.592699999999994</v>
      </c>
      <c r="K21" s="13">
        <v>102.099</v>
      </c>
      <c r="L21" s="13">
        <v>72.465400000000002</v>
      </c>
      <c r="M21" s="13">
        <v>95.703100000000006</v>
      </c>
      <c r="N21" s="13">
        <v>88.211799999999997</v>
      </c>
      <c r="O21" s="13">
        <v>59.120600000000003</v>
      </c>
      <c r="P21" s="13">
        <v>76.240399999999994</v>
      </c>
      <c r="Q21" s="13">
        <v>50.915900000000001</v>
      </c>
      <c r="R21" s="13">
        <v>90.881</v>
      </c>
      <c r="S21" s="13">
        <v>90.418300000000002</v>
      </c>
      <c r="T21" s="13">
        <v>85.8673</v>
      </c>
      <c r="U21" s="13">
        <v>84.162999999999997</v>
      </c>
      <c r="V21" s="13">
        <v>60.799599999999998</v>
      </c>
      <c r="W21" s="13">
        <v>90.467699999999994</v>
      </c>
      <c r="X21" s="13">
        <v>58.333300000000001</v>
      </c>
      <c r="Y21" s="13">
        <v>76.0214</v>
      </c>
      <c r="Z21" s="13">
        <v>92.452799999999996</v>
      </c>
      <c r="AA21" s="13">
        <v>65.44</v>
      </c>
      <c r="AB21" s="13">
        <v>78.926199999999994</v>
      </c>
      <c r="AC21" s="13">
        <v>57.262799999999999</v>
      </c>
      <c r="AD21" s="13">
        <v>115.194</v>
      </c>
      <c r="AE21" s="13">
        <v>90.134900000000002</v>
      </c>
      <c r="AF21" s="13">
        <v>74.334199999999996</v>
      </c>
      <c r="AG21" s="13">
        <v>65.698300000000003</v>
      </c>
      <c r="AH21" s="13">
        <v>80.077500000000001</v>
      </c>
      <c r="AI21" s="13">
        <v>83.3202</v>
      </c>
      <c r="AJ21" s="13">
        <v>83.535899999999998</v>
      </c>
      <c r="AK21" s="13">
        <v>86.996600000000001</v>
      </c>
      <c r="AL21" s="13">
        <v>68.283900000000003</v>
      </c>
      <c r="AM21" s="13">
        <v>76.513800000000003</v>
      </c>
      <c r="AN21" s="13">
        <v>75.2881</v>
      </c>
      <c r="AO21" s="13">
        <v>112.79300000000001</v>
      </c>
      <c r="AP21" s="13">
        <v>68.9619</v>
      </c>
      <c r="AQ21" s="13">
        <v>92.162999999999997</v>
      </c>
      <c r="AR21" s="13">
        <v>92.162999999999997</v>
      </c>
      <c r="AS21" s="13">
        <v>92.783500000000004</v>
      </c>
      <c r="AT21" s="13">
        <v>83.5227</v>
      </c>
      <c r="AU21" s="13">
        <v>83.4542</v>
      </c>
      <c r="AV21" s="13">
        <v>87.074799999999996</v>
      </c>
      <c r="AW21" s="13">
        <v>83.1631</v>
      </c>
      <c r="AX21" s="13">
        <v>75.740700000000004</v>
      </c>
      <c r="AY21" s="13">
        <v>86.166499999999999</v>
      </c>
      <c r="AZ21" s="13">
        <v>87.460899999999995</v>
      </c>
      <c r="BA21" s="13">
        <v>76.400700000000001</v>
      </c>
      <c r="BB21" s="13">
        <v>80.969399999999993</v>
      </c>
      <c r="BC21" s="13">
        <v>76.580200000000005</v>
      </c>
      <c r="BD21" s="13">
        <v>78.431399999999996</v>
      </c>
      <c r="BE21" s="20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</row>
    <row r="22" spans="1:225" x14ac:dyDescent="0.3">
      <c r="A22" s="25" t="s">
        <v>59</v>
      </c>
      <c r="B22" s="13">
        <v>103.06</v>
      </c>
      <c r="C22" s="13">
        <v>91.798500000000004</v>
      </c>
      <c r="D22" s="13">
        <v>112</v>
      </c>
      <c r="E22" s="13">
        <v>71.037400000000005</v>
      </c>
      <c r="F22" s="13">
        <v>128.44499999999999</v>
      </c>
      <c r="G22" s="13">
        <v>100.07599999999999</v>
      </c>
      <c r="H22" s="13">
        <v>135.172</v>
      </c>
      <c r="I22" s="13">
        <v>178.977</v>
      </c>
      <c r="J22" s="13">
        <v>110.84099999999999</v>
      </c>
      <c r="K22" s="13">
        <v>77.422799999999995</v>
      </c>
      <c r="L22" s="13">
        <v>76.306399999999996</v>
      </c>
      <c r="M22" s="13">
        <v>123.288</v>
      </c>
      <c r="N22" s="13">
        <v>115.425</v>
      </c>
      <c r="O22" s="13">
        <v>101.754</v>
      </c>
      <c r="P22" s="13">
        <v>61.201799999999999</v>
      </c>
      <c r="Q22" s="13">
        <v>56.293100000000003</v>
      </c>
      <c r="R22" s="13">
        <v>84.726200000000006</v>
      </c>
      <c r="S22" s="13">
        <v>62.100999999999999</v>
      </c>
      <c r="T22" s="13">
        <v>107.108</v>
      </c>
      <c r="U22" s="13">
        <v>91.0154</v>
      </c>
      <c r="V22" s="13">
        <v>114.209</v>
      </c>
      <c r="W22" s="13">
        <v>74.279899999999998</v>
      </c>
      <c r="X22" s="13">
        <v>58.102800000000002</v>
      </c>
      <c r="Y22" s="13">
        <v>74.005700000000004</v>
      </c>
      <c r="Z22" s="13">
        <v>81.440399999999997</v>
      </c>
      <c r="AA22" s="13">
        <v>110.11199999999999</v>
      </c>
      <c r="AB22" s="13">
        <v>72.457400000000007</v>
      </c>
      <c r="AC22" s="13">
        <v>92.491600000000005</v>
      </c>
      <c r="AD22" s="13">
        <v>99.012100000000004</v>
      </c>
      <c r="AE22" s="13">
        <v>89.816699999999997</v>
      </c>
      <c r="AF22" s="13">
        <v>80.162400000000005</v>
      </c>
      <c r="AG22" s="13">
        <v>115.033</v>
      </c>
      <c r="AH22" s="13">
        <v>108.598</v>
      </c>
      <c r="AI22" s="13">
        <v>66.718800000000002</v>
      </c>
      <c r="AJ22" s="13">
        <v>81.185599999999994</v>
      </c>
      <c r="AK22" s="13">
        <v>97.739400000000003</v>
      </c>
      <c r="AL22" s="13">
        <v>89.6524</v>
      </c>
      <c r="AM22" s="13">
        <v>71.509699999999995</v>
      </c>
      <c r="AN22" s="13">
        <v>90.632000000000005</v>
      </c>
      <c r="AO22" s="13">
        <v>95.299800000000005</v>
      </c>
      <c r="AP22" s="13">
        <v>64.550799999999995</v>
      </c>
      <c r="AQ22" s="13">
        <v>100.425</v>
      </c>
      <c r="AR22" s="13">
        <v>83.712999999999994</v>
      </c>
      <c r="AS22" s="13">
        <v>87.468900000000005</v>
      </c>
      <c r="AT22" s="13">
        <v>69.653599999999997</v>
      </c>
      <c r="AU22" s="13">
        <v>74.092699999999994</v>
      </c>
      <c r="AV22" s="13">
        <v>70.894099999999995</v>
      </c>
      <c r="AW22" s="13">
        <v>80</v>
      </c>
      <c r="AX22" s="13">
        <v>48.754399999999997</v>
      </c>
      <c r="AY22" s="13">
        <v>80.121099999999998</v>
      </c>
      <c r="AZ22" s="13">
        <v>82.386899999999997</v>
      </c>
      <c r="BA22" s="13">
        <v>66.176500000000004</v>
      </c>
      <c r="BB22" s="13">
        <v>105.946</v>
      </c>
      <c r="BC22" s="13">
        <v>92.718500000000006</v>
      </c>
      <c r="BD22" s="13">
        <v>86.253399999999999</v>
      </c>
      <c r="BE22" s="20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</row>
    <row r="23" spans="1:225" x14ac:dyDescent="0.3">
      <c r="A23" s="25" t="s">
        <v>60</v>
      </c>
      <c r="B23" s="13">
        <v>105.437</v>
      </c>
      <c r="C23" s="13">
        <v>136.91399999999999</v>
      </c>
      <c r="D23" s="13">
        <v>140</v>
      </c>
      <c r="E23" s="13">
        <v>64.700699999999998</v>
      </c>
      <c r="F23" s="13">
        <v>159.011</v>
      </c>
      <c r="G23" s="13">
        <v>146.577</v>
      </c>
      <c r="H23" s="13">
        <v>169.94200000000001</v>
      </c>
      <c r="I23" s="13">
        <v>159.62799999999999</v>
      </c>
      <c r="J23" s="13">
        <v>140.13300000000001</v>
      </c>
      <c r="K23" s="13">
        <v>130.197</v>
      </c>
      <c r="L23" s="13">
        <v>111.78700000000001</v>
      </c>
      <c r="M23" s="13">
        <v>157.40600000000001</v>
      </c>
      <c r="N23" s="13">
        <v>149.357</v>
      </c>
      <c r="O23" s="13">
        <v>95.262100000000004</v>
      </c>
      <c r="P23" s="13">
        <v>66.666700000000006</v>
      </c>
      <c r="Q23" s="13">
        <v>66.469099999999997</v>
      </c>
      <c r="R23" s="13">
        <v>103.521</v>
      </c>
      <c r="S23" s="13">
        <v>72.117699999999999</v>
      </c>
      <c r="T23" s="13">
        <v>142.98099999999999</v>
      </c>
      <c r="U23" s="13">
        <v>126.53</v>
      </c>
      <c r="V23" s="13">
        <v>252.096</v>
      </c>
      <c r="W23" s="13">
        <v>81.320300000000003</v>
      </c>
      <c r="X23" s="13">
        <v>59.189300000000003</v>
      </c>
      <c r="Y23" s="13">
        <v>67.276899999999998</v>
      </c>
      <c r="Z23" s="13">
        <v>82.122900000000001</v>
      </c>
      <c r="AA23" s="13">
        <v>129.51499999999999</v>
      </c>
      <c r="AB23" s="13">
        <v>87.407499999999999</v>
      </c>
      <c r="AC23" s="13">
        <v>109.185</v>
      </c>
      <c r="AD23" s="13">
        <v>118.623</v>
      </c>
      <c r="AE23" s="13">
        <v>100.627</v>
      </c>
      <c r="AF23" s="13">
        <v>86.116</v>
      </c>
      <c r="AG23" s="13">
        <v>124.90600000000001</v>
      </c>
      <c r="AH23" s="13">
        <v>106.608</v>
      </c>
      <c r="AI23" s="13">
        <v>72.740300000000005</v>
      </c>
      <c r="AJ23" s="13">
        <v>87.2059</v>
      </c>
      <c r="AK23" s="13">
        <v>118.125</v>
      </c>
      <c r="AL23" s="13">
        <v>99.826499999999996</v>
      </c>
      <c r="AM23" s="13">
        <v>80.196399999999997</v>
      </c>
      <c r="AN23" s="13">
        <v>82.097399999999993</v>
      </c>
      <c r="AO23" s="13">
        <v>59.391300000000001</v>
      </c>
      <c r="AP23" s="13">
        <v>70.193100000000001</v>
      </c>
      <c r="AQ23" s="13">
        <v>110.943</v>
      </c>
      <c r="AR23" s="13">
        <v>88.076700000000002</v>
      </c>
      <c r="AS23" s="13">
        <v>97.859300000000005</v>
      </c>
      <c r="AT23" s="13">
        <v>85.775400000000005</v>
      </c>
      <c r="AU23" s="13">
        <v>96.597499999999997</v>
      </c>
      <c r="AV23" s="13">
        <v>89.463200000000001</v>
      </c>
      <c r="AW23" s="13">
        <v>76.067300000000003</v>
      </c>
      <c r="AX23" s="13">
        <v>73.997399999999999</v>
      </c>
      <c r="AY23" s="13">
        <v>81.103399999999993</v>
      </c>
      <c r="AZ23" s="13">
        <v>80.028899999999993</v>
      </c>
      <c r="BA23" s="13">
        <v>71.09</v>
      </c>
      <c r="BB23" s="13">
        <v>111.392</v>
      </c>
      <c r="BC23" s="13">
        <v>106.879</v>
      </c>
      <c r="BD23" s="13">
        <v>104.968</v>
      </c>
      <c r="BE23" s="20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</row>
    <row r="24" spans="1:225" x14ac:dyDescent="0.3">
      <c r="A24" s="25" t="s">
        <v>63</v>
      </c>
      <c r="B24" s="13">
        <v>83.989500000000007</v>
      </c>
      <c r="C24" s="13">
        <v>71.625799999999998</v>
      </c>
      <c r="D24" s="13">
        <v>102.083</v>
      </c>
      <c r="E24" s="13">
        <v>38.281300000000002</v>
      </c>
      <c r="F24" s="13">
        <v>110.024</v>
      </c>
      <c r="G24" s="13">
        <v>87.691400000000002</v>
      </c>
      <c r="H24" s="13">
        <v>98.327799999999996</v>
      </c>
      <c r="I24" s="13">
        <v>131.25</v>
      </c>
      <c r="J24" s="13">
        <v>92.744500000000002</v>
      </c>
      <c r="K24" s="13">
        <v>62.316000000000003</v>
      </c>
      <c r="L24" s="13">
        <v>73.316699999999997</v>
      </c>
      <c r="M24" s="13">
        <v>98.749799999999993</v>
      </c>
      <c r="N24" s="13">
        <v>87.720500000000001</v>
      </c>
      <c r="O24" s="13">
        <v>86.612099999999998</v>
      </c>
      <c r="P24" s="13">
        <v>47.7273</v>
      </c>
      <c r="Q24" s="13">
        <v>46.297600000000003</v>
      </c>
      <c r="R24" s="13">
        <v>84.971100000000007</v>
      </c>
      <c r="S24" s="13">
        <v>40.663899999999998</v>
      </c>
      <c r="T24" s="13">
        <v>103.521</v>
      </c>
      <c r="U24" s="13">
        <v>98.923299999999998</v>
      </c>
      <c r="V24" s="13">
        <v>102.336</v>
      </c>
      <c r="W24" s="13">
        <v>64.802099999999996</v>
      </c>
      <c r="X24" s="13">
        <v>56.480499999999999</v>
      </c>
      <c r="Y24" s="13">
        <v>52.747</v>
      </c>
      <c r="Z24" s="13">
        <v>53.3748</v>
      </c>
      <c r="AA24" s="13">
        <v>97.158000000000001</v>
      </c>
      <c r="AB24" s="13">
        <v>56.326599999999999</v>
      </c>
      <c r="AC24" s="13">
        <v>85.536900000000003</v>
      </c>
      <c r="AD24" s="13">
        <v>66.150000000000006</v>
      </c>
      <c r="AE24" s="13">
        <v>85.465100000000007</v>
      </c>
      <c r="AF24" s="13">
        <v>73.577699999999993</v>
      </c>
      <c r="AG24" s="13">
        <v>103.32299999999999</v>
      </c>
      <c r="AH24" s="13">
        <v>81.195499999999996</v>
      </c>
      <c r="AI24" s="13">
        <v>51.663499999999999</v>
      </c>
      <c r="AJ24" s="13">
        <v>75.721199999999996</v>
      </c>
      <c r="AK24" s="13">
        <v>92.491600000000005</v>
      </c>
      <c r="AL24" s="13">
        <v>77.165400000000005</v>
      </c>
      <c r="AM24" s="13">
        <v>70.250900000000001</v>
      </c>
      <c r="AN24" s="13">
        <v>47.8827</v>
      </c>
      <c r="AO24" s="13">
        <v>129.19900000000001</v>
      </c>
      <c r="AP24" s="13">
        <v>52.168799999999997</v>
      </c>
      <c r="AQ24" s="13">
        <v>89.908299999999997</v>
      </c>
      <c r="AR24" s="13">
        <v>70.837699999999998</v>
      </c>
      <c r="AS24" s="13">
        <v>76.571299999999994</v>
      </c>
      <c r="AT24" s="13">
        <v>58.810499999999998</v>
      </c>
      <c r="AU24" s="13">
        <v>63.999600000000001</v>
      </c>
      <c r="AV24" s="13">
        <v>59.761000000000003</v>
      </c>
      <c r="AW24" s="13">
        <v>74.904499999999999</v>
      </c>
      <c r="AX24" s="13">
        <v>67.579300000000003</v>
      </c>
      <c r="AY24" s="13">
        <v>74.733099999999993</v>
      </c>
      <c r="AZ24" s="13">
        <v>73.343999999999994</v>
      </c>
      <c r="BA24" s="13">
        <v>48.701300000000003</v>
      </c>
      <c r="BB24" s="13">
        <v>67.335099999999997</v>
      </c>
      <c r="BC24" s="13">
        <v>61.387799999999999</v>
      </c>
      <c r="BD24" s="13">
        <v>63.202199999999998</v>
      </c>
      <c r="BE24" s="20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</row>
    <row r="25" spans="1:225" x14ac:dyDescent="0.3">
      <c r="A25" s="25" t="s">
        <v>64</v>
      </c>
      <c r="B25" s="13">
        <v>93.158699999999996</v>
      </c>
      <c r="C25" s="13">
        <v>71.925600000000003</v>
      </c>
      <c r="D25" s="13">
        <v>86.793899999999994</v>
      </c>
      <c r="E25" s="13">
        <v>32.3504</v>
      </c>
      <c r="F25" s="13">
        <v>92.975200000000001</v>
      </c>
      <c r="G25" s="13">
        <v>85.512100000000004</v>
      </c>
      <c r="H25" s="13">
        <v>80.796400000000006</v>
      </c>
      <c r="I25" s="13">
        <v>116.626</v>
      </c>
      <c r="J25" s="13">
        <v>99.962199999999996</v>
      </c>
      <c r="K25" s="13">
        <v>97.855000000000004</v>
      </c>
      <c r="L25" s="13">
        <v>80.523399999999995</v>
      </c>
      <c r="M25" s="13">
        <v>73.261899999999997</v>
      </c>
      <c r="N25" s="13">
        <v>66.502499999999998</v>
      </c>
      <c r="O25" s="13">
        <v>68.418099999999995</v>
      </c>
      <c r="P25" s="13">
        <v>44.545499999999997</v>
      </c>
      <c r="Q25" s="13">
        <v>40.732799999999997</v>
      </c>
      <c r="R25" s="13">
        <v>85.069400000000002</v>
      </c>
      <c r="S25" s="13">
        <v>36.865200000000002</v>
      </c>
      <c r="T25" s="13">
        <v>96.078400000000002</v>
      </c>
      <c r="U25" s="13">
        <v>108.212</v>
      </c>
      <c r="V25" s="13">
        <v>191.40600000000001</v>
      </c>
      <c r="W25" s="13">
        <v>64.887900000000002</v>
      </c>
      <c r="X25" s="13">
        <v>47.412599999999998</v>
      </c>
      <c r="Y25" s="13">
        <v>48.068899999999999</v>
      </c>
      <c r="Z25" s="13">
        <v>46.8767</v>
      </c>
      <c r="AA25" s="13">
        <v>90.765600000000006</v>
      </c>
      <c r="AB25" s="13">
        <v>50.480800000000002</v>
      </c>
      <c r="AC25" s="13">
        <v>81.601200000000006</v>
      </c>
      <c r="AD25" s="13">
        <v>56.326599999999999</v>
      </c>
      <c r="AE25" s="13">
        <v>86.597899999999996</v>
      </c>
      <c r="AF25" s="13">
        <v>72.153099999999995</v>
      </c>
      <c r="AG25" s="13">
        <v>103.655</v>
      </c>
      <c r="AH25" s="13">
        <v>51.273099999999999</v>
      </c>
      <c r="AI25" s="13">
        <v>46.881599999999999</v>
      </c>
      <c r="AJ25" s="13">
        <v>77.422799999999995</v>
      </c>
      <c r="AK25" s="13">
        <v>92.907300000000006</v>
      </c>
      <c r="AL25" s="13">
        <v>69.503500000000003</v>
      </c>
      <c r="AM25" s="13">
        <v>61.942599999999999</v>
      </c>
      <c r="AN25" s="13">
        <v>34.979199999999999</v>
      </c>
      <c r="AO25" s="13">
        <v>71.282300000000006</v>
      </c>
      <c r="AP25" s="13">
        <v>48.811999999999998</v>
      </c>
      <c r="AQ25" s="13">
        <v>69.693899999999999</v>
      </c>
      <c r="AR25" s="13">
        <v>62.491100000000003</v>
      </c>
      <c r="AS25" s="13">
        <v>74.838200000000001</v>
      </c>
      <c r="AT25" s="13">
        <v>54.571300000000001</v>
      </c>
      <c r="AU25" s="13">
        <v>61.615099999999998</v>
      </c>
      <c r="AV25" s="13">
        <v>57.609200000000001</v>
      </c>
      <c r="AW25" s="13">
        <v>54.343800000000002</v>
      </c>
      <c r="AX25" s="13">
        <v>52.834400000000002</v>
      </c>
      <c r="AY25" s="13">
        <v>55.566099999999999</v>
      </c>
      <c r="AZ25" s="13">
        <v>56.678400000000003</v>
      </c>
      <c r="BA25" s="13">
        <v>43.041600000000003</v>
      </c>
      <c r="BB25" s="13">
        <v>64.903800000000004</v>
      </c>
      <c r="BC25" s="13">
        <v>61.442</v>
      </c>
      <c r="BD25" s="13">
        <v>74.013199999999998</v>
      </c>
      <c r="BE25" s="20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</row>
    <row r="26" spans="1:225" x14ac:dyDescent="0.3">
      <c r="A26" s="25" t="s">
        <v>67</v>
      </c>
      <c r="B26" s="13">
        <v>43.805599999999998</v>
      </c>
      <c r="C26" s="13">
        <v>25.384699999999999</v>
      </c>
      <c r="D26" s="13">
        <v>54.4176</v>
      </c>
      <c r="E26" s="13">
        <v>21.668600000000001</v>
      </c>
      <c r="F26" s="13">
        <v>61.871600000000001</v>
      </c>
      <c r="G26" s="13">
        <v>75.082999999999998</v>
      </c>
      <c r="H26" s="13">
        <v>32.553699999999999</v>
      </c>
      <c r="I26" s="13">
        <v>72.916700000000006</v>
      </c>
      <c r="J26" s="13">
        <v>38.286799999999999</v>
      </c>
      <c r="K26" s="13">
        <v>64.015100000000004</v>
      </c>
      <c r="L26" s="13">
        <v>39.858400000000003</v>
      </c>
      <c r="M26" s="13">
        <v>72</v>
      </c>
      <c r="N26" s="13">
        <v>65.625</v>
      </c>
      <c r="O26" s="13">
        <v>65.378500000000003</v>
      </c>
      <c r="P26" s="13">
        <v>41.5124</v>
      </c>
      <c r="Q26" s="13">
        <v>26.424099999999999</v>
      </c>
      <c r="R26" s="13">
        <v>28.2041</v>
      </c>
      <c r="S26" s="13">
        <v>44.1051</v>
      </c>
      <c r="T26" s="13">
        <v>28.795300000000001</v>
      </c>
      <c r="U26" s="13">
        <v>32.815800000000003</v>
      </c>
      <c r="V26" s="13">
        <v>31.332100000000001</v>
      </c>
      <c r="W26" s="13">
        <v>26.319500000000001</v>
      </c>
      <c r="X26" s="13">
        <v>32.656999999999996</v>
      </c>
      <c r="Y26" s="13">
        <v>90.184100000000001</v>
      </c>
      <c r="Z26" s="13">
        <v>37.265500000000003</v>
      </c>
      <c r="AA26" s="13">
        <v>75.376000000000005</v>
      </c>
      <c r="AB26" s="13">
        <v>41.930799999999998</v>
      </c>
      <c r="AC26" s="13">
        <v>77.809799999999996</v>
      </c>
      <c r="AD26" s="13">
        <v>45.694000000000003</v>
      </c>
      <c r="AE26" s="13">
        <v>21.906099999999999</v>
      </c>
      <c r="AF26" s="13">
        <v>31.828900000000001</v>
      </c>
      <c r="AG26" s="13">
        <v>45.3797</v>
      </c>
      <c r="AH26" s="13">
        <v>32.867100000000001</v>
      </c>
      <c r="AI26" s="13">
        <v>23.0671</v>
      </c>
      <c r="AJ26" s="13">
        <v>20.504000000000001</v>
      </c>
      <c r="AK26" s="13">
        <v>28.172899999999998</v>
      </c>
      <c r="AL26" s="13">
        <v>43.608699999999999</v>
      </c>
      <c r="AM26" s="13">
        <v>21.8447</v>
      </c>
      <c r="AN26" s="13">
        <v>21.327500000000001</v>
      </c>
      <c r="AO26" s="13">
        <v>56.002400000000002</v>
      </c>
      <c r="AP26" s="13">
        <v>53.519399999999997</v>
      </c>
      <c r="AQ26" s="13">
        <v>36.514699999999998</v>
      </c>
      <c r="AR26" s="13">
        <v>31.012699999999999</v>
      </c>
      <c r="AS26" s="13">
        <v>52.649900000000002</v>
      </c>
      <c r="AT26" s="13">
        <v>49.958500000000001</v>
      </c>
      <c r="AU26" s="13">
        <v>51.4026</v>
      </c>
      <c r="AV26" s="13">
        <v>51.139099999999999</v>
      </c>
      <c r="AW26" s="13">
        <v>37.401400000000002</v>
      </c>
      <c r="AX26" s="13">
        <v>41.677799999999998</v>
      </c>
      <c r="AY26" s="13">
        <v>42.580599999999997</v>
      </c>
      <c r="AZ26" s="13">
        <v>39.267000000000003</v>
      </c>
      <c r="BA26" s="13">
        <v>26.185600000000001</v>
      </c>
      <c r="BB26" s="13">
        <v>60.621299999999998</v>
      </c>
      <c r="BC26" s="13">
        <v>55.056199999999997</v>
      </c>
      <c r="BD26" s="13">
        <v>55.079599999999999</v>
      </c>
      <c r="BE26" s="20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</row>
    <row r="27" spans="1:225" x14ac:dyDescent="0.3">
      <c r="I27" s="13"/>
      <c r="AX27" s="13"/>
      <c r="AY27" s="13"/>
      <c r="BE27" s="17"/>
      <c r="BF27" s="17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</row>
    <row r="28" spans="1:225" x14ac:dyDescent="0.3">
      <c r="B28" s="33" t="s">
        <v>122</v>
      </c>
      <c r="C28" s="33" t="s">
        <v>123</v>
      </c>
      <c r="D28" s="22" t="s">
        <v>124</v>
      </c>
      <c r="E28" s="22" t="s">
        <v>119</v>
      </c>
      <c r="F28" s="22" t="s">
        <v>125</v>
      </c>
      <c r="G28" s="22" t="s">
        <v>153</v>
      </c>
      <c r="H28" s="33" t="s">
        <v>154</v>
      </c>
      <c r="I28" s="33" t="s">
        <v>120</v>
      </c>
      <c r="J28" s="22" t="s">
        <v>182</v>
      </c>
      <c r="K28" s="33" t="s">
        <v>126</v>
      </c>
      <c r="L28" s="33" t="s">
        <v>127</v>
      </c>
      <c r="M28" s="33" t="s">
        <v>181</v>
      </c>
      <c r="N28" s="22" t="s">
        <v>128</v>
      </c>
      <c r="O28" s="22" t="s">
        <v>129</v>
      </c>
      <c r="P28" s="22" t="s">
        <v>130</v>
      </c>
      <c r="Q28" s="22" t="s">
        <v>131</v>
      </c>
      <c r="R28" s="22" t="s">
        <v>132</v>
      </c>
      <c r="S28" s="22" t="s">
        <v>133</v>
      </c>
      <c r="T28" s="22" t="s">
        <v>134</v>
      </c>
      <c r="U28" s="22" t="s">
        <v>135</v>
      </c>
      <c r="V28" s="22" t="s">
        <v>136</v>
      </c>
      <c r="W28" s="22" t="s">
        <v>137</v>
      </c>
      <c r="X28" s="22" t="s">
        <v>138</v>
      </c>
      <c r="Y28" s="22" t="s">
        <v>139</v>
      </c>
      <c r="Z28" s="22" t="s">
        <v>140</v>
      </c>
      <c r="AA28" s="22" t="s">
        <v>141</v>
      </c>
      <c r="AB28" s="22" t="s">
        <v>142</v>
      </c>
      <c r="AC28" s="22" t="s">
        <v>143</v>
      </c>
      <c r="AD28" s="22" t="s">
        <v>144</v>
      </c>
      <c r="AE28" s="22" t="s">
        <v>145</v>
      </c>
      <c r="AF28" s="22" t="s">
        <v>146</v>
      </c>
      <c r="AG28" s="22" t="s">
        <v>147</v>
      </c>
      <c r="AH28" s="22" t="s">
        <v>148</v>
      </c>
      <c r="AI28" s="22" t="s">
        <v>149</v>
      </c>
      <c r="AJ28" s="22" t="s">
        <v>150</v>
      </c>
      <c r="AK28" s="22" t="s">
        <v>151</v>
      </c>
      <c r="AL28" s="22" t="s">
        <v>152</v>
      </c>
      <c r="AM28" s="22" t="s">
        <v>156</v>
      </c>
      <c r="AN28" s="22" t="s">
        <v>157</v>
      </c>
      <c r="AO28" s="22" t="s">
        <v>158</v>
      </c>
      <c r="AP28" s="22" t="s">
        <v>159</v>
      </c>
      <c r="AQ28" s="22" t="s">
        <v>160</v>
      </c>
      <c r="AR28" s="22" t="s">
        <v>161</v>
      </c>
      <c r="AS28" s="22" t="s">
        <v>162</v>
      </c>
      <c r="AT28" s="22" t="s">
        <v>184</v>
      </c>
      <c r="AU28" s="31" t="s">
        <v>185</v>
      </c>
      <c r="AV28" s="22" t="s">
        <v>186</v>
      </c>
      <c r="AW28" s="22" t="s">
        <v>163</v>
      </c>
      <c r="AX28" s="22" t="s">
        <v>188</v>
      </c>
      <c r="AY28" s="22" t="s">
        <v>189</v>
      </c>
      <c r="AZ28" s="22" t="s">
        <v>190</v>
      </c>
      <c r="BA28" s="22" t="s">
        <v>164</v>
      </c>
      <c r="BB28" s="22" t="s">
        <v>192</v>
      </c>
      <c r="BC28" s="22" t="s">
        <v>193</v>
      </c>
      <c r="BD28" s="22" t="s">
        <v>194</v>
      </c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</row>
    <row r="29" spans="1:225" x14ac:dyDescent="0.3">
      <c r="A29" s="6" t="s">
        <v>486</v>
      </c>
      <c r="B29" s="13">
        <f>STDEV(B2:B25)</f>
        <v>25.266993050962554</v>
      </c>
      <c r="C29" s="13">
        <f t="shared" ref="C29:AW29" si="0">STDEV(C2:C25)</f>
        <v>42.947029162420606</v>
      </c>
      <c r="D29" s="13">
        <f t="shared" si="0"/>
        <v>28.28530070153171</v>
      </c>
      <c r="E29" s="13">
        <f>STDEV(E2:E25)</f>
        <v>25.005247568179055</v>
      </c>
      <c r="F29" s="13">
        <f t="shared" si="0"/>
        <v>31.465511968008911</v>
      </c>
      <c r="G29" s="13">
        <f t="shared" si="0"/>
        <v>24.496867894634519</v>
      </c>
      <c r="H29" s="13">
        <f t="shared" si="0"/>
        <v>30.509805342309804</v>
      </c>
      <c r="I29" s="13">
        <f>STDEV(I2:I25)</f>
        <v>42.089642039390867</v>
      </c>
      <c r="J29" s="13">
        <f>STDEV(J2:J25)</f>
        <v>28.343373353740908</v>
      </c>
      <c r="K29" s="13">
        <f t="shared" si="0"/>
        <v>40.783149395850685</v>
      </c>
      <c r="L29" s="13">
        <f t="shared" si="0"/>
        <v>17.812285124069469</v>
      </c>
      <c r="M29" s="13">
        <f>STDEV(M2:M25)</f>
        <v>33.868438521256046</v>
      </c>
      <c r="N29" s="13">
        <f t="shared" si="0"/>
        <v>28.080532061026965</v>
      </c>
      <c r="O29" s="13">
        <f t="shared" si="0"/>
        <v>20.240876598862211</v>
      </c>
      <c r="P29" s="13">
        <f>STDEV(P2:P25)</f>
        <v>24.657767639055805</v>
      </c>
      <c r="Q29" s="13">
        <f>STDEV(Q2:Q25)</f>
        <v>12.531760031337312</v>
      </c>
      <c r="R29" s="13">
        <f t="shared" si="0"/>
        <v>26.047888703559561</v>
      </c>
      <c r="S29" s="13">
        <f>STDEV(S2:S25)</f>
        <v>36.306612903448482</v>
      </c>
      <c r="T29" s="13">
        <f>STDEV(T2:T25)</f>
        <v>41.764116349099673</v>
      </c>
      <c r="U29" s="13">
        <f>STDEV(U2:U25)</f>
        <v>25.739499418918477</v>
      </c>
      <c r="V29" s="13">
        <f>STDEV(V2:V25)</f>
        <v>48.781924223707477</v>
      </c>
      <c r="W29" s="13">
        <f t="shared" si="0"/>
        <v>16.864367528475128</v>
      </c>
      <c r="X29" s="13">
        <f>STDEV(X2:X25)</f>
        <v>23.208741793600442</v>
      </c>
      <c r="Y29" s="13">
        <f t="shared" si="0"/>
        <v>18.450509075966384</v>
      </c>
      <c r="Z29" s="13">
        <f>STDEV(Z2:Z25)</f>
        <v>23.306066260857698</v>
      </c>
      <c r="AA29" s="13">
        <f t="shared" si="0"/>
        <v>25.252686606344685</v>
      </c>
      <c r="AB29" s="13">
        <f t="shared" si="0"/>
        <v>20.118096382538237</v>
      </c>
      <c r="AC29" s="13">
        <f t="shared" si="0"/>
        <v>37.072777675257292</v>
      </c>
      <c r="AD29" s="13">
        <f t="shared" si="0"/>
        <v>37.697731627762991</v>
      </c>
      <c r="AE29" s="13">
        <f>STDEV(AE2:AE25)</f>
        <v>20.404062665621023</v>
      </c>
      <c r="AF29" s="13">
        <f>STDEV(AF2:AF25)</f>
        <v>19.189899357311631</v>
      </c>
      <c r="AG29" s="13">
        <f t="shared" si="0"/>
        <v>22.15915018746993</v>
      </c>
      <c r="AH29" s="13">
        <f t="shared" si="0"/>
        <v>31.745212478628314</v>
      </c>
      <c r="AI29" s="13">
        <f t="shared" si="0"/>
        <v>24.113654425629335</v>
      </c>
      <c r="AJ29" s="13">
        <f t="shared" si="0"/>
        <v>18.720140859518548</v>
      </c>
      <c r="AK29" s="13">
        <f t="shared" si="0"/>
        <v>27.124743205906256</v>
      </c>
      <c r="AL29" s="13">
        <f t="shared" si="0"/>
        <v>30.13437691348998</v>
      </c>
      <c r="AM29" s="13">
        <f>STDEV(AM2:AM25)</f>
        <v>21.333066613205858</v>
      </c>
      <c r="AN29" s="13">
        <f t="shared" si="0"/>
        <v>40.035462035510363</v>
      </c>
      <c r="AO29" s="13">
        <f t="shared" si="0"/>
        <v>17.72983793998818</v>
      </c>
      <c r="AP29" s="13">
        <f t="shared" si="0"/>
        <v>10.54068952350921</v>
      </c>
      <c r="AQ29" s="13">
        <f t="shared" si="0"/>
        <v>18.122713955438702</v>
      </c>
      <c r="AR29" s="13">
        <f t="shared" si="0"/>
        <v>21.955813097045468</v>
      </c>
      <c r="AS29" s="13">
        <f t="shared" si="0"/>
        <v>21.331475663129044</v>
      </c>
      <c r="AT29" s="13">
        <f>STDEV(AT2:AT25)</f>
        <v>25.011789536962088</v>
      </c>
      <c r="AU29" s="13">
        <f>STDEV(AU2:AU25)</f>
        <v>27.292372172450456</v>
      </c>
      <c r="AV29" s="13">
        <f>STDEV(AV2:AV25)</f>
        <v>28.045668143598437</v>
      </c>
      <c r="AW29" s="13">
        <f t="shared" si="0"/>
        <v>18.117824198949911</v>
      </c>
      <c r="AX29" s="13">
        <f t="shared" ref="AX29:BD29" si="1">STDEV(AX2:AX25)</f>
        <v>18.663169934216867</v>
      </c>
      <c r="AY29" s="13">
        <f t="shared" si="1"/>
        <v>48.073767373792265</v>
      </c>
      <c r="AZ29" s="13">
        <f t="shared" si="1"/>
        <v>28.803219300842915</v>
      </c>
      <c r="BA29" s="13">
        <f t="shared" si="1"/>
        <v>21.117242401323008</v>
      </c>
      <c r="BB29" s="13">
        <f t="shared" si="1"/>
        <v>23.623020799081612</v>
      </c>
      <c r="BC29" s="13">
        <f t="shared" si="1"/>
        <v>23.016213940044391</v>
      </c>
      <c r="BD29" s="13">
        <f t="shared" si="1"/>
        <v>21.75329439940927</v>
      </c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</row>
    <row r="30" spans="1:225" s="58" customFormat="1" x14ac:dyDescent="0.3">
      <c r="A30" s="110" t="s">
        <v>493</v>
      </c>
      <c r="B30" s="58">
        <f>AVERAGE(B2:B7,B12:B16,B20:B25)</f>
        <v>107.91401764705881</v>
      </c>
      <c r="C30" s="58">
        <f t="shared" ref="C30:BD30" si="2">AVERAGE(C2:C7,C12:C16,C20:C25)</f>
        <v>109.21074705882354</v>
      </c>
      <c r="D30" s="58">
        <f t="shared" si="2"/>
        <v>103.42248235294116</v>
      </c>
      <c r="E30" s="58">
        <f t="shared" si="2"/>
        <v>64.429047058823542</v>
      </c>
      <c r="F30" s="58">
        <f t="shared" si="2"/>
        <v>109.99682352941177</v>
      </c>
      <c r="G30" s="58">
        <f t="shared" si="2"/>
        <v>96.265470588235289</v>
      </c>
      <c r="H30" s="58">
        <f t="shared" si="2"/>
        <v>109.77833529411764</v>
      </c>
      <c r="I30" s="58">
        <f t="shared" si="2"/>
        <v>134.00686470588235</v>
      </c>
      <c r="J30" s="58">
        <f>AVERAGE(J2:J7,J12:J16,J20:J25)</f>
        <v>113.78211176470587</v>
      </c>
      <c r="K30" s="58">
        <f t="shared" si="2"/>
        <v>111.94459411764706</v>
      </c>
      <c r="L30" s="58">
        <f t="shared" si="2"/>
        <v>93.355641176470598</v>
      </c>
      <c r="M30" s="58">
        <f t="shared" si="2"/>
        <v>113.97469999999998</v>
      </c>
      <c r="N30" s="58">
        <f t="shared" si="2"/>
        <v>102.74804117647057</v>
      </c>
      <c r="O30" s="58">
        <f t="shared" si="2"/>
        <v>92.446570588235289</v>
      </c>
      <c r="P30" s="58">
        <f t="shared" si="2"/>
        <v>82.313941176470593</v>
      </c>
      <c r="Q30" s="58">
        <f t="shared" si="2"/>
        <v>62.294323529411777</v>
      </c>
      <c r="R30" s="58">
        <f t="shared" si="2"/>
        <v>97.006435294117679</v>
      </c>
      <c r="S30" s="58">
        <f t="shared" si="2"/>
        <v>92.250423529411734</v>
      </c>
      <c r="T30" s="58">
        <f t="shared" si="2"/>
        <v>133.87225882352939</v>
      </c>
      <c r="U30" s="58">
        <f t="shared" si="2"/>
        <v>110.72309411764705</v>
      </c>
      <c r="V30" s="58">
        <f t="shared" si="2"/>
        <v>113.48334705882354</v>
      </c>
      <c r="W30" s="58">
        <f t="shared" si="2"/>
        <v>82.455723529411756</v>
      </c>
      <c r="X30" s="58">
        <f t="shared" si="2"/>
        <v>70.924541176470598</v>
      </c>
      <c r="Y30" s="58">
        <f t="shared" si="2"/>
        <v>81.142705882352956</v>
      </c>
      <c r="Z30" s="58">
        <f t="shared" si="2"/>
        <v>85.504041176470594</v>
      </c>
      <c r="AA30" s="58">
        <f t="shared" si="2"/>
        <v>96.384135294117655</v>
      </c>
      <c r="AB30" s="58">
        <f t="shared" si="2"/>
        <v>75.806329411764736</v>
      </c>
      <c r="AC30" s="58">
        <f t="shared" si="2"/>
        <v>107.65602352941175</v>
      </c>
      <c r="AD30" s="58">
        <f t="shared" si="2"/>
        <v>116.06481176470588</v>
      </c>
      <c r="AE30" s="58">
        <f t="shared" si="2"/>
        <v>102.64114117647058</v>
      </c>
      <c r="AF30" s="58">
        <f t="shared" si="2"/>
        <v>87.841682352941177</v>
      </c>
      <c r="AG30" s="58">
        <f t="shared" si="2"/>
        <v>103.08920000000001</v>
      </c>
      <c r="AH30" s="58">
        <f t="shared" si="2"/>
        <v>97.692847058823531</v>
      </c>
      <c r="AI30" s="58">
        <f t="shared" si="2"/>
        <v>83.993770588235307</v>
      </c>
      <c r="AJ30" s="58">
        <f t="shared" si="2"/>
        <v>79.455782352941171</v>
      </c>
      <c r="AK30" s="58">
        <f t="shared" si="2"/>
        <v>101.19408235294117</v>
      </c>
      <c r="AL30" s="58">
        <f t="shared" si="2"/>
        <v>93.284658823529412</v>
      </c>
      <c r="AM30" s="58">
        <f t="shared" si="2"/>
        <v>81.844205882352938</v>
      </c>
      <c r="AN30" s="58">
        <f t="shared" si="2"/>
        <v>101.66538823529413</v>
      </c>
      <c r="AO30" s="58">
        <f t="shared" si="2"/>
        <v>102.61711176470588</v>
      </c>
      <c r="AP30" s="58">
        <f t="shared" si="2"/>
        <v>64.879476470588216</v>
      </c>
      <c r="AQ30" s="58">
        <f t="shared" si="2"/>
        <v>91.168805882352942</v>
      </c>
      <c r="AR30" s="58">
        <f t="shared" si="2"/>
        <v>84.120082352941182</v>
      </c>
      <c r="AS30" s="58">
        <f t="shared" si="2"/>
        <v>84.881794117647061</v>
      </c>
      <c r="AT30" s="58">
        <f t="shared" si="2"/>
        <v>84.21050000000001</v>
      </c>
      <c r="AU30" s="58">
        <f t="shared" si="2"/>
        <v>87.599141176470596</v>
      </c>
      <c r="AV30" s="58">
        <f t="shared" si="2"/>
        <v>90.064899999999994</v>
      </c>
      <c r="AW30" s="58">
        <f t="shared" si="2"/>
        <v>87.359529411764711</v>
      </c>
      <c r="AX30" s="58">
        <f t="shared" si="2"/>
        <v>84.260588235294122</v>
      </c>
      <c r="AY30" s="58">
        <f t="shared" si="2"/>
        <v>87.991005882352937</v>
      </c>
      <c r="AZ30" s="58">
        <f t="shared" si="2"/>
        <v>91.26222352941177</v>
      </c>
      <c r="BA30" s="58">
        <f t="shared" si="2"/>
        <v>74.534335294117639</v>
      </c>
      <c r="BB30" s="58">
        <f t="shared" si="2"/>
        <v>86.253441176470574</v>
      </c>
      <c r="BC30" s="58">
        <f t="shared" si="2"/>
        <v>86.632705882352951</v>
      </c>
      <c r="BD30" s="58">
        <f t="shared" si="2"/>
        <v>80.411147058823531</v>
      </c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M30" s="57"/>
      <c r="CN30" s="57"/>
      <c r="CO30" s="57"/>
      <c r="CP30" s="57"/>
      <c r="CQ30" s="57"/>
      <c r="CR30" s="57"/>
      <c r="CS30" s="57"/>
      <c r="CT30" s="57"/>
      <c r="CU30" s="57"/>
      <c r="CV30" s="57"/>
      <c r="CW30" s="57"/>
      <c r="CX30" s="57"/>
      <c r="CY30" s="57"/>
      <c r="CZ30" s="57"/>
      <c r="DA30" s="57"/>
      <c r="DB30" s="57"/>
      <c r="DC30" s="57"/>
      <c r="DD30" s="57"/>
      <c r="DE30" s="57"/>
      <c r="DF30" s="57"/>
      <c r="DG30" s="57"/>
      <c r="DH30" s="57"/>
      <c r="DI30" s="57"/>
      <c r="DJ30" s="57"/>
      <c r="DK30" s="57"/>
      <c r="DL30" s="57"/>
      <c r="DM30" s="57"/>
      <c r="DN30" s="57"/>
      <c r="DO30" s="57"/>
      <c r="DP30" s="57"/>
      <c r="DQ30" s="57"/>
      <c r="DR30" s="57"/>
      <c r="DS30" s="57"/>
      <c r="DT30" s="57"/>
      <c r="DU30" s="57"/>
      <c r="DV30" s="57"/>
      <c r="DW30" s="57"/>
      <c r="DX30" s="57"/>
      <c r="DY30" s="57"/>
      <c r="DZ30" s="57"/>
      <c r="EA30" s="57"/>
      <c r="EB30" s="57"/>
      <c r="EC30" s="57"/>
      <c r="ED30" s="57"/>
      <c r="EE30" s="57"/>
      <c r="EF30" s="57"/>
      <c r="EG30" s="57"/>
      <c r="EH30" s="57"/>
      <c r="EI30" s="57"/>
      <c r="EJ30" s="57"/>
      <c r="EK30" s="57"/>
      <c r="EL30" s="57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57"/>
      <c r="FU30" s="57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57"/>
      <c r="GO30" s="57"/>
      <c r="GP30" s="57"/>
      <c r="GQ30" s="57"/>
      <c r="GR30" s="57"/>
      <c r="GS30" s="57"/>
      <c r="GT30" s="57"/>
      <c r="GU30" s="57"/>
      <c r="GV30" s="57"/>
      <c r="GW30" s="57"/>
      <c r="GX30" s="57"/>
      <c r="GY30" s="57"/>
      <c r="GZ30" s="57"/>
      <c r="HA30" s="57"/>
      <c r="HB30" s="57"/>
      <c r="HC30" s="57"/>
      <c r="HD30" s="57"/>
      <c r="HE30" s="57"/>
      <c r="HF30" s="57"/>
      <c r="HG30" s="57"/>
      <c r="HH30" s="57"/>
      <c r="HI30" s="57"/>
      <c r="HJ30" s="57"/>
      <c r="HK30" s="57"/>
      <c r="HL30" s="57"/>
      <c r="HM30" s="57"/>
      <c r="HN30" s="57"/>
      <c r="HO30" s="57"/>
      <c r="HP30" s="57"/>
      <c r="HQ30" s="57"/>
    </row>
    <row r="31" spans="1:225" x14ac:dyDescent="0.3">
      <c r="A31" s="67" t="s">
        <v>476</v>
      </c>
      <c r="B31" s="13">
        <f>STDEV(B2:B7,B12:B16,B20:B25)</f>
        <v>22.599246754710553</v>
      </c>
      <c r="C31" s="13">
        <f t="shared" ref="C31:BD31" si="3">STDEV(C2:C7,C12:C16,C20:C25)</f>
        <v>42.845770449530903</v>
      </c>
      <c r="D31" s="13">
        <f t="shared" si="3"/>
        <v>19.317375040143229</v>
      </c>
      <c r="E31" s="13">
        <f t="shared" si="3"/>
        <v>26.526146070766586</v>
      </c>
      <c r="F31" s="13">
        <f t="shared" si="3"/>
        <v>23.678585885049362</v>
      </c>
      <c r="G31" s="13">
        <f t="shared" si="3"/>
        <v>18.778286092078741</v>
      </c>
      <c r="H31" s="13">
        <f t="shared" si="3"/>
        <v>24.93732448394227</v>
      </c>
      <c r="I31" s="13">
        <f t="shared" si="3"/>
        <v>32.73939744256797</v>
      </c>
      <c r="J31" s="13">
        <f>STDEV(J2:J7,J12:J16,J20:J25)</f>
        <v>27.886421306858384</v>
      </c>
      <c r="K31" s="13">
        <f t="shared" si="3"/>
        <v>39.317008313649559</v>
      </c>
      <c r="L31" s="13">
        <f t="shared" si="3"/>
        <v>17.604849534895838</v>
      </c>
      <c r="M31" s="13">
        <f t="shared" si="3"/>
        <v>24.375470582560144</v>
      </c>
      <c r="N31" s="13">
        <f t="shared" si="3"/>
        <v>21.29135169896054</v>
      </c>
      <c r="O31" s="13">
        <f t="shared" si="3"/>
        <v>21.566560043234919</v>
      </c>
      <c r="P31" s="13">
        <f t="shared" si="3"/>
        <v>23.857019804348383</v>
      </c>
      <c r="Q31" s="13">
        <f t="shared" si="3"/>
        <v>12.310179352903834</v>
      </c>
      <c r="R31" s="13">
        <f t="shared" si="3"/>
        <v>22.788120534280978</v>
      </c>
      <c r="S31" s="13">
        <f t="shared" si="3"/>
        <v>36.819725441289179</v>
      </c>
      <c r="T31" s="13">
        <f t="shared" si="3"/>
        <v>37.328578867907261</v>
      </c>
      <c r="U31" s="13">
        <f t="shared" si="3"/>
        <v>19.45185658605223</v>
      </c>
      <c r="V31" s="13">
        <f t="shared" si="3"/>
        <v>52.981452748121185</v>
      </c>
      <c r="W31" s="13">
        <f t="shared" si="3"/>
        <v>12.340844606505479</v>
      </c>
      <c r="X31" s="13">
        <f t="shared" si="3"/>
        <v>22.819126324699059</v>
      </c>
      <c r="Y31" s="13">
        <f t="shared" si="3"/>
        <v>16.768168914175902</v>
      </c>
      <c r="Z31" s="13">
        <f t="shared" si="3"/>
        <v>21.285191538897987</v>
      </c>
      <c r="AA31" s="13">
        <f t="shared" si="3"/>
        <v>22.11586992862653</v>
      </c>
      <c r="AB31" s="13">
        <f t="shared" si="3"/>
        <v>16.825856429605615</v>
      </c>
      <c r="AC31" s="13">
        <f t="shared" si="3"/>
        <v>34.947759007204802</v>
      </c>
      <c r="AD31" s="13">
        <f t="shared" si="3"/>
        <v>32.799037320874248</v>
      </c>
      <c r="AE31" s="13">
        <f t="shared" si="3"/>
        <v>13.593232544131004</v>
      </c>
      <c r="AF31" s="13">
        <f t="shared" si="3"/>
        <v>16.802984736990716</v>
      </c>
      <c r="AG31" s="13">
        <f t="shared" si="3"/>
        <v>17.518527540078811</v>
      </c>
      <c r="AH31" s="13">
        <f t="shared" si="3"/>
        <v>29.446148558005795</v>
      </c>
      <c r="AI31" s="13">
        <f t="shared" si="3"/>
        <v>21.145774497809331</v>
      </c>
      <c r="AJ31" s="13">
        <f t="shared" si="3"/>
        <v>11.059866380422246</v>
      </c>
      <c r="AK31" s="13">
        <f t="shared" si="3"/>
        <v>20.187604204939525</v>
      </c>
      <c r="AL31" s="13">
        <f t="shared" si="3"/>
        <v>26.411665880843703</v>
      </c>
      <c r="AM31" s="13">
        <f t="shared" si="3"/>
        <v>18.911197439727061</v>
      </c>
      <c r="AN31" s="13">
        <f t="shared" si="3"/>
        <v>41.585290126511097</v>
      </c>
      <c r="AO31" s="13">
        <f t="shared" si="3"/>
        <v>17.548983092792103</v>
      </c>
      <c r="AP31" s="13">
        <f t="shared" si="3"/>
        <v>9.2021648430906566</v>
      </c>
      <c r="AQ31" s="13">
        <f t="shared" si="3"/>
        <v>11.994151468865496</v>
      </c>
      <c r="AR31" s="13">
        <f t="shared" si="3"/>
        <v>16.699625939794039</v>
      </c>
      <c r="AS31" s="13">
        <f t="shared" si="3"/>
        <v>20.865081529988949</v>
      </c>
      <c r="AT31" s="13">
        <f t="shared" si="3"/>
        <v>23.764044706052193</v>
      </c>
      <c r="AU31" s="13">
        <f t="shared" si="3"/>
        <v>24.896943413802269</v>
      </c>
      <c r="AV31" s="13">
        <f t="shared" si="3"/>
        <v>25.287806354174958</v>
      </c>
      <c r="AW31" s="13">
        <f t="shared" si="3"/>
        <v>15.240758781461796</v>
      </c>
      <c r="AX31" s="13">
        <f t="shared" si="3"/>
        <v>18.658206054102664</v>
      </c>
      <c r="AY31" s="13">
        <f t="shared" si="3"/>
        <v>15.833900690033357</v>
      </c>
      <c r="AZ31" s="13">
        <f t="shared" si="3"/>
        <v>16.691192637905242</v>
      </c>
      <c r="BA31" s="13">
        <f t="shared" si="3"/>
        <v>21.12636300019901</v>
      </c>
      <c r="BB31" s="13">
        <f t="shared" si="3"/>
        <v>19.523166702857711</v>
      </c>
      <c r="BC31" s="13">
        <f t="shared" si="3"/>
        <v>20.607009954487264</v>
      </c>
      <c r="BD31" s="13">
        <f t="shared" si="3"/>
        <v>19.55091016718016</v>
      </c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</row>
    <row r="32" spans="1:225" s="58" customFormat="1" x14ac:dyDescent="0.3">
      <c r="A32" s="110" t="s">
        <v>475</v>
      </c>
      <c r="B32" s="58">
        <f>B31/B30*100</f>
        <v>20.941901012918589</v>
      </c>
      <c r="C32" s="58">
        <f t="shared" ref="C32:AW32" si="4">C31/C30*100</f>
        <v>39.232192438399068</v>
      </c>
      <c r="D32" s="58">
        <f t="shared" si="4"/>
        <v>18.678119689895333</v>
      </c>
      <c r="E32" s="58">
        <f>E31/E30*100</f>
        <v>41.171097946782119</v>
      </c>
      <c r="F32" s="58">
        <f t="shared" si="4"/>
        <v>21.5266087922239</v>
      </c>
      <c r="G32" s="58">
        <f t="shared" si="4"/>
        <v>19.506772238615802</v>
      </c>
      <c r="H32" s="58">
        <f t="shared" si="4"/>
        <v>22.716070905183887</v>
      </c>
      <c r="I32" s="58">
        <f>I31/I30*100</f>
        <v>24.431134564952512</v>
      </c>
      <c r="J32" s="58">
        <f>J31/J30*100</f>
        <v>24.508616402309109</v>
      </c>
      <c r="K32" s="58">
        <f t="shared" si="4"/>
        <v>35.121846323664137</v>
      </c>
      <c r="L32" s="58">
        <f t="shared" si="4"/>
        <v>18.857831527949457</v>
      </c>
      <c r="M32" s="58">
        <f>M31/M30*100</f>
        <v>21.386738094121018</v>
      </c>
      <c r="N32" s="58">
        <f t="shared" si="4"/>
        <v>20.721905211207361</v>
      </c>
      <c r="O32" s="58">
        <f t="shared" si="4"/>
        <v>23.328675045496464</v>
      </c>
      <c r="P32" s="58">
        <f>P31/P30*100</f>
        <v>28.982963837440334</v>
      </c>
      <c r="Q32" s="58">
        <f>Q31/Q30*100</f>
        <v>19.76131797480982</v>
      </c>
      <c r="R32" s="58">
        <f t="shared" si="4"/>
        <v>23.491349275116406</v>
      </c>
      <c r="S32" s="58">
        <f>S31/S30*100</f>
        <v>39.912798264335485</v>
      </c>
      <c r="T32" s="58">
        <f>T31/T30*100</f>
        <v>27.883729755478203</v>
      </c>
      <c r="U32" s="58">
        <f>U31/U30*100</f>
        <v>17.568021144156223</v>
      </c>
      <c r="V32" s="58">
        <f>V31/V30*100</f>
        <v>46.686543991920246</v>
      </c>
      <c r="W32" s="58">
        <f t="shared" si="4"/>
        <v>14.966631882265311</v>
      </c>
      <c r="X32" s="58">
        <f>X31/X30*100</f>
        <v>32.173808876566078</v>
      </c>
      <c r="Y32" s="58">
        <f t="shared" si="4"/>
        <v>20.665035423501536</v>
      </c>
      <c r="Z32" s="58">
        <f>Z31/Z30*100</f>
        <v>24.893784253972019</v>
      </c>
      <c r="AA32" s="58">
        <f t="shared" si="4"/>
        <v>22.945549971620967</v>
      </c>
      <c r="AB32" s="58">
        <f t="shared" si="4"/>
        <v>22.195846389304709</v>
      </c>
      <c r="AC32" s="58">
        <f t="shared" si="4"/>
        <v>32.462427889747417</v>
      </c>
      <c r="AD32" s="58">
        <f t="shared" si="4"/>
        <v>28.259243109243641</v>
      </c>
      <c r="AE32" s="58">
        <f>AE31/AE30*100</f>
        <v>13.243454221499936</v>
      </c>
      <c r="AF32" s="58">
        <f>AF31/AF30*100</f>
        <v>19.128714622606619</v>
      </c>
      <c r="AG32" s="58">
        <f t="shared" si="4"/>
        <v>16.99356241010582</v>
      </c>
      <c r="AH32" s="58">
        <f t="shared" si="4"/>
        <v>30.14156045659665</v>
      </c>
      <c r="AI32" s="58">
        <f t="shared" si="4"/>
        <v>25.175408068620676</v>
      </c>
      <c r="AJ32" s="58">
        <f t="shared" si="4"/>
        <v>13.919523605336256</v>
      </c>
      <c r="AK32" s="58">
        <f t="shared" si="4"/>
        <v>19.949392035128998</v>
      </c>
      <c r="AL32" s="58">
        <f t="shared" si="4"/>
        <v>28.312979019205915</v>
      </c>
      <c r="AM32" s="58">
        <f>AM31/AM30*100</f>
        <v>23.106336283488396</v>
      </c>
      <c r="AN32" s="58">
        <f t="shared" si="4"/>
        <v>40.904078416802186</v>
      </c>
      <c r="AO32" s="58">
        <f t="shared" si="4"/>
        <v>17.101419822680974</v>
      </c>
      <c r="AP32" s="58">
        <f t="shared" si="4"/>
        <v>14.183475798024157</v>
      </c>
      <c r="AQ32" s="58">
        <f t="shared" si="4"/>
        <v>13.155981755802662</v>
      </c>
      <c r="AR32" s="58">
        <f t="shared" si="4"/>
        <v>19.852127426275818</v>
      </c>
      <c r="AS32" s="58">
        <f t="shared" si="4"/>
        <v>24.581338963064006</v>
      </c>
      <c r="AT32" s="58">
        <f>AT31/AT30*100</f>
        <v>28.219811907128197</v>
      </c>
      <c r="AU32" s="58">
        <f>AU31/AU30*100</f>
        <v>28.42144692223269</v>
      </c>
      <c r="AV32" s="58">
        <f>AV31/AV30*100</f>
        <v>28.077315751391453</v>
      </c>
      <c r="AW32" s="58">
        <f t="shared" si="4"/>
        <v>17.446017491263323</v>
      </c>
      <c r="AX32" s="58">
        <f t="shared" ref="AX32:BD32" si="5">AX31/AX30*100</f>
        <v>22.14345573045421</v>
      </c>
      <c r="AY32" s="58">
        <f t="shared" si="5"/>
        <v>17.994908151412474</v>
      </c>
      <c r="AZ32" s="58">
        <f t="shared" si="5"/>
        <v>18.28926799326344</v>
      </c>
      <c r="BA32" s="58">
        <f t="shared" si="5"/>
        <v>28.344470929851219</v>
      </c>
      <c r="BB32" s="58">
        <f t="shared" si="5"/>
        <v>22.634652526980588</v>
      </c>
      <c r="BC32" s="58">
        <f t="shared" si="5"/>
        <v>23.786640096953157</v>
      </c>
      <c r="BD32" s="58">
        <f t="shared" si="5"/>
        <v>24.313681476124192</v>
      </c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M32" s="57"/>
      <c r="CN32" s="57"/>
      <c r="CO32" s="57"/>
      <c r="CP32" s="57"/>
      <c r="CQ32" s="57"/>
      <c r="CR32" s="57"/>
      <c r="CS32" s="57"/>
      <c r="CT32" s="57"/>
      <c r="CU32" s="57"/>
      <c r="CV32" s="57"/>
      <c r="CW32" s="57"/>
      <c r="CX32" s="57"/>
      <c r="CY32" s="57"/>
      <c r="CZ32" s="57"/>
      <c r="DA32" s="57"/>
      <c r="DB32" s="57"/>
      <c r="DC32" s="57"/>
      <c r="DD32" s="57"/>
      <c r="DE32" s="57"/>
      <c r="DF32" s="57"/>
      <c r="DG32" s="57"/>
      <c r="DH32" s="57"/>
      <c r="DI32" s="57"/>
      <c r="DJ32" s="57"/>
      <c r="DK32" s="57"/>
      <c r="DL32" s="57"/>
      <c r="DM32" s="57"/>
      <c r="DN32" s="57"/>
      <c r="DO32" s="57"/>
      <c r="DP32" s="57"/>
      <c r="DQ32" s="57"/>
      <c r="DR32" s="57"/>
      <c r="DS32" s="57"/>
      <c r="DT32" s="57"/>
      <c r="DU32" s="57"/>
      <c r="DV32" s="57"/>
      <c r="DW32" s="57"/>
      <c r="DX32" s="57"/>
      <c r="DY32" s="57"/>
      <c r="DZ32" s="57"/>
      <c r="EA32" s="57"/>
      <c r="EB32" s="57"/>
      <c r="EC32" s="57"/>
      <c r="ED32" s="57"/>
      <c r="EE32" s="57"/>
      <c r="EF32" s="57"/>
      <c r="EG32" s="57"/>
      <c r="EH32" s="57"/>
      <c r="EI32" s="57"/>
      <c r="EJ32" s="57"/>
      <c r="EK32" s="57"/>
      <c r="EL32" s="57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57"/>
      <c r="FU32" s="57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57"/>
      <c r="GO32" s="57"/>
      <c r="GP32" s="57"/>
      <c r="GQ32" s="57"/>
      <c r="GR32" s="57"/>
      <c r="GS32" s="57"/>
      <c r="GT32" s="57"/>
      <c r="GU32" s="57"/>
      <c r="GV32" s="57"/>
      <c r="GW32" s="57"/>
      <c r="GX32" s="57"/>
      <c r="GY32" s="57"/>
      <c r="GZ32" s="57"/>
      <c r="HA32" s="57"/>
      <c r="HB32" s="57"/>
      <c r="HC32" s="57"/>
      <c r="HD32" s="57"/>
      <c r="HE32" s="57"/>
      <c r="HF32" s="57"/>
      <c r="HG32" s="57"/>
      <c r="HH32" s="57"/>
      <c r="HI32" s="57"/>
      <c r="HJ32" s="57"/>
      <c r="HK32" s="57"/>
      <c r="HL32" s="57"/>
      <c r="HM32" s="57"/>
      <c r="HN32" s="57"/>
      <c r="HO32" s="57"/>
      <c r="HP32" s="57"/>
      <c r="HQ32" s="57"/>
    </row>
    <row r="33" spans="57:225" x14ac:dyDescent="0.3"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</row>
    <row r="34" spans="57:225" x14ac:dyDescent="0.3"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</row>
    <row r="35" spans="57:225" x14ac:dyDescent="0.3"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</row>
    <row r="36" spans="57:225" x14ac:dyDescent="0.3"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</row>
    <row r="37" spans="57:225" x14ac:dyDescent="0.3"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</row>
    <row r="38" spans="57:225" x14ac:dyDescent="0.3"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</row>
    <row r="39" spans="57:225" x14ac:dyDescent="0.3"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</row>
    <row r="40" spans="57:225" x14ac:dyDescent="0.3"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</row>
    <row r="41" spans="57:225" x14ac:dyDescent="0.3"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</row>
    <row r="42" spans="57:225" x14ac:dyDescent="0.3"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</row>
    <row r="43" spans="57:225" x14ac:dyDescent="0.3"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</row>
    <row r="44" spans="57:225" x14ac:dyDescent="0.3"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</row>
    <row r="45" spans="57:225" x14ac:dyDescent="0.3"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</row>
    <row r="46" spans="57:225" x14ac:dyDescent="0.3"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</row>
    <row r="47" spans="57:225" x14ac:dyDescent="0.3"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</row>
    <row r="48" spans="57:225" x14ac:dyDescent="0.3"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</row>
    <row r="49" spans="57:225" x14ac:dyDescent="0.3"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</row>
  </sheetData>
  <phoneticPr fontId="5" type="noConversion"/>
  <pageMargins left="0.7" right="0.7" top="0.78740157499999996" bottom="0.78740157499999996" header="0.3" footer="0.3"/>
  <pageSetup paperSize="9" orientation="portrait" horizontalDpi="4294967292" verticalDpi="4294967292" r:id="rId1"/>
  <ignoredErrors>
    <ignoredError sqref="B29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V32"/>
  <sheetViews>
    <sheetView topLeftCell="U1" zoomScale="55" zoomScaleNormal="55" zoomScalePageLayoutView="70" workbookViewId="0">
      <selection sqref="A1:AP26"/>
    </sheetView>
  </sheetViews>
  <sheetFormatPr baseColWidth="10" defaultColWidth="11.44140625" defaultRowHeight="14.4" x14ac:dyDescent="0.3"/>
  <cols>
    <col min="1" max="1" width="50.44140625" style="1" bestFit="1" customWidth="1"/>
    <col min="2" max="2" width="18.6640625" style="3" bestFit="1" customWidth="1"/>
    <col min="3" max="3" width="17.33203125" style="3" bestFit="1" customWidth="1"/>
    <col min="4" max="4" width="13.6640625" style="10" bestFit="1" customWidth="1"/>
    <col min="5" max="5" width="15.6640625" style="3" bestFit="1" customWidth="1"/>
    <col min="6" max="6" width="16.109375" style="3" bestFit="1" customWidth="1"/>
    <col min="7" max="7" width="14" style="3" bestFit="1" customWidth="1"/>
    <col min="8" max="8" width="15.6640625" style="3" bestFit="1" customWidth="1"/>
    <col min="9" max="9" width="22.77734375" style="3" bestFit="1" customWidth="1"/>
    <col min="10" max="10" width="14.21875" style="3" bestFit="1" customWidth="1"/>
    <col min="11" max="11" width="13.6640625" style="3" bestFit="1" customWidth="1"/>
    <col min="12" max="12" width="16.6640625" style="3" bestFit="1" customWidth="1"/>
    <col min="13" max="13" width="15.109375" style="3" bestFit="1" customWidth="1"/>
    <col min="14" max="14" width="24.5546875" style="3" bestFit="1" customWidth="1"/>
    <col min="15" max="15" width="14.21875" style="3" bestFit="1" customWidth="1"/>
    <col min="16" max="17" width="17.109375" style="13" bestFit="1" customWidth="1"/>
    <col min="18" max="18" width="14.44140625" style="3" bestFit="1" customWidth="1"/>
    <col min="19" max="19" width="19.33203125" style="3" bestFit="1" customWidth="1"/>
    <col min="20" max="20" width="19.109375" style="3" bestFit="1" customWidth="1"/>
    <col min="21" max="21" width="16.88671875" style="3" bestFit="1" customWidth="1"/>
    <col min="22" max="22" width="17.33203125" style="3" bestFit="1" customWidth="1"/>
    <col min="23" max="23" width="21.109375" style="3" bestFit="1" customWidth="1"/>
    <col min="24" max="24" width="14" style="3" bestFit="1" customWidth="1"/>
    <col min="25" max="25" width="21.5546875" style="3" bestFit="1" customWidth="1"/>
    <col min="26" max="26" width="25.33203125" style="10" bestFit="1" customWidth="1"/>
    <col min="27" max="27" width="19.5546875" style="3" bestFit="1" customWidth="1"/>
    <col min="28" max="28" width="14.6640625" style="3" bestFit="1" customWidth="1"/>
    <col min="29" max="29" width="13.44140625" style="3" bestFit="1" customWidth="1"/>
    <col min="30" max="30" width="11" style="3" bestFit="1" customWidth="1"/>
    <col min="31" max="31" width="16.21875" style="3" bestFit="1" customWidth="1"/>
    <col min="32" max="32" width="19.88671875" style="3" bestFit="1" customWidth="1"/>
    <col min="33" max="33" width="17.44140625" style="3" bestFit="1" customWidth="1"/>
    <col min="34" max="34" width="22.109375" style="3" bestFit="1" customWidth="1"/>
    <col min="35" max="35" width="15.88671875" style="3" bestFit="1" customWidth="1"/>
    <col min="36" max="36" width="13.44140625" style="3" bestFit="1" customWidth="1"/>
    <col min="37" max="37" width="14" style="3" bestFit="1" customWidth="1"/>
    <col min="38" max="38" width="15.109375" style="3" bestFit="1" customWidth="1"/>
    <col min="39" max="39" width="15.88671875" style="3" bestFit="1" customWidth="1"/>
    <col min="40" max="40" width="18.109375" style="14" bestFit="1" customWidth="1"/>
    <col min="41" max="41" width="14.88671875" style="3" bestFit="1" customWidth="1"/>
    <col min="42" max="42" width="11" style="3" bestFit="1" customWidth="1"/>
    <col min="43" max="43" width="11.44140625" style="3" customWidth="1"/>
    <col min="44" max="44" width="14.109375" style="3" bestFit="1" customWidth="1"/>
    <col min="45" max="45" width="13.44140625" style="3" bestFit="1" customWidth="1"/>
    <col min="46" max="50" width="13.109375" style="3" bestFit="1" customWidth="1"/>
    <col min="51" max="51" width="16.88671875" style="3" bestFit="1" customWidth="1"/>
    <col min="52" max="53" width="13.109375" style="3" bestFit="1" customWidth="1"/>
    <col min="54" max="54" width="13.44140625" style="3" bestFit="1" customWidth="1"/>
    <col min="55" max="55" width="13.109375" style="3" bestFit="1" customWidth="1"/>
    <col min="56" max="56" width="19" style="3" bestFit="1" customWidth="1"/>
    <col min="57" max="57" width="13.109375" style="3" bestFit="1" customWidth="1"/>
    <col min="58" max="58" width="13.88671875" style="3" bestFit="1" customWidth="1"/>
    <col min="59" max="60" width="13.109375" style="3" bestFit="1" customWidth="1"/>
    <col min="61" max="61" width="15.109375" style="3" bestFit="1" customWidth="1"/>
    <col min="62" max="62" width="14.109375" style="3" bestFit="1" customWidth="1"/>
    <col min="63" max="64" width="13.44140625" style="3" bestFit="1" customWidth="1"/>
    <col min="65" max="65" width="16.88671875" style="3" bestFit="1" customWidth="1"/>
    <col min="66" max="66" width="13.109375" style="3" bestFit="1" customWidth="1"/>
    <col min="67" max="67" width="17.44140625" style="3" bestFit="1" customWidth="1"/>
    <col min="68" max="68" width="19.44140625" style="3" bestFit="1" customWidth="1"/>
    <col min="69" max="69" width="15.44140625" style="3" bestFit="1" customWidth="1"/>
    <col min="70" max="73" width="13.109375" style="3" bestFit="1" customWidth="1"/>
    <col min="74" max="74" width="15" style="3" bestFit="1" customWidth="1"/>
    <col min="75" max="75" width="13.88671875" style="3" bestFit="1" customWidth="1"/>
    <col min="76" max="76" width="15.88671875" style="3" bestFit="1" customWidth="1"/>
    <col min="77" max="81" width="13.109375" style="3" bestFit="1" customWidth="1"/>
    <col min="82" max="82" width="13.44140625" style="3" bestFit="1" customWidth="1"/>
    <col min="83" max="84" width="13.109375" style="3" bestFit="1" customWidth="1"/>
    <col min="85" max="85" width="11.44140625" style="3"/>
    <col min="86" max="86" width="14.109375" style="3" bestFit="1" customWidth="1"/>
    <col min="87" max="92" width="13.88671875" style="3" bestFit="1" customWidth="1"/>
    <col min="93" max="93" width="16.88671875" style="3" bestFit="1" customWidth="1"/>
    <col min="94" max="97" width="13.88671875" style="3" bestFit="1" customWidth="1"/>
    <col min="98" max="98" width="19" style="3" bestFit="1" customWidth="1"/>
    <col min="99" max="102" width="13.88671875" style="3" bestFit="1" customWidth="1"/>
    <col min="103" max="103" width="15.109375" style="3" bestFit="1" customWidth="1"/>
    <col min="104" max="104" width="14.109375" style="3" bestFit="1" customWidth="1"/>
    <col min="105" max="106" width="13.88671875" style="3" bestFit="1" customWidth="1"/>
    <col min="107" max="107" width="16.88671875" style="3" bestFit="1" customWidth="1"/>
    <col min="108" max="108" width="13.88671875" style="3" bestFit="1" customWidth="1"/>
    <col min="109" max="109" width="17.44140625" style="3" bestFit="1" customWidth="1"/>
    <col min="110" max="110" width="19.44140625" style="3" bestFit="1" customWidth="1"/>
    <col min="111" max="111" width="15.44140625" style="3" bestFit="1" customWidth="1"/>
    <col min="112" max="115" width="13.88671875" style="3" bestFit="1" customWidth="1"/>
    <col min="116" max="116" width="15" style="3" bestFit="1" customWidth="1"/>
    <col min="117" max="117" width="13.88671875" style="3" bestFit="1" customWidth="1"/>
    <col min="118" max="118" width="15.88671875" style="3" bestFit="1" customWidth="1"/>
    <col min="119" max="126" width="13.88671875" style="3" bestFit="1" customWidth="1"/>
    <col min="127" max="16384" width="11.44140625" style="3"/>
  </cols>
  <sheetData>
    <row r="1" spans="1:126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22"/>
      <c r="CM1" s="33"/>
      <c r="CN1" s="33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28" t="s">
        <v>10</v>
      </c>
      <c r="B2" s="4">
        <v>130.27500000000001</v>
      </c>
      <c r="C2" s="4">
        <v>157.5</v>
      </c>
      <c r="D2" s="4">
        <v>69.514499999999998</v>
      </c>
      <c r="E2" s="4">
        <v>157.5</v>
      </c>
      <c r="F2" s="13">
        <v>104.9</v>
      </c>
      <c r="G2" s="4">
        <v>144.464</v>
      </c>
      <c r="H2" s="4">
        <v>99.045500000000004</v>
      </c>
      <c r="I2" s="4">
        <v>100.765</v>
      </c>
      <c r="J2" s="4">
        <v>103.887</v>
      </c>
      <c r="K2" s="13">
        <v>92.595200000000006</v>
      </c>
      <c r="L2" s="13">
        <v>77.572599999999994</v>
      </c>
      <c r="M2" s="4">
        <v>143.55500000000001</v>
      </c>
      <c r="N2" s="13">
        <v>132.93799999999999</v>
      </c>
      <c r="O2" s="13">
        <v>159.369</v>
      </c>
      <c r="P2" s="13">
        <v>130.089</v>
      </c>
      <c r="Q2" s="13">
        <v>155.81200000000001</v>
      </c>
      <c r="R2" s="4">
        <v>85.936999999999998</v>
      </c>
      <c r="S2" s="13">
        <v>109.375</v>
      </c>
      <c r="T2" s="4">
        <v>92.333500000000001</v>
      </c>
      <c r="U2" s="13">
        <v>116.955</v>
      </c>
      <c r="V2" s="4">
        <v>119.157</v>
      </c>
      <c r="W2" s="4">
        <v>95.279300000000006</v>
      </c>
      <c r="X2" s="4">
        <v>147</v>
      </c>
      <c r="Y2" s="4">
        <v>144.30600000000001</v>
      </c>
      <c r="Z2" s="13">
        <v>107.526</v>
      </c>
      <c r="AA2" s="13">
        <v>91.125100000000003</v>
      </c>
      <c r="AB2" s="4">
        <v>104.14</v>
      </c>
      <c r="AC2" s="4">
        <v>134.233</v>
      </c>
      <c r="AD2" s="4">
        <v>117.836</v>
      </c>
      <c r="AE2" s="4">
        <v>73.565399999999997</v>
      </c>
      <c r="AF2" s="4">
        <v>135.999</v>
      </c>
      <c r="AG2" s="4">
        <v>133.58199999999999</v>
      </c>
      <c r="AH2" s="13">
        <v>98.908500000000004</v>
      </c>
      <c r="AI2" s="4">
        <v>138.679</v>
      </c>
      <c r="AJ2" s="4">
        <v>102.407</v>
      </c>
      <c r="AK2" s="4">
        <v>66.256</v>
      </c>
      <c r="AL2" s="4">
        <v>89.277299999999997</v>
      </c>
      <c r="AM2" s="4">
        <v>97.029700000000005</v>
      </c>
      <c r="AN2" s="13">
        <v>103.20699999999999</v>
      </c>
      <c r="AO2" s="13">
        <v>97.681600000000003</v>
      </c>
      <c r="AP2" s="13">
        <v>98.159499999999994</v>
      </c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x14ac:dyDescent="0.3">
      <c r="A3" s="23" t="s">
        <v>11</v>
      </c>
      <c r="B3" s="4">
        <v>139.96899999999999</v>
      </c>
      <c r="C3" s="4">
        <v>190.964</v>
      </c>
      <c r="D3" s="4">
        <v>71.498099999999994</v>
      </c>
      <c r="E3" s="4">
        <v>181.33199999999999</v>
      </c>
      <c r="F3" s="13">
        <v>129.89699999999999</v>
      </c>
      <c r="G3" s="4">
        <v>126.048</v>
      </c>
      <c r="H3" s="4">
        <v>115.29900000000001</v>
      </c>
      <c r="I3" s="4">
        <v>93.863100000000003</v>
      </c>
      <c r="J3" s="4">
        <v>101.554</v>
      </c>
      <c r="K3" s="13">
        <v>121.065</v>
      </c>
      <c r="L3" s="13">
        <v>76.264600000000002</v>
      </c>
      <c r="M3" s="4">
        <v>132.512</v>
      </c>
      <c r="N3" s="13">
        <v>139.58600000000001</v>
      </c>
      <c r="O3" s="13">
        <v>188.46199999999999</v>
      </c>
      <c r="P3" s="13">
        <v>132.01</v>
      </c>
      <c r="Q3" s="13">
        <v>164.70599999999999</v>
      </c>
      <c r="R3" s="4">
        <v>91.087500000000006</v>
      </c>
      <c r="S3" s="13">
        <v>109.23099999999999</v>
      </c>
      <c r="T3" s="4">
        <v>92.285200000000003</v>
      </c>
      <c r="U3" s="13">
        <v>112.961</v>
      </c>
      <c r="V3" s="4">
        <v>123.23</v>
      </c>
      <c r="W3" s="4">
        <v>101.562</v>
      </c>
      <c r="X3" s="4">
        <v>143.76499999999999</v>
      </c>
      <c r="Y3" s="4">
        <v>154.846</v>
      </c>
      <c r="Z3" s="13">
        <v>118.97499999999999</v>
      </c>
      <c r="AA3" s="13">
        <v>105.755</v>
      </c>
      <c r="AB3" s="4">
        <v>105.904</v>
      </c>
      <c r="AC3" s="4">
        <v>145.577</v>
      </c>
      <c r="AD3" s="4">
        <v>107.104</v>
      </c>
      <c r="AE3" s="4">
        <v>76.941000000000003</v>
      </c>
      <c r="AF3" s="4">
        <v>127.01600000000001</v>
      </c>
      <c r="AG3" s="4">
        <v>132.46600000000001</v>
      </c>
      <c r="AH3" s="13">
        <v>110.22199999999999</v>
      </c>
      <c r="AI3" s="4">
        <v>148.119</v>
      </c>
      <c r="AJ3" s="4">
        <v>106.274</v>
      </c>
      <c r="AK3" s="4">
        <v>66.229500000000002</v>
      </c>
      <c r="AL3" s="4">
        <v>94.382000000000005</v>
      </c>
      <c r="AM3" s="4">
        <v>102.797</v>
      </c>
      <c r="AN3" s="13">
        <v>115.68600000000001</v>
      </c>
      <c r="AO3" s="13">
        <v>99.992400000000004</v>
      </c>
      <c r="AP3" s="13">
        <v>93.023300000000006</v>
      </c>
      <c r="CG3" s="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x14ac:dyDescent="0.3">
      <c r="A4" s="23" t="s">
        <v>16</v>
      </c>
      <c r="B4" s="4">
        <v>132.92099999999999</v>
      </c>
      <c r="C4" s="4">
        <v>100.996</v>
      </c>
      <c r="D4" s="4">
        <v>68.308499999999995</v>
      </c>
      <c r="E4" s="4">
        <v>137.583</v>
      </c>
      <c r="F4" s="13">
        <v>136.631</v>
      </c>
      <c r="G4" s="4">
        <v>102.083</v>
      </c>
      <c r="H4" s="4">
        <v>107.491</v>
      </c>
      <c r="I4" s="4">
        <v>86.996600000000001</v>
      </c>
      <c r="J4" s="4">
        <v>120.69499999999999</v>
      </c>
      <c r="K4" s="13">
        <v>111.78700000000001</v>
      </c>
      <c r="L4" s="13">
        <v>67.276899999999998</v>
      </c>
      <c r="M4" s="4">
        <v>102.526</v>
      </c>
      <c r="N4" s="13">
        <v>142.71799999999999</v>
      </c>
      <c r="O4" s="13">
        <v>160.21799999999999</v>
      </c>
      <c r="P4" s="13">
        <v>121.121</v>
      </c>
      <c r="Q4" s="13">
        <v>103.973</v>
      </c>
      <c r="R4" s="4">
        <v>94.230800000000002</v>
      </c>
      <c r="S4" s="13">
        <v>100.471</v>
      </c>
      <c r="T4" s="4">
        <v>87.726299999999995</v>
      </c>
      <c r="U4" s="13">
        <v>110.28700000000001</v>
      </c>
      <c r="V4" s="4">
        <v>130.83500000000001</v>
      </c>
      <c r="W4" s="4">
        <v>100.71599999999999</v>
      </c>
      <c r="X4" s="4">
        <v>177.00200000000001</v>
      </c>
      <c r="Y4" s="4">
        <v>172.26599999999999</v>
      </c>
      <c r="Z4" s="13">
        <v>117.28700000000001</v>
      </c>
      <c r="AA4" s="13">
        <v>94.692800000000005</v>
      </c>
      <c r="AB4" s="4">
        <v>108.057</v>
      </c>
      <c r="AC4" s="4">
        <v>101.333</v>
      </c>
      <c r="AD4" s="4">
        <v>109.515</v>
      </c>
      <c r="AE4" s="4">
        <v>83.050799999999995</v>
      </c>
      <c r="AF4" s="4">
        <v>110.99</v>
      </c>
      <c r="AG4" s="4">
        <v>119.27</v>
      </c>
      <c r="AH4" s="13">
        <v>111.617</v>
      </c>
      <c r="AI4" s="4">
        <v>160.208</v>
      </c>
      <c r="AJ4" s="4">
        <v>104.867</v>
      </c>
      <c r="AK4" s="4">
        <v>60.152799999999999</v>
      </c>
      <c r="AL4" s="4">
        <v>88.687799999999996</v>
      </c>
      <c r="AM4" s="4">
        <v>100.471</v>
      </c>
      <c r="AN4" s="13">
        <v>106.88800000000001</v>
      </c>
      <c r="AO4" s="13">
        <v>102.777</v>
      </c>
      <c r="AP4" s="13">
        <v>89.385499999999993</v>
      </c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3" t="s">
        <v>17</v>
      </c>
      <c r="B5" s="4">
        <v>121.024</v>
      </c>
      <c r="C5" s="4">
        <v>151.15700000000001</v>
      </c>
      <c r="D5" s="4">
        <v>72.916700000000006</v>
      </c>
      <c r="E5" s="4">
        <v>166.37299999999999</v>
      </c>
      <c r="F5" s="13">
        <v>126.821</v>
      </c>
      <c r="G5" s="4">
        <v>104.72199999999999</v>
      </c>
      <c r="H5" s="4">
        <v>123.01300000000001</v>
      </c>
      <c r="I5" s="4">
        <v>86.4452</v>
      </c>
      <c r="J5" s="4">
        <v>111.43899999999999</v>
      </c>
      <c r="K5" s="13">
        <v>106.52200000000001</v>
      </c>
      <c r="L5" s="13">
        <v>54.697699999999998</v>
      </c>
      <c r="M5" s="4">
        <v>126.18</v>
      </c>
      <c r="N5" s="13">
        <v>134.554</v>
      </c>
      <c r="O5" s="13">
        <v>221.053</v>
      </c>
      <c r="P5" s="13">
        <v>132.089</v>
      </c>
      <c r="Q5" s="13">
        <v>58.753</v>
      </c>
      <c r="R5" s="4">
        <v>100.34099999999999</v>
      </c>
      <c r="S5" s="13">
        <v>105.46899999999999</v>
      </c>
      <c r="T5" s="4">
        <v>92.549800000000005</v>
      </c>
      <c r="U5" s="13">
        <v>102.304</v>
      </c>
      <c r="V5" s="4">
        <v>113.271</v>
      </c>
      <c r="W5" s="4">
        <v>83.233699999999999</v>
      </c>
      <c r="X5" s="4">
        <v>143.55500000000001</v>
      </c>
      <c r="Y5" s="4">
        <v>141.10499999999999</v>
      </c>
      <c r="Z5" s="13">
        <v>131.89099999999999</v>
      </c>
      <c r="AA5" s="13">
        <v>96.862799999999993</v>
      </c>
      <c r="AB5" s="4">
        <v>112.89400000000001</v>
      </c>
      <c r="AC5" s="4">
        <v>131.30199999999999</v>
      </c>
      <c r="AD5" s="4">
        <v>102.336</v>
      </c>
      <c r="AE5" s="4">
        <v>88.687799999999996</v>
      </c>
      <c r="AF5" s="4">
        <v>109.96599999999999</v>
      </c>
      <c r="AG5" s="4">
        <v>126.337</v>
      </c>
      <c r="AH5" s="13">
        <v>90.566800000000001</v>
      </c>
      <c r="AI5" s="4">
        <v>115.506</v>
      </c>
      <c r="AJ5" s="4">
        <v>132.512</v>
      </c>
      <c r="AK5" s="4">
        <v>67.950699999999998</v>
      </c>
      <c r="AL5" s="4">
        <v>84.085400000000007</v>
      </c>
      <c r="AM5" s="4">
        <v>87.142700000000005</v>
      </c>
      <c r="AN5" s="13">
        <v>86.872600000000006</v>
      </c>
      <c r="AO5" s="13">
        <v>101.39100000000001</v>
      </c>
      <c r="AP5" s="13">
        <v>86.486500000000007</v>
      </c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3" t="s">
        <v>22</v>
      </c>
      <c r="B6" s="4">
        <v>138.62100000000001</v>
      </c>
      <c r="C6" s="4">
        <v>173.964</v>
      </c>
      <c r="D6" s="4">
        <v>77.531599999999997</v>
      </c>
      <c r="E6" s="4">
        <v>151.16499999999999</v>
      </c>
      <c r="F6" s="13">
        <v>144</v>
      </c>
      <c r="G6" s="4">
        <v>117.553</v>
      </c>
      <c r="H6" s="4">
        <v>108.48699999999999</v>
      </c>
      <c r="I6" s="4">
        <v>118.16200000000001</v>
      </c>
      <c r="J6" s="4">
        <v>120.536</v>
      </c>
      <c r="K6" s="13">
        <v>115.47499999999999</v>
      </c>
      <c r="L6" s="13">
        <v>85.572900000000004</v>
      </c>
      <c r="M6" s="4">
        <v>116.431</v>
      </c>
      <c r="N6" s="13">
        <v>127.54900000000001</v>
      </c>
      <c r="O6" s="13">
        <v>160.47999999999999</v>
      </c>
      <c r="P6" s="13">
        <v>135.49799999999999</v>
      </c>
      <c r="Q6" s="13">
        <v>103.15</v>
      </c>
      <c r="R6" s="4">
        <v>91.162800000000004</v>
      </c>
      <c r="S6" s="13">
        <v>86.132800000000003</v>
      </c>
      <c r="T6" s="4">
        <v>108.514</v>
      </c>
      <c r="U6" s="13">
        <v>109.95699999999999</v>
      </c>
      <c r="V6" s="4">
        <v>95.043099999999995</v>
      </c>
      <c r="W6" s="4">
        <v>95.179900000000004</v>
      </c>
      <c r="X6" s="4">
        <v>124.26</v>
      </c>
      <c r="Y6" s="4">
        <v>134.178</v>
      </c>
      <c r="Z6" s="13">
        <v>108.15900000000001</v>
      </c>
      <c r="AA6" s="13">
        <v>117.23</v>
      </c>
      <c r="AB6" s="4">
        <v>117.694</v>
      </c>
      <c r="AC6" s="4">
        <v>127.82599999999999</v>
      </c>
      <c r="AD6" s="4">
        <v>112.252</v>
      </c>
      <c r="AE6" s="4">
        <v>99.156800000000004</v>
      </c>
      <c r="AF6" s="4">
        <v>119.82599999999999</v>
      </c>
      <c r="AG6" s="4">
        <v>125.28400000000001</v>
      </c>
      <c r="AH6" s="13">
        <v>110.508</v>
      </c>
      <c r="AI6" s="4">
        <v>170.96299999999999</v>
      </c>
      <c r="AJ6" s="4">
        <v>106.831</v>
      </c>
      <c r="AK6" s="4">
        <v>79.122100000000003</v>
      </c>
      <c r="AL6" s="4">
        <v>94.577699999999993</v>
      </c>
      <c r="AM6" s="4">
        <v>107.789</v>
      </c>
      <c r="AN6" s="13">
        <v>107.65600000000001</v>
      </c>
      <c r="AO6" s="13">
        <v>116.461</v>
      </c>
      <c r="AP6" s="13">
        <v>108.108</v>
      </c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3" t="s">
        <v>23</v>
      </c>
      <c r="B7" s="4">
        <v>144</v>
      </c>
      <c r="C7" s="4">
        <v>144.47200000000001</v>
      </c>
      <c r="D7" s="4">
        <v>72.628500000000003</v>
      </c>
      <c r="E7" s="4">
        <v>172.80600000000001</v>
      </c>
      <c r="F7" s="13">
        <v>159.696</v>
      </c>
      <c r="G7" s="4">
        <v>78.525599999999997</v>
      </c>
      <c r="H7" s="4">
        <v>108.48699999999999</v>
      </c>
      <c r="I7" s="4">
        <v>96.407499999999999</v>
      </c>
      <c r="J7" s="4">
        <v>121.398</v>
      </c>
      <c r="K7" s="13">
        <v>112.923</v>
      </c>
      <c r="L7" s="13">
        <v>59.885899999999999</v>
      </c>
      <c r="M7" s="4">
        <v>83.882800000000003</v>
      </c>
      <c r="N7" s="13">
        <v>105.544</v>
      </c>
      <c r="O7" s="13">
        <v>135.999</v>
      </c>
      <c r="P7" s="13">
        <v>123.27</v>
      </c>
      <c r="Q7" s="13">
        <v>121.33199999999999</v>
      </c>
      <c r="R7" s="4">
        <v>94.686000000000007</v>
      </c>
      <c r="S7" s="13">
        <v>76.5625</v>
      </c>
      <c r="T7" s="4">
        <v>93.511499999999998</v>
      </c>
      <c r="U7" s="13">
        <v>95.043099999999995</v>
      </c>
      <c r="V7" s="4">
        <v>82.054100000000005</v>
      </c>
      <c r="W7" s="4">
        <v>85.881200000000007</v>
      </c>
      <c r="X7" s="4">
        <v>102.43899999999999</v>
      </c>
      <c r="Y7" s="4">
        <v>143.86699999999999</v>
      </c>
      <c r="Z7" s="13">
        <v>102.977</v>
      </c>
      <c r="AA7" s="13">
        <v>126.337</v>
      </c>
      <c r="AB7" s="4">
        <v>120.8</v>
      </c>
      <c r="AC7" s="4">
        <v>131.839</v>
      </c>
      <c r="AD7" s="4">
        <v>97.811599999999999</v>
      </c>
      <c r="AE7" s="4">
        <v>99.932000000000002</v>
      </c>
      <c r="AF7" s="4">
        <v>118.241</v>
      </c>
      <c r="AG7" s="4">
        <v>117.45399999999999</v>
      </c>
      <c r="AH7" s="13">
        <v>101.116</v>
      </c>
      <c r="AI7" s="4">
        <v>154.73699999999999</v>
      </c>
      <c r="AJ7" s="4">
        <v>109.375</v>
      </c>
      <c r="AK7" s="4">
        <v>77.066500000000005</v>
      </c>
      <c r="AL7" s="4">
        <v>99.492400000000004</v>
      </c>
      <c r="AM7" s="4">
        <v>105.096</v>
      </c>
      <c r="AN7" s="13">
        <v>101.81</v>
      </c>
      <c r="AO7" s="13">
        <v>102.11499999999999</v>
      </c>
      <c r="AP7" s="13">
        <v>100</v>
      </c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3" t="s">
        <v>28</v>
      </c>
      <c r="B8" s="4">
        <v>91.001000000000005</v>
      </c>
      <c r="C8" s="4">
        <v>44.377400000000002</v>
      </c>
      <c r="D8" s="4">
        <v>41.4786</v>
      </c>
      <c r="E8" s="4">
        <v>74.059600000000003</v>
      </c>
      <c r="F8" s="13">
        <v>92.118099999999998</v>
      </c>
      <c r="G8" s="4">
        <v>27.096800000000002</v>
      </c>
      <c r="H8" s="4">
        <v>61.635199999999998</v>
      </c>
      <c r="I8" s="4">
        <v>60</v>
      </c>
      <c r="J8" s="4">
        <v>60.245899999999999</v>
      </c>
      <c r="K8" s="13">
        <v>60.406799999999997</v>
      </c>
      <c r="L8" s="13">
        <v>42.0167</v>
      </c>
      <c r="M8" s="4">
        <v>43.3628</v>
      </c>
      <c r="N8" s="13">
        <v>48.004399999999997</v>
      </c>
      <c r="O8" s="13">
        <v>71.282300000000006</v>
      </c>
      <c r="P8" s="13">
        <v>66.1417</v>
      </c>
      <c r="Q8" s="13">
        <v>52.688200000000002</v>
      </c>
      <c r="R8" s="4">
        <v>54.363900000000001</v>
      </c>
      <c r="S8" s="13">
        <v>42.887700000000002</v>
      </c>
      <c r="T8" s="4">
        <v>44.012</v>
      </c>
      <c r="U8" s="13">
        <v>45.643500000000003</v>
      </c>
      <c r="V8" s="4">
        <v>41.587400000000002</v>
      </c>
      <c r="W8" s="4">
        <v>33.805199999999999</v>
      </c>
      <c r="X8" s="4">
        <v>53.368299999999998</v>
      </c>
      <c r="Y8" s="4">
        <v>57.065199999999997</v>
      </c>
      <c r="Z8" s="13">
        <v>56.375799999999998</v>
      </c>
      <c r="AA8" s="13">
        <v>57.421900000000001</v>
      </c>
      <c r="AB8" s="4">
        <v>56.040300000000002</v>
      </c>
      <c r="AC8" s="4">
        <v>63.642499999999998</v>
      </c>
      <c r="AD8" s="4">
        <v>41.261200000000002</v>
      </c>
      <c r="AE8" s="4">
        <v>62.446899999999999</v>
      </c>
      <c r="AF8" s="4">
        <v>43.0959</v>
      </c>
      <c r="AG8" s="4">
        <v>41.426600000000001</v>
      </c>
      <c r="AH8" s="13">
        <v>49.226100000000002</v>
      </c>
      <c r="AI8" s="4">
        <v>49.453299999999999</v>
      </c>
      <c r="AJ8" s="4">
        <v>58.902099999999997</v>
      </c>
      <c r="AK8" s="4">
        <v>35.2776</v>
      </c>
      <c r="AL8" s="4">
        <v>45.567300000000003</v>
      </c>
      <c r="AM8" s="4">
        <v>49.704099999999997</v>
      </c>
      <c r="AN8" s="13">
        <v>46.1066</v>
      </c>
      <c r="AO8" s="13">
        <v>45.964599999999997</v>
      </c>
      <c r="AP8" s="13">
        <v>41.906799999999997</v>
      </c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3" t="s">
        <v>29</v>
      </c>
      <c r="B9" s="4">
        <v>57.094099999999997</v>
      </c>
      <c r="C9" s="4">
        <v>43.140099999999997</v>
      </c>
      <c r="D9" s="4">
        <v>51.326799999999999</v>
      </c>
      <c r="E9" s="4">
        <v>59.146999999999998</v>
      </c>
      <c r="F9" s="13">
        <v>66.459000000000003</v>
      </c>
      <c r="G9" s="4">
        <v>68.611400000000003</v>
      </c>
      <c r="H9" s="4">
        <v>65.246300000000005</v>
      </c>
      <c r="I9" s="4">
        <v>36.331200000000003</v>
      </c>
      <c r="J9" s="4">
        <v>74.524699999999996</v>
      </c>
      <c r="K9" s="13">
        <v>36.307299999999998</v>
      </c>
      <c r="L9" s="13">
        <v>41.392899999999997</v>
      </c>
      <c r="M9" s="4">
        <v>48.591500000000003</v>
      </c>
      <c r="N9" s="13">
        <v>41.256100000000004</v>
      </c>
      <c r="O9" s="13">
        <v>46.365699999999997</v>
      </c>
      <c r="P9" s="13">
        <v>63.564500000000002</v>
      </c>
      <c r="Q9" s="13">
        <v>61.059199999999997</v>
      </c>
      <c r="R9" s="4">
        <v>43.263599999999997</v>
      </c>
      <c r="S9" s="13">
        <v>88.530500000000004</v>
      </c>
      <c r="T9" s="4">
        <v>53.675800000000002</v>
      </c>
      <c r="U9" s="13">
        <v>50.0473</v>
      </c>
      <c r="V9" s="4">
        <v>68.407399999999996</v>
      </c>
      <c r="W9" s="4">
        <v>38.457099999999997</v>
      </c>
      <c r="X9" s="4">
        <v>55.945500000000003</v>
      </c>
      <c r="Y9" s="4">
        <v>52.667200000000001</v>
      </c>
      <c r="Z9" s="13">
        <v>68.771900000000002</v>
      </c>
      <c r="AA9" s="13">
        <v>48.891399999999997</v>
      </c>
      <c r="AB9" s="4">
        <v>57.976700000000001</v>
      </c>
      <c r="AC9" s="4">
        <v>59.127200000000002</v>
      </c>
      <c r="AD9" s="4">
        <v>43.212000000000003</v>
      </c>
      <c r="AE9" s="4">
        <v>27.2727</v>
      </c>
      <c r="AF9" s="4">
        <v>50.567599999999999</v>
      </c>
      <c r="AG9" s="4">
        <v>47.548000000000002</v>
      </c>
      <c r="AH9" s="13">
        <v>38.190600000000003</v>
      </c>
      <c r="AI9" s="4">
        <v>69.957400000000007</v>
      </c>
      <c r="AJ9" s="4">
        <v>98.061700000000002</v>
      </c>
      <c r="AK9" s="4">
        <v>49.453299999999999</v>
      </c>
      <c r="AL9" s="4">
        <v>52.265599999999999</v>
      </c>
      <c r="AM9" s="4">
        <v>39.6999</v>
      </c>
      <c r="AN9" s="13">
        <v>58.258299999999998</v>
      </c>
      <c r="AO9" s="13">
        <v>57.515500000000003</v>
      </c>
      <c r="AP9" s="13">
        <v>56.320399999999999</v>
      </c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3" t="s">
        <v>34</v>
      </c>
      <c r="B10" s="4">
        <v>57.093000000000004</v>
      </c>
      <c r="C10" s="4">
        <v>43.140099999999997</v>
      </c>
      <c r="D10" s="4">
        <v>51.326799999999999</v>
      </c>
      <c r="E10" s="4">
        <v>59.146999999999998</v>
      </c>
      <c r="F10" s="13">
        <v>66.459000000000003</v>
      </c>
      <c r="G10" s="4">
        <v>68.611400000000003</v>
      </c>
      <c r="H10" s="4">
        <v>65.246300000000005</v>
      </c>
      <c r="I10" s="4">
        <v>36.331200000000003</v>
      </c>
      <c r="J10" s="4">
        <v>74.524699999999996</v>
      </c>
      <c r="K10" s="13">
        <v>36.306800000000003</v>
      </c>
      <c r="L10" s="13">
        <v>41.392299999999999</v>
      </c>
      <c r="M10" s="4">
        <v>48.591500000000003</v>
      </c>
      <c r="N10" s="13">
        <v>41.256100000000004</v>
      </c>
      <c r="O10" s="13">
        <v>46.365699999999997</v>
      </c>
      <c r="P10" s="13">
        <v>63.564500000000002</v>
      </c>
      <c r="Q10" s="13">
        <v>61.059199999999997</v>
      </c>
      <c r="R10" s="4">
        <v>43.263599999999997</v>
      </c>
      <c r="S10" s="13">
        <v>88.530500000000004</v>
      </c>
      <c r="T10" s="4">
        <v>53.675800000000002</v>
      </c>
      <c r="U10" s="13">
        <v>50.046300000000002</v>
      </c>
      <c r="V10" s="4">
        <v>68.407399999999996</v>
      </c>
      <c r="W10" s="4">
        <v>38.457099999999997</v>
      </c>
      <c r="X10" s="4">
        <v>55.945500000000003</v>
      </c>
      <c r="Y10" s="4">
        <v>52.667200000000001</v>
      </c>
      <c r="Z10" s="13">
        <v>68.771900000000002</v>
      </c>
      <c r="AA10" s="13">
        <v>48.891399999999997</v>
      </c>
      <c r="AB10" s="4">
        <v>57.976700000000001</v>
      </c>
      <c r="AC10" s="4">
        <v>59.127200000000002</v>
      </c>
      <c r="AD10" s="4">
        <v>43.212000000000003</v>
      </c>
      <c r="AE10" s="4">
        <v>27.2727</v>
      </c>
      <c r="AF10" s="4">
        <v>50.567599999999999</v>
      </c>
      <c r="AG10" s="4">
        <v>47.547199999999997</v>
      </c>
      <c r="AH10" s="13">
        <v>38.190600000000003</v>
      </c>
      <c r="AI10" s="4">
        <v>69.957400000000007</v>
      </c>
      <c r="AJ10" s="4">
        <v>98.061700000000002</v>
      </c>
      <c r="AK10" s="4">
        <v>49.452399999999997</v>
      </c>
      <c r="AL10" s="4">
        <v>52.264600000000002</v>
      </c>
      <c r="AM10" s="4">
        <v>39.6999</v>
      </c>
      <c r="AN10" s="13">
        <v>58.258299999999998</v>
      </c>
      <c r="AO10" s="13">
        <v>57.515500000000003</v>
      </c>
      <c r="AP10" s="13">
        <v>56.320399999999999</v>
      </c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3" t="s">
        <v>35</v>
      </c>
      <c r="B11" s="4">
        <v>115.145</v>
      </c>
      <c r="C11" s="4">
        <v>107.684</v>
      </c>
      <c r="D11" s="4">
        <v>31.901</v>
      </c>
      <c r="E11" s="4">
        <v>127.01600000000001</v>
      </c>
      <c r="F11" s="13">
        <v>118.125</v>
      </c>
      <c r="G11" s="4">
        <v>87.111099999999993</v>
      </c>
      <c r="H11" s="4">
        <v>90.073499999999996</v>
      </c>
      <c r="I11" s="4">
        <v>72.532899999999998</v>
      </c>
      <c r="J11" s="4">
        <v>81.120900000000006</v>
      </c>
      <c r="K11" s="13">
        <v>87.039500000000004</v>
      </c>
      <c r="L11" s="13">
        <v>54.256900000000002</v>
      </c>
      <c r="M11" s="4">
        <v>79.507199999999997</v>
      </c>
      <c r="N11" s="13">
        <v>104.40300000000001</v>
      </c>
      <c r="O11" s="13">
        <v>109.294</v>
      </c>
      <c r="P11" s="13">
        <v>115.521</v>
      </c>
      <c r="Q11" s="13">
        <v>80.459800000000001</v>
      </c>
      <c r="R11" s="4">
        <v>84.720799999999997</v>
      </c>
      <c r="S11" s="13">
        <v>51.231400000000001</v>
      </c>
      <c r="T11" s="4">
        <v>97.051100000000005</v>
      </c>
      <c r="U11" s="13">
        <v>65.830699999999993</v>
      </c>
      <c r="V11" s="4">
        <v>103.158</v>
      </c>
      <c r="W11" s="4">
        <v>53.454500000000003</v>
      </c>
      <c r="X11" s="4">
        <v>120.185</v>
      </c>
      <c r="Y11" s="4">
        <v>147</v>
      </c>
      <c r="Z11" s="13">
        <v>118.548</v>
      </c>
      <c r="AA11" s="13">
        <v>83.5227</v>
      </c>
      <c r="AB11" s="4">
        <v>71.370800000000003</v>
      </c>
      <c r="AC11" s="4">
        <v>101.83199999999999</v>
      </c>
      <c r="AD11" s="4">
        <v>89.908299999999997</v>
      </c>
      <c r="AE11" s="4">
        <v>77.777799999999999</v>
      </c>
      <c r="AF11" s="4">
        <v>78.7149</v>
      </c>
      <c r="AG11" s="4">
        <v>62.646500000000003</v>
      </c>
      <c r="AH11" s="13">
        <v>62.8324</v>
      </c>
      <c r="AI11" s="4">
        <v>82.194299999999998</v>
      </c>
      <c r="AJ11" s="4">
        <v>92.517499999999998</v>
      </c>
      <c r="AK11" s="4">
        <v>62.5473</v>
      </c>
      <c r="AL11" s="4">
        <v>75.818799999999996</v>
      </c>
      <c r="AM11" s="4">
        <v>54.759900000000002</v>
      </c>
      <c r="AN11" s="13">
        <v>60.491500000000002</v>
      </c>
      <c r="AO11" s="13">
        <v>96.597499999999997</v>
      </c>
      <c r="AP11" s="13">
        <v>105.386</v>
      </c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3" t="s">
        <v>40</v>
      </c>
      <c r="B12" s="4">
        <v>78.624099999999999</v>
      </c>
      <c r="C12" s="4">
        <v>49.498699999999999</v>
      </c>
      <c r="D12" s="4">
        <v>30.4726</v>
      </c>
      <c r="E12" s="4">
        <v>101.58199999999999</v>
      </c>
      <c r="F12" s="13">
        <v>61.069099999999999</v>
      </c>
      <c r="G12" s="4">
        <v>60.4041</v>
      </c>
      <c r="H12" s="4">
        <v>69.437899999999999</v>
      </c>
      <c r="I12" s="4">
        <v>57.173699999999997</v>
      </c>
      <c r="J12" s="4">
        <v>56.045099999999998</v>
      </c>
      <c r="K12" s="13">
        <v>64.894300000000001</v>
      </c>
      <c r="L12" s="13">
        <v>44.890099999999997</v>
      </c>
      <c r="M12" s="4">
        <v>70.074200000000005</v>
      </c>
      <c r="N12" s="13">
        <v>44.6477</v>
      </c>
      <c r="O12" s="13">
        <v>87.528899999999993</v>
      </c>
      <c r="P12" s="13">
        <v>72.510999999999996</v>
      </c>
      <c r="Q12" s="13">
        <v>52.734400000000001</v>
      </c>
      <c r="R12" s="4">
        <v>57.752800000000001</v>
      </c>
      <c r="S12" s="13">
        <v>48.395899999999997</v>
      </c>
      <c r="T12" s="4">
        <v>66.126900000000006</v>
      </c>
      <c r="U12" s="13">
        <v>58.333300000000001</v>
      </c>
      <c r="V12" s="4">
        <v>67.174400000000006</v>
      </c>
      <c r="W12" s="4">
        <v>59.756100000000004</v>
      </c>
      <c r="X12" s="4">
        <v>56.4878</v>
      </c>
      <c r="Y12" s="4">
        <v>68.940399999999997</v>
      </c>
      <c r="Z12" s="13">
        <v>88.956100000000006</v>
      </c>
      <c r="AA12" s="13">
        <v>80.489099999999993</v>
      </c>
      <c r="AB12" s="4">
        <v>65.034700000000001</v>
      </c>
      <c r="AC12" s="4">
        <v>72.082400000000007</v>
      </c>
      <c r="AD12" s="4">
        <v>62.965499999999999</v>
      </c>
      <c r="AE12" s="4">
        <v>64.7577</v>
      </c>
      <c r="AF12" s="4">
        <v>54.078400000000002</v>
      </c>
      <c r="AG12" s="4">
        <v>63.820500000000003</v>
      </c>
      <c r="AH12" s="13">
        <v>57.653300000000002</v>
      </c>
      <c r="AI12" s="4">
        <v>66.044300000000007</v>
      </c>
      <c r="AJ12" s="4">
        <v>91.275999999999996</v>
      </c>
      <c r="AK12" s="4">
        <v>51.004300000000001</v>
      </c>
      <c r="AL12" s="4">
        <v>69.176500000000004</v>
      </c>
      <c r="AM12" s="4">
        <v>59.573099999999997</v>
      </c>
      <c r="AN12" s="13">
        <v>40.404000000000003</v>
      </c>
      <c r="AO12" s="13">
        <v>68.336799999999997</v>
      </c>
      <c r="AP12" s="13">
        <v>43.454599999999999</v>
      </c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3" t="s">
        <v>41</v>
      </c>
      <c r="B13" s="4">
        <v>89.510499999999993</v>
      </c>
      <c r="C13" s="4">
        <v>65.259200000000007</v>
      </c>
      <c r="D13" s="4">
        <v>147.59</v>
      </c>
      <c r="E13" s="4">
        <v>97.051100000000005</v>
      </c>
      <c r="F13" s="13">
        <v>83.383200000000002</v>
      </c>
      <c r="G13" s="4">
        <v>153.97999999999999</v>
      </c>
      <c r="H13" s="4">
        <v>100</v>
      </c>
      <c r="I13" s="4">
        <v>100</v>
      </c>
      <c r="J13" s="4">
        <v>87.240399999999994</v>
      </c>
      <c r="K13" s="13">
        <v>75.384600000000006</v>
      </c>
      <c r="L13" s="13">
        <v>69.426900000000003</v>
      </c>
      <c r="M13" s="4">
        <v>65.364000000000004</v>
      </c>
      <c r="N13" s="13">
        <v>64.298199999999994</v>
      </c>
      <c r="O13" s="13">
        <v>133.36699999999999</v>
      </c>
      <c r="P13" s="13">
        <v>107.89</v>
      </c>
      <c r="Q13" s="13">
        <v>88.911299999999997</v>
      </c>
      <c r="R13" s="4">
        <v>80.4255</v>
      </c>
      <c r="S13" s="13">
        <v>53.390900000000002</v>
      </c>
      <c r="T13" s="4">
        <v>80.274299999999997</v>
      </c>
      <c r="U13" s="13">
        <v>73.290300000000002</v>
      </c>
      <c r="V13" s="4">
        <v>92.549800000000005</v>
      </c>
      <c r="W13" s="4">
        <v>61.570700000000002</v>
      </c>
      <c r="X13" s="4">
        <v>129.99299999999999</v>
      </c>
      <c r="Y13" s="4">
        <v>104.342</v>
      </c>
      <c r="Z13" s="13">
        <v>115.184</v>
      </c>
      <c r="AA13" s="13">
        <v>74.807000000000002</v>
      </c>
      <c r="AB13" s="4">
        <v>92.744500000000002</v>
      </c>
      <c r="AC13" s="4">
        <v>70</v>
      </c>
      <c r="AD13" s="4">
        <v>82.576499999999996</v>
      </c>
      <c r="AE13" s="4">
        <v>69.668199999999999</v>
      </c>
      <c r="AF13" s="4">
        <v>80.391300000000001</v>
      </c>
      <c r="AG13" s="4">
        <v>77.048500000000004</v>
      </c>
      <c r="AH13" s="13">
        <v>57.990699999999997</v>
      </c>
      <c r="AI13" s="4">
        <v>68.393299999999996</v>
      </c>
      <c r="AJ13" s="4">
        <v>109.398</v>
      </c>
      <c r="AK13" s="4">
        <v>56.931399999999996</v>
      </c>
      <c r="AL13" s="4">
        <v>97.5124</v>
      </c>
      <c r="AM13" s="4">
        <v>65.662499999999994</v>
      </c>
      <c r="AN13" s="13">
        <v>75.562799999999996</v>
      </c>
      <c r="AO13" s="13">
        <v>89.896000000000001</v>
      </c>
      <c r="AP13" s="13">
        <v>59.2044</v>
      </c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3" t="s">
        <v>43</v>
      </c>
      <c r="B14" s="4">
        <v>89.510499999999993</v>
      </c>
      <c r="C14" s="4">
        <v>65.259200000000007</v>
      </c>
      <c r="D14" s="4">
        <v>73.647300000000001</v>
      </c>
      <c r="E14" s="4">
        <v>97.051100000000005</v>
      </c>
      <c r="F14" s="13">
        <v>83.383200000000002</v>
      </c>
      <c r="G14" s="4">
        <v>153.97999999999999</v>
      </c>
      <c r="H14" s="4">
        <v>100</v>
      </c>
      <c r="I14" s="4">
        <v>100</v>
      </c>
      <c r="J14" s="4">
        <v>87.240399999999994</v>
      </c>
      <c r="K14" s="13">
        <v>75.384600000000006</v>
      </c>
      <c r="L14" s="13">
        <v>69.426900000000003</v>
      </c>
      <c r="M14" s="4">
        <v>65.364000000000004</v>
      </c>
      <c r="N14" s="13">
        <v>64.298199999999994</v>
      </c>
      <c r="O14" s="13">
        <v>133.36699999999999</v>
      </c>
      <c r="P14" s="13">
        <v>107.89</v>
      </c>
      <c r="Q14" s="13">
        <v>88.911299999999997</v>
      </c>
      <c r="R14" s="4">
        <v>80.4255</v>
      </c>
      <c r="S14" s="13">
        <v>53.390900000000002</v>
      </c>
      <c r="T14" s="4">
        <v>80.271799999999999</v>
      </c>
      <c r="U14" s="13">
        <v>73.290300000000002</v>
      </c>
      <c r="V14" s="4">
        <v>92.549800000000005</v>
      </c>
      <c r="W14" s="4">
        <v>61.570700000000002</v>
      </c>
      <c r="X14" s="4">
        <v>129.99299999999999</v>
      </c>
      <c r="Y14" s="4">
        <v>104.33799999999999</v>
      </c>
      <c r="Z14" s="13">
        <v>115.179</v>
      </c>
      <c r="AA14" s="13">
        <v>74.807000000000002</v>
      </c>
      <c r="AB14" s="4">
        <v>92.744500000000002</v>
      </c>
      <c r="AC14" s="4">
        <v>70</v>
      </c>
      <c r="AD14" s="4">
        <v>82.573999999999998</v>
      </c>
      <c r="AE14" s="4">
        <v>69.668199999999999</v>
      </c>
      <c r="AF14" s="4">
        <v>80.391300000000001</v>
      </c>
      <c r="AG14" s="4">
        <v>77.048500000000004</v>
      </c>
      <c r="AH14" s="13">
        <v>57.989400000000003</v>
      </c>
      <c r="AI14" s="4">
        <v>68.393299999999996</v>
      </c>
      <c r="AJ14" s="4">
        <v>109.393</v>
      </c>
      <c r="AK14" s="4">
        <v>56.931399999999996</v>
      </c>
      <c r="AL14" s="4">
        <v>97.5124</v>
      </c>
      <c r="AM14" s="4">
        <v>65.662499999999994</v>
      </c>
      <c r="AN14" s="13">
        <v>75.5608</v>
      </c>
      <c r="AO14" s="13">
        <v>89.896000000000001</v>
      </c>
      <c r="AP14" s="13">
        <v>59.2044</v>
      </c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3" t="s">
        <v>44</v>
      </c>
      <c r="B15" s="4">
        <v>80.706199999999995</v>
      </c>
      <c r="C15" s="4">
        <v>99.939599999999999</v>
      </c>
      <c r="D15" s="4">
        <v>63.581299999999999</v>
      </c>
      <c r="E15" s="4">
        <v>129.19900000000001</v>
      </c>
      <c r="F15" s="13">
        <v>154.93600000000001</v>
      </c>
      <c r="G15" s="4">
        <v>194.81700000000001</v>
      </c>
      <c r="H15" s="4">
        <v>85.118700000000004</v>
      </c>
      <c r="I15" s="4">
        <v>99.324299999999994</v>
      </c>
      <c r="J15" s="4">
        <v>96.937299999999993</v>
      </c>
      <c r="K15" s="13">
        <v>68.220500000000001</v>
      </c>
      <c r="L15" s="13">
        <v>63.2258</v>
      </c>
      <c r="M15" s="4">
        <v>106.90900000000001</v>
      </c>
      <c r="N15" s="13">
        <v>106.831</v>
      </c>
      <c r="O15" s="13">
        <v>143.05799999999999</v>
      </c>
      <c r="P15" s="13">
        <v>122.5</v>
      </c>
      <c r="Q15" s="13">
        <v>87.965400000000002</v>
      </c>
      <c r="R15" s="4">
        <v>73.041499999999999</v>
      </c>
      <c r="S15" s="13">
        <v>49.189500000000002</v>
      </c>
      <c r="T15" s="4">
        <v>99.234899999999996</v>
      </c>
      <c r="U15" s="13">
        <v>71.583200000000005</v>
      </c>
      <c r="V15" s="4">
        <v>76.7624</v>
      </c>
      <c r="W15" s="4">
        <v>55.681800000000003</v>
      </c>
      <c r="X15" s="4">
        <v>89.452299999999994</v>
      </c>
      <c r="Y15" s="4">
        <v>106.52200000000001</v>
      </c>
      <c r="Z15" s="13">
        <v>99.101100000000002</v>
      </c>
      <c r="AA15" s="13">
        <v>76.753500000000003</v>
      </c>
      <c r="AB15" s="4">
        <v>120.28400000000001</v>
      </c>
      <c r="AC15" s="4">
        <v>84.342699999999994</v>
      </c>
      <c r="AD15" s="4">
        <v>83.7607</v>
      </c>
      <c r="AE15" s="4">
        <v>68.090599999999995</v>
      </c>
      <c r="AF15" s="4">
        <v>94.537099999999995</v>
      </c>
      <c r="AG15" s="4">
        <v>72.153099999999995</v>
      </c>
      <c r="AH15" s="13">
        <v>73.174800000000005</v>
      </c>
      <c r="AI15" s="4">
        <v>79.264300000000006</v>
      </c>
      <c r="AJ15" s="4">
        <v>100.303</v>
      </c>
      <c r="AK15" s="4">
        <v>69.368700000000004</v>
      </c>
      <c r="AL15" s="4">
        <v>69.955600000000004</v>
      </c>
      <c r="AM15" s="4">
        <v>70.167100000000005</v>
      </c>
      <c r="AN15" s="13">
        <v>57.878999999999998</v>
      </c>
      <c r="AO15" s="13">
        <v>85.839399999999998</v>
      </c>
      <c r="AP15" s="13">
        <v>50.151499999999999</v>
      </c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3" t="s">
        <v>47</v>
      </c>
      <c r="B16" s="4">
        <v>117.002</v>
      </c>
      <c r="C16" s="4">
        <v>121.958</v>
      </c>
      <c r="D16" s="4">
        <v>41.979300000000002</v>
      </c>
      <c r="E16" s="4">
        <v>126.048</v>
      </c>
      <c r="F16" s="13">
        <v>110.693</v>
      </c>
      <c r="G16" s="4">
        <v>145.54499999999999</v>
      </c>
      <c r="H16" s="4">
        <v>84.58</v>
      </c>
      <c r="I16" s="4">
        <v>109.77</v>
      </c>
      <c r="J16" s="4">
        <v>95.855699999999999</v>
      </c>
      <c r="K16" s="13">
        <v>74.762699999999995</v>
      </c>
      <c r="L16" s="13">
        <v>69.591300000000004</v>
      </c>
      <c r="M16" s="4">
        <v>100</v>
      </c>
      <c r="N16" s="13">
        <v>121.24299999999999</v>
      </c>
      <c r="O16" s="13">
        <v>127.432</v>
      </c>
      <c r="P16" s="13">
        <v>105.376</v>
      </c>
      <c r="Q16" s="13">
        <v>126.43300000000001</v>
      </c>
      <c r="R16" s="4">
        <v>80.245000000000005</v>
      </c>
      <c r="S16" s="13">
        <v>56.976700000000001</v>
      </c>
      <c r="T16" s="4">
        <v>98.912199999999999</v>
      </c>
      <c r="U16" s="13">
        <v>80.055700000000002</v>
      </c>
      <c r="V16" s="4">
        <v>93.333299999999994</v>
      </c>
      <c r="W16" s="4">
        <v>76.363600000000005</v>
      </c>
      <c r="X16" s="4">
        <v>101.03100000000001</v>
      </c>
      <c r="Y16" s="4">
        <v>144.11799999999999</v>
      </c>
      <c r="Z16" s="13">
        <v>95.351299999999995</v>
      </c>
      <c r="AA16" s="13">
        <v>99.421400000000006</v>
      </c>
      <c r="AB16" s="4">
        <v>111.139</v>
      </c>
      <c r="AC16" s="4">
        <v>107.221</v>
      </c>
      <c r="AD16" s="4">
        <v>73.5</v>
      </c>
      <c r="AE16" s="4">
        <v>62.790700000000001</v>
      </c>
      <c r="AF16" s="4">
        <v>105.59099999999999</v>
      </c>
      <c r="AG16" s="4">
        <v>73.304500000000004</v>
      </c>
      <c r="AH16" s="13">
        <v>80.2791</v>
      </c>
      <c r="AI16" s="4">
        <v>120.492</v>
      </c>
      <c r="AJ16" s="4">
        <v>104.29600000000001</v>
      </c>
      <c r="AK16" s="4">
        <v>75.999499999999998</v>
      </c>
      <c r="AL16" s="4">
        <v>100.261</v>
      </c>
      <c r="AM16" s="4">
        <v>70.4923</v>
      </c>
      <c r="AN16" s="13">
        <v>52.105899999999998</v>
      </c>
      <c r="AO16" s="13">
        <v>86.216999999999999</v>
      </c>
      <c r="AP16" s="13">
        <v>88.659000000000006</v>
      </c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3" t="s">
        <v>48</v>
      </c>
      <c r="B17" s="4">
        <v>72.077500000000001</v>
      </c>
      <c r="C17" s="4">
        <v>63.857500000000002</v>
      </c>
      <c r="D17" s="4">
        <v>37.4268</v>
      </c>
      <c r="E17" s="4">
        <v>57.0259</v>
      </c>
      <c r="F17" s="13">
        <v>70.691999999999993</v>
      </c>
      <c r="G17" s="4">
        <v>46.759</v>
      </c>
      <c r="H17" s="4">
        <v>83.152600000000007</v>
      </c>
      <c r="I17" s="4">
        <v>71.7637</v>
      </c>
      <c r="J17" s="4">
        <v>73.099999999999994</v>
      </c>
      <c r="K17" s="13">
        <v>68.677300000000002</v>
      </c>
      <c r="L17" s="13">
        <v>62.615400000000001</v>
      </c>
      <c r="M17" s="4">
        <v>64.451700000000002</v>
      </c>
      <c r="N17" s="13">
        <v>47.412599999999998</v>
      </c>
      <c r="O17" s="13">
        <v>102.352</v>
      </c>
      <c r="P17" s="13">
        <v>57.686</v>
      </c>
      <c r="Q17" s="13">
        <v>89.841099999999997</v>
      </c>
      <c r="R17" s="4">
        <v>53.523699999999998</v>
      </c>
      <c r="S17" s="13">
        <v>37.290700000000001</v>
      </c>
      <c r="T17" s="4">
        <v>68.017099999999999</v>
      </c>
      <c r="U17" s="13">
        <v>47.209499999999998</v>
      </c>
      <c r="V17" s="4">
        <v>52.455199999999998</v>
      </c>
      <c r="W17" s="4">
        <v>50.323300000000003</v>
      </c>
      <c r="X17" s="4">
        <v>46.445500000000003</v>
      </c>
      <c r="Y17" s="4">
        <v>76.771299999999997</v>
      </c>
      <c r="Z17" s="13">
        <v>69.552899999999994</v>
      </c>
      <c r="AA17" s="13">
        <v>75.307400000000001</v>
      </c>
      <c r="AB17" s="4">
        <v>76.209699999999998</v>
      </c>
      <c r="AC17" s="4">
        <v>48.033999999999999</v>
      </c>
      <c r="AD17" s="4">
        <v>50.880699999999997</v>
      </c>
      <c r="AE17" s="4">
        <v>52.359699999999997</v>
      </c>
      <c r="AF17" s="4">
        <v>64.937299999999993</v>
      </c>
      <c r="AG17" s="4">
        <v>51.290999999999997</v>
      </c>
      <c r="AH17" s="13">
        <v>67.465599999999995</v>
      </c>
      <c r="AI17" s="4">
        <v>49.578400000000002</v>
      </c>
      <c r="AJ17" s="4">
        <v>81.659099999999995</v>
      </c>
      <c r="AK17" s="4">
        <v>56.758000000000003</v>
      </c>
      <c r="AL17" s="4">
        <v>83.7607</v>
      </c>
      <c r="AM17" s="4">
        <v>52.801699999999997</v>
      </c>
      <c r="AN17" s="13">
        <v>57.214399999999998</v>
      </c>
      <c r="AO17" s="13">
        <v>59.942900000000002</v>
      </c>
      <c r="AP17" s="13">
        <v>59.9251</v>
      </c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3" t="s">
        <v>51</v>
      </c>
      <c r="B18" s="4">
        <v>82.241100000000003</v>
      </c>
      <c r="C18" s="4">
        <v>70.126199999999997</v>
      </c>
      <c r="D18" s="4">
        <v>29.573799999999999</v>
      </c>
      <c r="E18" s="4">
        <v>57.0259</v>
      </c>
      <c r="F18" s="13">
        <v>99.060299999999998</v>
      </c>
      <c r="G18" s="4">
        <v>75.2346</v>
      </c>
      <c r="H18" s="4">
        <v>90.538899999999998</v>
      </c>
      <c r="I18" s="4">
        <v>68.162499999999994</v>
      </c>
      <c r="J18" s="4">
        <v>72.453500000000005</v>
      </c>
      <c r="K18" s="13">
        <v>58.143599999999999</v>
      </c>
      <c r="L18" s="13">
        <v>59.460700000000003</v>
      </c>
      <c r="M18" s="4">
        <v>73.970500000000001</v>
      </c>
      <c r="N18" s="13">
        <v>62.7029</v>
      </c>
      <c r="O18" s="13">
        <v>96.092399999999998</v>
      </c>
      <c r="P18" s="13">
        <v>64.2483</v>
      </c>
      <c r="Q18" s="13">
        <v>82.092299999999994</v>
      </c>
      <c r="R18" s="4">
        <v>62.165199999999999</v>
      </c>
      <c r="S18" s="13">
        <v>38.759</v>
      </c>
      <c r="T18" s="4">
        <v>76.189899999999994</v>
      </c>
      <c r="U18" s="13">
        <v>53.857100000000003</v>
      </c>
      <c r="V18" s="4">
        <v>56.220100000000002</v>
      </c>
      <c r="W18" s="4">
        <v>65.538799999999995</v>
      </c>
      <c r="X18" s="4">
        <v>54.8872</v>
      </c>
      <c r="Y18" s="4">
        <v>66.455699999999993</v>
      </c>
      <c r="Z18" s="13">
        <v>97.974599999999995</v>
      </c>
      <c r="AA18" s="13">
        <v>89.707099999999997</v>
      </c>
      <c r="AB18" s="4">
        <v>84.463899999999995</v>
      </c>
      <c r="AC18" s="4">
        <v>45.034500000000001</v>
      </c>
      <c r="AD18" s="4">
        <v>51.862000000000002</v>
      </c>
      <c r="AE18" s="4">
        <v>53.2791</v>
      </c>
      <c r="AF18" s="4">
        <v>57.837299999999999</v>
      </c>
      <c r="AG18" s="4">
        <v>44.270400000000002</v>
      </c>
      <c r="AH18" s="13">
        <v>77.102400000000003</v>
      </c>
      <c r="AI18" s="4">
        <v>51.0929</v>
      </c>
      <c r="AJ18" s="4">
        <v>87.453699999999998</v>
      </c>
      <c r="AK18" s="4">
        <v>59.392600000000002</v>
      </c>
      <c r="AL18" s="4">
        <v>66.077299999999994</v>
      </c>
      <c r="AM18" s="4">
        <v>48.828200000000002</v>
      </c>
      <c r="AN18" s="13">
        <v>71.944199999999995</v>
      </c>
      <c r="AO18" s="13">
        <v>70.209900000000005</v>
      </c>
      <c r="AP18" s="13">
        <v>56.872</v>
      </c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3" t="s">
        <v>52</v>
      </c>
      <c r="B19" s="4">
        <v>119.88</v>
      </c>
      <c r="C19" s="4">
        <v>93.696899999999999</v>
      </c>
      <c r="D19" s="4">
        <v>45.822899999999997</v>
      </c>
      <c r="E19" s="4">
        <v>63.216700000000003</v>
      </c>
      <c r="F19" s="13">
        <v>122.46</v>
      </c>
      <c r="G19" s="4">
        <v>114.16500000000001</v>
      </c>
      <c r="H19" s="4">
        <v>99.123400000000004</v>
      </c>
      <c r="I19" s="4">
        <v>78.434899999999999</v>
      </c>
      <c r="J19" s="4">
        <v>90.855999999999995</v>
      </c>
      <c r="K19" s="13">
        <v>57.894300000000001</v>
      </c>
      <c r="L19" s="13">
        <v>66.987300000000005</v>
      </c>
      <c r="M19" s="4">
        <v>90.042900000000003</v>
      </c>
      <c r="N19" s="13">
        <v>101.648</v>
      </c>
      <c r="O19" s="13">
        <v>100.54300000000001</v>
      </c>
      <c r="P19" s="13">
        <v>89.117900000000006</v>
      </c>
      <c r="Q19" s="13">
        <v>73.725300000000004</v>
      </c>
      <c r="R19" s="4">
        <v>72.090199999999996</v>
      </c>
      <c r="S19" s="13">
        <v>48.018300000000004</v>
      </c>
      <c r="T19" s="4">
        <v>96.947900000000004</v>
      </c>
      <c r="U19" s="13">
        <v>71.0488</v>
      </c>
      <c r="V19" s="4">
        <v>72.978999999999999</v>
      </c>
      <c r="W19" s="4">
        <v>85.878399999999999</v>
      </c>
      <c r="X19" s="4">
        <v>93.836399999999998</v>
      </c>
      <c r="Y19" s="4">
        <v>146.01</v>
      </c>
      <c r="Z19" s="13">
        <v>137.81299999999999</v>
      </c>
      <c r="AA19" s="13">
        <v>104.73399999999999</v>
      </c>
      <c r="AB19" s="4">
        <v>88.726399999999998</v>
      </c>
      <c r="AC19" s="4">
        <v>45.000799999999998</v>
      </c>
      <c r="AD19" s="4">
        <v>56.381799999999998</v>
      </c>
      <c r="AE19" s="4">
        <v>54.180199999999999</v>
      </c>
      <c r="AF19" s="4">
        <v>54.850700000000003</v>
      </c>
      <c r="AG19" s="4">
        <v>52.874499999999998</v>
      </c>
      <c r="AH19" s="13">
        <v>94.5</v>
      </c>
      <c r="AI19" s="4">
        <v>54.966999999999999</v>
      </c>
      <c r="AJ19" s="4">
        <v>95.942599999999999</v>
      </c>
      <c r="AK19" s="4">
        <v>60.780099999999997</v>
      </c>
      <c r="AL19" s="4">
        <v>60.8626</v>
      </c>
      <c r="AM19" s="4">
        <v>51.844700000000003</v>
      </c>
      <c r="AN19" s="13">
        <v>89.391000000000005</v>
      </c>
      <c r="AO19" s="13">
        <v>85.570099999999996</v>
      </c>
      <c r="AP19" s="13">
        <v>60</v>
      </c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x14ac:dyDescent="0.3">
      <c r="A20" s="23" t="s">
        <v>55</v>
      </c>
      <c r="B20" s="4">
        <v>92.888199999999998</v>
      </c>
      <c r="C20" s="4">
        <v>85.288799999999995</v>
      </c>
      <c r="D20" s="4">
        <v>48.3553</v>
      </c>
      <c r="E20" s="4">
        <v>97.365300000000005</v>
      </c>
      <c r="F20" s="13">
        <v>107.613</v>
      </c>
      <c r="G20" s="4">
        <v>51.046599999999998</v>
      </c>
      <c r="H20" s="4">
        <v>71.687899999999999</v>
      </c>
      <c r="I20" s="4">
        <v>92.939899999999994</v>
      </c>
      <c r="J20" s="4">
        <v>57.596899999999998</v>
      </c>
      <c r="K20" s="13">
        <v>83.941400000000002</v>
      </c>
      <c r="L20" s="13">
        <v>60.4634</v>
      </c>
      <c r="M20" s="4">
        <v>87.142700000000005</v>
      </c>
      <c r="N20" s="13">
        <v>81.884</v>
      </c>
      <c r="O20" s="13">
        <v>89.938800000000001</v>
      </c>
      <c r="P20" s="13">
        <v>83.204899999999995</v>
      </c>
      <c r="Q20" s="13">
        <v>55.688899999999997</v>
      </c>
      <c r="R20" s="4">
        <v>96.653999999999996</v>
      </c>
      <c r="S20" s="13">
        <v>77.613500000000002</v>
      </c>
      <c r="T20" s="4">
        <v>69.565700000000007</v>
      </c>
      <c r="U20" s="13">
        <v>93.241200000000006</v>
      </c>
      <c r="V20" s="4">
        <v>59.579799999999999</v>
      </c>
      <c r="W20" s="4">
        <v>66.314099999999996</v>
      </c>
      <c r="X20" s="4">
        <v>59.096800000000002</v>
      </c>
      <c r="Y20" s="4">
        <v>98.967699999999994</v>
      </c>
      <c r="Z20" s="13">
        <v>91.671300000000002</v>
      </c>
      <c r="AA20" s="13">
        <v>68.6845</v>
      </c>
      <c r="AB20" s="4">
        <v>88.465400000000002</v>
      </c>
      <c r="AC20" s="4">
        <v>57.270200000000003</v>
      </c>
      <c r="AD20" s="4">
        <v>74.338399999999993</v>
      </c>
      <c r="AE20" s="4">
        <v>89.367699999999999</v>
      </c>
      <c r="AF20" s="4">
        <v>95.0124</v>
      </c>
      <c r="AG20" s="4">
        <v>63.639400000000002</v>
      </c>
      <c r="AH20" s="13">
        <v>80.912499999999994</v>
      </c>
      <c r="AI20" s="4">
        <v>106.633</v>
      </c>
      <c r="AJ20" s="4">
        <v>99.593500000000006</v>
      </c>
      <c r="AK20" s="4">
        <v>71.251599999999996</v>
      </c>
      <c r="AL20" s="4">
        <v>101.816</v>
      </c>
      <c r="AM20" s="4">
        <v>100.877</v>
      </c>
      <c r="AN20" s="13">
        <v>89.837199999999996</v>
      </c>
      <c r="AO20" s="13">
        <v>76.030100000000004</v>
      </c>
      <c r="AP20" s="13">
        <v>85.8369</v>
      </c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x14ac:dyDescent="0.3">
      <c r="A21" s="23" t="s">
        <v>56</v>
      </c>
      <c r="B21" s="4">
        <v>93.8416</v>
      </c>
      <c r="C21" s="4">
        <v>78.062299999999993</v>
      </c>
      <c r="D21" s="4">
        <v>50.900300000000001</v>
      </c>
      <c r="E21" s="4">
        <v>76.580200000000005</v>
      </c>
      <c r="F21" s="13">
        <v>87.592699999999994</v>
      </c>
      <c r="G21" s="4">
        <v>102.099</v>
      </c>
      <c r="H21" s="4">
        <v>72.465400000000002</v>
      </c>
      <c r="I21" s="4">
        <v>74.809200000000004</v>
      </c>
      <c r="J21" s="4">
        <v>59.120600000000003</v>
      </c>
      <c r="K21" s="13">
        <v>76.240399999999994</v>
      </c>
      <c r="L21" s="13">
        <v>50.915900000000001</v>
      </c>
      <c r="M21" s="4">
        <v>90.881</v>
      </c>
      <c r="N21" s="13">
        <v>90.418300000000002</v>
      </c>
      <c r="O21" s="13">
        <v>85.8673</v>
      </c>
      <c r="P21" s="13">
        <v>84.162999999999997</v>
      </c>
      <c r="Q21" s="13">
        <v>60.799599999999998</v>
      </c>
      <c r="R21" s="4">
        <v>90.467699999999994</v>
      </c>
      <c r="S21" s="13">
        <v>58.333300000000001</v>
      </c>
      <c r="T21" s="4">
        <v>76.0214</v>
      </c>
      <c r="U21" s="13">
        <v>92.452799999999996</v>
      </c>
      <c r="V21" s="4">
        <v>65.44</v>
      </c>
      <c r="W21" s="4">
        <v>78.926199999999994</v>
      </c>
      <c r="X21" s="4">
        <v>57.262799999999999</v>
      </c>
      <c r="Y21" s="4">
        <v>115.194</v>
      </c>
      <c r="Z21" s="13">
        <v>90.134900000000002</v>
      </c>
      <c r="AA21" s="13">
        <v>74.334199999999996</v>
      </c>
      <c r="AB21" s="4">
        <v>65.698300000000003</v>
      </c>
      <c r="AC21" s="4">
        <v>80.077500000000001</v>
      </c>
      <c r="AD21" s="4">
        <v>83.3202</v>
      </c>
      <c r="AE21" s="4">
        <v>83.535899999999998</v>
      </c>
      <c r="AF21" s="4">
        <v>86.996600000000001</v>
      </c>
      <c r="AG21" s="4">
        <v>68.283900000000003</v>
      </c>
      <c r="AH21" s="13">
        <v>76.513800000000003</v>
      </c>
      <c r="AI21" s="4">
        <v>75.2881</v>
      </c>
      <c r="AJ21" s="4">
        <v>112.79300000000001</v>
      </c>
      <c r="AK21" s="4">
        <v>68.9619</v>
      </c>
      <c r="AL21" s="4">
        <v>92.162999999999997</v>
      </c>
      <c r="AM21" s="4">
        <v>92.162999999999997</v>
      </c>
      <c r="AN21" s="13">
        <v>92.783500000000004</v>
      </c>
      <c r="AO21" s="13">
        <v>83.1631</v>
      </c>
      <c r="AP21" s="13">
        <v>76.400700000000001</v>
      </c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x14ac:dyDescent="0.3">
      <c r="A22" s="23" t="s">
        <v>59</v>
      </c>
      <c r="B22" s="4">
        <v>103.06</v>
      </c>
      <c r="C22" s="4">
        <v>91.798500000000004</v>
      </c>
      <c r="D22" s="4">
        <v>71.037400000000005</v>
      </c>
      <c r="E22" s="4">
        <v>178.977</v>
      </c>
      <c r="F22" s="13">
        <v>110.84099999999999</v>
      </c>
      <c r="G22" s="4">
        <v>77.422799999999995</v>
      </c>
      <c r="H22" s="4">
        <v>76.306399999999996</v>
      </c>
      <c r="I22" s="4">
        <v>100.07599999999999</v>
      </c>
      <c r="J22" s="4">
        <v>101.754</v>
      </c>
      <c r="K22" s="13">
        <v>61.201799999999999</v>
      </c>
      <c r="L22" s="13">
        <v>56.293100000000003</v>
      </c>
      <c r="M22" s="4">
        <v>84.726200000000006</v>
      </c>
      <c r="N22" s="13">
        <v>62.100999999999999</v>
      </c>
      <c r="O22" s="13">
        <v>107.108</v>
      </c>
      <c r="P22" s="13">
        <v>91.0154</v>
      </c>
      <c r="Q22" s="13">
        <v>114.209</v>
      </c>
      <c r="R22" s="4">
        <v>74.279899999999998</v>
      </c>
      <c r="S22" s="13">
        <v>58.102800000000002</v>
      </c>
      <c r="T22" s="4">
        <v>74.005700000000004</v>
      </c>
      <c r="U22" s="13">
        <v>81.440399999999997</v>
      </c>
      <c r="V22" s="4">
        <v>110.11199999999999</v>
      </c>
      <c r="W22" s="4">
        <v>72.457400000000007</v>
      </c>
      <c r="X22" s="4">
        <v>92.491600000000005</v>
      </c>
      <c r="Y22" s="4">
        <v>99.012100000000004</v>
      </c>
      <c r="Z22" s="13">
        <v>89.816699999999997</v>
      </c>
      <c r="AA22" s="13">
        <v>80.162400000000005</v>
      </c>
      <c r="AB22" s="4">
        <v>115.033</v>
      </c>
      <c r="AC22" s="4">
        <v>108.598</v>
      </c>
      <c r="AD22" s="4">
        <v>66.718800000000002</v>
      </c>
      <c r="AE22" s="4">
        <v>81.185599999999994</v>
      </c>
      <c r="AF22" s="4">
        <v>97.739400000000003</v>
      </c>
      <c r="AG22" s="4">
        <v>89.6524</v>
      </c>
      <c r="AH22" s="13">
        <v>71.509699999999995</v>
      </c>
      <c r="AI22" s="4">
        <v>90.632000000000005</v>
      </c>
      <c r="AJ22" s="4">
        <v>95.299800000000005</v>
      </c>
      <c r="AK22" s="4">
        <v>64.550799999999995</v>
      </c>
      <c r="AL22" s="4">
        <v>100.425</v>
      </c>
      <c r="AM22" s="4">
        <v>83.712999999999994</v>
      </c>
      <c r="AN22" s="13">
        <v>87.468900000000005</v>
      </c>
      <c r="AO22" s="13">
        <v>80</v>
      </c>
      <c r="AP22" s="13">
        <v>66.176500000000004</v>
      </c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x14ac:dyDescent="0.3">
      <c r="A23" s="23" t="s">
        <v>60</v>
      </c>
      <c r="B23" s="4">
        <v>105.437</v>
      </c>
      <c r="C23" s="4">
        <v>136.91399999999999</v>
      </c>
      <c r="D23" s="4">
        <v>64.700699999999998</v>
      </c>
      <c r="E23" s="4">
        <v>159.62799999999999</v>
      </c>
      <c r="F23" s="13">
        <v>140.13300000000001</v>
      </c>
      <c r="G23" s="4">
        <v>130.197</v>
      </c>
      <c r="H23" s="4">
        <v>111.78700000000001</v>
      </c>
      <c r="I23" s="4">
        <v>146.577</v>
      </c>
      <c r="J23" s="4">
        <v>95.262100000000004</v>
      </c>
      <c r="K23" s="13">
        <v>66.666700000000006</v>
      </c>
      <c r="L23" s="13">
        <v>66.469099999999997</v>
      </c>
      <c r="M23" s="4">
        <v>103.521</v>
      </c>
      <c r="N23" s="13">
        <v>72.117699999999999</v>
      </c>
      <c r="O23" s="13">
        <v>142.98099999999999</v>
      </c>
      <c r="P23" s="13">
        <v>126.53</v>
      </c>
      <c r="Q23" s="13">
        <v>252.096</v>
      </c>
      <c r="R23" s="4">
        <v>81.320300000000003</v>
      </c>
      <c r="S23" s="13">
        <v>59.189300000000003</v>
      </c>
      <c r="T23" s="4">
        <v>67.276899999999998</v>
      </c>
      <c r="U23" s="13">
        <v>82.122900000000001</v>
      </c>
      <c r="V23" s="4">
        <v>129.51499999999999</v>
      </c>
      <c r="W23" s="4">
        <v>87.407499999999999</v>
      </c>
      <c r="X23" s="4">
        <v>109.185</v>
      </c>
      <c r="Y23" s="4">
        <v>118.623</v>
      </c>
      <c r="Z23" s="13">
        <v>100.627</v>
      </c>
      <c r="AA23" s="13">
        <v>86.116</v>
      </c>
      <c r="AB23" s="4">
        <v>124.90600000000001</v>
      </c>
      <c r="AC23" s="4">
        <v>106.608</v>
      </c>
      <c r="AD23" s="4">
        <v>72.740300000000005</v>
      </c>
      <c r="AE23" s="4">
        <v>87.2059</v>
      </c>
      <c r="AF23" s="4">
        <v>118.125</v>
      </c>
      <c r="AG23" s="4">
        <v>99.826499999999996</v>
      </c>
      <c r="AH23" s="13">
        <v>80.196399999999997</v>
      </c>
      <c r="AI23" s="4">
        <v>82.097399999999993</v>
      </c>
      <c r="AJ23" s="4">
        <v>59.391300000000001</v>
      </c>
      <c r="AK23" s="4">
        <v>70.193100000000001</v>
      </c>
      <c r="AL23" s="4">
        <v>110.943</v>
      </c>
      <c r="AM23" s="4">
        <v>88.076700000000002</v>
      </c>
      <c r="AN23" s="13">
        <v>97.859300000000005</v>
      </c>
      <c r="AO23" s="13">
        <v>76.067300000000003</v>
      </c>
      <c r="AP23" s="13">
        <v>71.09</v>
      </c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x14ac:dyDescent="0.3">
      <c r="A24" s="23" t="s">
        <v>63</v>
      </c>
      <c r="B24" s="4">
        <v>83.989500000000007</v>
      </c>
      <c r="C24" s="4">
        <v>71.625799999999998</v>
      </c>
      <c r="D24" s="4">
        <v>38.281300000000002</v>
      </c>
      <c r="E24" s="4">
        <v>131.25</v>
      </c>
      <c r="F24" s="13">
        <v>92.744500000000002</v>
      </c>
      <c r="G24" s="4">
        <v>62.316000000000003</v>
      </c>
      <c r="H24" s="4">
        <v>73.316699999999997</v>
      </c>
      <c r="I24" s="4">
        <v>87.691400000000002</v>
      </c>
      <c r="J24" s="4">
        <v>86.612099999999998</v>
      </c>
      <c r="K24" s="13">
        <v>47.7273</v>
      </c>
      <c r="L24" s="13">
        <v>46.297600000000003</v>
      </c>
      <c r="M24" s="4">
        <v>84.971100000000007</v>
      </c>
      <c r="N24" s="13">
        <v>40.663899999999998</v>
      </c>
      <c r="O24" s="13">
        <v>103.521</v>
      </c>
      <c r="P24" s="13">
        <v>98.923299999999998</v>
      </c>
      <c r="Q24" s="13">
        <v>102.336</v>
      </c>
      <c r="R24" s="4">
        <v>64.802099999999996</v>
      </c>
      <c r="S24" s="13">
        <v>56.480499999999999</v>
      </c>
      <c r="T24" s="4">
        <v>52.747</v>
      </c>
      <c r="U24" s="13">
        <v>53.3748</v>
      </c>
      <c r="V24" s="4">
        <v>97.158000000000001</v>
      </c>
      <c r="W24" s="4">
        <v>56.326599999999999</v>
      </c>
      <c r="X24" s="4">
        <v>85.536900000000003</v>
      </c>
      <c r="Y24" s="4">
        <v>66.150000000000006</v>
      </c>
      <c r="Z24" s="13">
        <v>85.465100000000007</v>
      </c>
      <c r="AA24" s="13">
        <v>73.577699999999993</v>
      </c>
      <c r="AB24" s="4">
        <v>103.32299999999999</v>
      </c>
      <c r="AC24" s="4">
        <v>81.195499999999996</v>
      </c>
      <c r="AD24" s="4">
        <v>51.663499999999999</v>
      </c>
      <c r="AE24" s="4">
        <v>75.721199999999996</v>
      </c>
      <c r="AF24" s="4">
        <v>92.491600000000005</v>
      </c>
      <c r="AG24" s="4">
        <v>77.165400000000005</v>
      </c>
      <c r="AH24" s="13">
        <v>70.250900000000001</v>
      </c>
      <c r="AI24" s="4">
        <v>47.8827</v>
      </c>
      <c r="AJ24" s="4">
        <v>129.19900000000001</v>
      </c>
      <c r="AK24" s="4">
        <v>52.168799999999997</v>
      </c>
      <c r="AL24" s="4">
        <v>89.908299999999997</v>
      </c>
      <c r="AM24" s="4">
        <v>70.837699999999998</v>
      </c>
      <c r="AN24" s="13">
        <v>76.571299999999994</v>
      </c>
      <c r="AO24" s="13">
        <v>74.904499999999999</v>
      </c>
      <c r="AP24" s="13">
        <v>48.701300000000003</v>
      </c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3" t="s">
        <v>64</v>
      </c>
      <c r="B25" s="4">
        <v>93.158699999999996</v>
      </c>
      <c r="C25" s="4">
        <v>71.925600000000003</v>
      </c>
      <c r="D25" s="4">
        <v>32.3504</v>
      </c>
      <c r="E25" s="4">
        <v>116.626</v>
      </c>
      <c r="F25" s="13">
        <v>99.962199999999996</v>
      </c>
      <c r="G25" s="4">
        <v>97.855000000000004</v>
      </c>
      <c r="H25" s="4">
        <v>80.523399999999995</v>
      </c>
      <c r="I25" s="4">
        <v>85.512100000000004</v>
      </c>
      <c r="J25" s="4">
        <v>68.418099999999995</v>
      </c>
      <c r="K25" s="13">
        <v>44.545499999999997</v>
      </c>
      <c r="L25" s="13">
        <v>40.732799999999997</v>
      </c>
      <c r="M25" s="4">
        <v>85.069400000000002</v>
      </c>
      <c r="N25" s="13">
        <v>36.865200000000002</v>
      </c>
      <c r="O25" s="13">
        <v>96.078400000000002</v>
      </c>
      <c r="P25" s="13">
        <v>108.212</v>
      </c>
      <c r="Q25" s="13">
        <v>191.40600000000001</v>
      </c>
      <c r="R25" s="4">
        <v>64.887900000000002</v>
      </c>
      <c r="S25" s="13">
        <v>47.412599999999998</v>
      </c>
      <c r="T25" s="4">
        <v>48.068899999999999</v>
      </c>
      <c r="U25" s="13">
        <v>46.8767</v>
      </c>
      <c r="V25" s="4">
        <v>90.765600000000006</v>
      </c>
      <c r="W25" s="4">
        <v>50.480800000000002</v>
      </c>
      <c r="X25" s="4">
        <v>81.601200000000006</v>
      </c>
      <c r="Y25" s="4">
        <v>56.326599999999999</v>
      </c>
      <c r="Z25" s="13">
        <v>86.597899999999996</v>
      </c>
      <c r="AA25" s="13">
        <v>72.153099999999995</v>
      </c>
      <c r="AB25" s="4">
        <v>103.655</v>
      </c>
      <c r="AC25" s="4">
        <v>51.273099999999999</v>
      </c>
      <c r="AD25" s="4">
        <v>46.881599999999999</v>
      </c>
      <c r="AE25" s="4">
        <v>77.422799999999995</v>
      </c>
      <c r="AF25" s="4">
        <v>92.907300000000006</v>
      </c>
      <c r="AG25" s="4">
        <v>69.503500000000003</v>
      </c>
      <c r="AH25" s="13">
        <v>61.942599999999999</v>
      </c>
      <c r="AI25" s="4">
        <v>34.979199999999999</v>
      </c>
      <c r="AJ25" s="4">
        <v>71.282300000000006</v>
      </c>
      <c r="AK25" s="4">
        <v>48.811999999999998</v>
      </c>
      <c r="AL25" s="4">
        <v>69.693899999999999</v>
      </c>
      <c r="AM25" s="4">
        <v>62.491100000000003</v>
      </c>
      <c r="AN25" s="13">
        <v>74.838200000000001</v>
      </c>
      <c r="AO25" s="13">
        <v>54.343800000000002</v>
      </c>
      <c r="AP25" s="13">
        <v>43.041600000000003</v>
      </c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3" t="s">
        <v>67</v>
      </c>
      <c r="B26" s="4">
        <v>43.805599999999998</v>
      </c>
      <c r="C26" s="4">
        <v>25.384699999999999</v>
      </c>
      <c r="D26" s="4">
        <v>21.668600000000001</v>
      </c>
      <c r="E26" s="4">
        <v>72.916700000000006</v>
      </c>
      <c r="F26" s="13">
        <v>38.286799999999999</v>
      </c>
      <c r="G26" s="4">
        <v>64.015100000000004</v>
      </c>
      <c r="H26" s="4">
        <v>39.858400000000003</v>
      </c>
      <c r="I26" s="4">
        <v>75.082999999999998</v>
      </c>
      <c r="J26" s="4">
        <v>65.378500000000003</v>
      </c>
      <c r="K26" s="13">
        <v>41.5124</v>
      </c>
      <c r="L26" s="13">
        <v>26.424099999999999</v>
      </c>
      <c r="M26" s="4">
        <v>28.2041</v>
      </c>
      <c r="N26" s="13">
        <v>44.1051</v>
      </c>
      <c r="O26" s="13">
        <v>28.795300000000001</v>
      </c>
      <c r="P26" s="13">
        <v>32.815800000000003</v>
      </c>
      <c r="Q26" s="13">
        <v>31.332100000000001</v>
      </c>
      <c r="R26" s="4">
        <v>26.319500000000001</v>
      </c>
      <c r="S26" s="13">
        <v>32.656999999999996</v>
      </c>
      <c r="T26" s="4">
        <v>90.184100000000001</v>
      </c>
      <c r="U26" s="13">
        <v>37.265500000000003</v>
      </c>
      <c r="V26" s="4">
        <v>75.376000000000005</v>
      </c>
      <c r="W26" s="4">
        <v>41.930799999999998</v>
      </c>
      <c r="X26" s="4">
        <v>77.809799999999996</v>
      </c>
      <c r="Y26" s="4">
        <v>45.694000000000003</v>
      </c>
      <c r="Z26" s="13">
        <v>21.906099999999999</v>
      </c>
      <c r="AA26" s="13">
        <v>31.828900000000001</v>
      </c>
      <c r="AB26" s="4">
        <v>45.3797</v>
      </c>
      <c r="AC26" s="4">
        <v>32.867100000000001</v>
      </c>
      <c r="AD26" s="4">
        <v>23.0671</v>
      </c>
      <c r="AE26" s="4">
        <v>20.504000000000001</v>
      </c>
      <c r="AF26" s="4">
        <v>28.172899999999998</v>
      </c>
      <c r="AG26" s="4">
        <v>43.608699999999999</v>
      </c>
      <c r="AH26" s="13">
        <v>21.8447</v>
      </c>
      <c r="AI26" s="4">
        <v>21.327500000000001</v>
      </c>
      <c r="AJ26" s="4">
        <v>56.002400000000002</v>
      </c>
      <c r="AK26" s="4">
        <v>53.519399999999997</v>
      </c>
      <c r="AL26" s="4">
        <v>36.514699999999998</v>
      </c>
      <c r="AM26" s="4">
        <v>31.012699999999999</v>
      </c>
      <c r="AN26" s="13">
        <v>52.649900000000002</v>
      </c>
      <c r="AO26" s="13">
        <v>37.401400000000002</v>
      </c>
      <c r="AP26" s="13">
        <v>26.185600000000001</v>
      </c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E27" s="4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B28" s="33" t="s">
        <v>122</v>
      </c>
      <c r="C28" s="33" t="s">
        <v>123</v>
      </c>
      <c r="D28" s="22" t="s">
        <v>119</v>
      </c>
      <c r="E28" s="33" t="s">
        <v>120</v>
      </c>
      <c r="F28" s="22" t="s">
        <v>182</v>
      </c>
      <c r="G28" s="33" t="s">
        <v>126</v>
      </c>
      <c r="H28" s="33" t="s">
        <v>127</v>
      </c>
      <c r="I28" s="22" t="s">
        <v>153</v>
      </c>
      <c r="J28" s="22" t="s">
        <v>129</v>
      </c>
      <c r="K28" s="22" t="s">
        <v>130</v>
      </c>
      <c r="L28" s="22" t="s">
        <v>131</v>
      </c>
      <c r="M28" s="22" t="s">
        <v>132</v>
      </c>
      <c r="N28" s="22" t="s">
        <v>133</v>
      </c>
      <c r="O28" s="22" t="s">
        <v>134</v>
      </c>
      <c r="P28" s="22" t="s">
        <v>135</v>
      </c>
      <c r="Q28" s="22" t="s">
        <v>136</v>
      </c>
      <c r="R28" s="22" t="s">
        <v>137</v>
      </c>
      <c r="S28" s="22" t="s">
        <v>138</v>
      </c>
      <c r="T28" s="22" t="s">
        <v>139</v>
      </c>
      <c r="U28" s="22" t="s">
        <v>140</v>
      </c>
      <c r="V28" s="22" t="s">
        <v>141</v>
      </c>
      <c r="W28" s="22" t="s">
        <v>142</v>
      </c>
      <c r="X28" s="22" t="s">
        <v>143</v>
      </c>
      <c r="Y28" s="22" t="s">
        <v>144</v>
      </c>
      <c r="Z28" s="22" t="s">
        <v>145</v>
      </c>
      <c r="AA28" s="22" t="s">
        <v>146</v>
      </c>
      <c r="AB28" s="22" t="s">
        <v>147</v>
      </c>
      <c r="AC28" s="22" t="s">
        <v>148</v>
      </c>
      <c r="AD28" s="22" t="s">
        <v>149</v>
      </c>
      <c r="AE28" s="22" t="s">
        <v>150</v>
      </c>
      <c r="AF28" s="22" t="s">
        <v>151</v>
      </c>
      <c r="AG28" s="22" t="s">
        <v>152</v>
      </c>
      <c r="AH28" s="22" t="s">
        <v>156</v>
      </c>
      <c r="AI28" s="22" t="s">
        <v>157</v>
      </c>
      <c r="AJ28" s="22" t="s">
        <v>158</v>
      </c>
      <c r="AK28" s="22" t="s">
        <v>159</v>
      </c>
      <c r="AL28" s="22" t="s">
        <v>160</v>
      </c>
      <c r="AM28" s="22" t="s">
        <v>161</v>
      </c>
      <c r="AN28" s="22" t="s">
        <v>162</v>
      </c>
      <c r="AO28" s="22" t="s">
        <v>163</v>
      </c>
      <c r="AP28" s="22" t="s">
        <v>164</v>
      </c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6" t="s">
        <v>486</v>
      </c>
      <c r="B29" s="4">
        <f>STDEV(B2:B25)</f>
        <v>25.266993050962554</v>
      </c>
      <c r="C29" s="4">
        <f t="shared" ref="C29:AP29" si="0">STDEV(C2:C25)</f>
        <v>42.947029162420606</v>
      </c>
      <c r="D29" s="4">
        <f t="shared" si="0"/>
        <v>25.005247568179055</v>
      </c>
      <c r="E29" s="4">
        <f t="shared" si="0"/>
        <v>42.089642039390867</v>
      </c>
      <c r="F29" s="4">
        <f>STDEV(F2:F25)</f>
        <v>28.343373353740908</v>
      </c>
      <c r="G29" s="4">
        <f t="shared" si="0"/>
        <v>40.783149395850685</v>
      </c>
      <c r="H29" s="4">
        <f t="shared" si="0"/>
        <v>17.812285124069469</v>
      </c>
      <c r="I29" s="4">
        <f t="shared" si="0"/>
        <v>24.496867894634519</v>
      </c>
      <c r="J29" s="4">
        <f t="shared" si="0"/>
        <v>20.240876598862211</v>
      </c>
      <c r="K29" s="4">
        <f>STDEV(K2:K25)</f>
        <v>24.657767639055805</v>
      </c>
      <c r="L29" s="4">
        <f>STDEV(L2:L25)</f>
        <v>12.531760031337312</v>
      </c>
      <c r="M29" s="4">
        <f t="shared" si="0"/>
        <v>26.047888703559561</v>
      </c>
      <c r="N29" s="4">
        <f>STDEV(N2:N25)</f>
        <v>36.306612903448482</v>
      </c>
      <c r="O29" s="4">
        <f>STDEV(O2:O25)</f>
        <v>41.764116349099673</v>
      </c>
      <c r="P29" s="13">
        <f>STDEV(P2:P25)</f>
        <v>25.739499418918477</v>
      </c>
      <c r="Q29" s="13">
        <f>STDEV(Q2:Q25)</f>
        <v>48.781924223707477</v>
      </c>
      <c r="R29" s="4">
        <f t="shared" si="0"/>
        <v>16.864367528475128</v>
      </c>
      <c r="S29" s="4">
        <f>STDEV(S2:S25)</f>
        <v>23.208741793600442</v>
      </c>
      <c r="T29" s="4">
        <f t="shared" si="0"/>
        <v>18.450509075966384</v>
      </c>
      <c r="U29" s="4">
        <f>STDEV(U2:U25)</f>
        <v>23.306066260857698</v>
      </c>
      <c r="V29" s="4">
        <f t="shared" si="0"/>
        <v>25.252686606344685</v>
      </c>
      <c r="W29" s="4">
        <f t="shared" si="0"/>
        <v>20.118096382538237</v>
      </c>
      <c r="X29" s="4">
        <f t="shared" si="0"/>
        <v>37.072777675257292</v>
      </c>
      <c r="Y29" s="4">
        <f t="shared" si="0"/>
        <v>37.697731627762991</v>
      </c>
      <c r="Z29" s="4">
        <f>STDEV(Z2:Z25)</f>
        <v>20.404062665621023</v>
      </c>
      <c r="AA29" s="4">
        <f>STDEV(AA2:AA25)</f>
        <v>19.189899357311631</v>
      </c>
      <c r="AB29" s="4">
        <f t="shared" si="0"/>
        <v>22.15915018746993</v>
      </c>
      <c r="AC29" s="4">
        <f t="shared" si="0"/>
        <v>31.745212478628314</v>
      </c>
      <c r="AD29" s="4">
        <f t="shared" si="0"/>
        <v>24.113654425629335</v>
      </c>
      <c r="AE29" s="4">
        <f t="shared" si="0"/>
        <v>18.720140859518548</v>
      </c>
      <c r="AF29" s="4">
        <f t="shared" si="0"/>
        <v>27.124743205906256</v>
      </c>
      <c r="AG29" s="4">
        <f t="shared" si="0"/>
        <v>30.13437691348998</v>
      </c>
      <c r="AH29" s="4">
        <f>STDEV(AH2:AH25)</f>
        <v>21.333066613205858</v>
      </c>
      <c r="AI29" s="4">
        <f t="shared" si="0"/>
        <v>40.035462035510363</v>
      </c>
      <c r="AJ29" s="4">
        <f t="shared" si="0"/>
        <v>17.72983793998818</v>
      </c>
      <c r="AK29" s="4">
        <f t="shared" si="0"/>
        <v>10.54068952350921</v>
      </c>
      <c r="AL29" s="4">
        <f t="shared" si="0"/>
        <v>18.122713955438702</v>
      </c>
      <c r="AM29" s="4">
        <f t="shared" si="0"/>
        <v>21.955813097045468</v>
      </c>
      <c r="AN29" s="4">
        <f t="shared" si="0"/>
        <v>21.331475663129044</v>
      </c>
      <c r="AO29" s="4">
        <f t="shared" si="0"/>
        <v>18.117824198949911</v>
      </c>
      <c r="AP29" s="4">
        <f t="shared" si="0"/>
        <v>21.117242401323008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s="96" customFormat="1" x14ac:dyDescent="0.3">
      <c r="A30" s="104" t="s">
        <v>493</v>
      </c>
      <c r="B30" s="82">
        <f>AVERAGE(B2:B7,B12:B16,B20:B25)</f>
        <v>107.91401764705881</v>
      </c>
      <c r="C30" s="82">
        <f t="shared" ref="C30:AP30" si="1">AVERAGE(C2:C7,C12:C16,C20:C25)</f>
        <v>109.21074705882354</v>
      </c>
      <c r="D30" s="82">
        <f t="shared" si="1"/>
        <v>64.429047058823542</v>
      </c>
      <c r="E30" s="82">
        <f t="shared" si="1"/>
        <v>134.00686470588235</v>
      </c>
      <c r="F30" s="82">
        <f>AVERAGE(F2:F7,F12:F16,F20:F25)</f>
        <v>113.78211176470587</v>
      </c>
      <c r="G30" s="82">
        <f t="shared" si="1"/>
        <v>111.94459411764706</v>
      </c>
      <c r="H30" s="82">
        <f t="shared" si="1"/>
        <v>93.355641176470598</v>
      </c>
      <c r="I30" s="82">
        <f t="shared" si="1"/>
        <v>96.265470588235289</v>
      </c>
      <c r="J30" s="82">
        <f t="shared" si="1"/>
        <v>92.446570588235289</v>
      </c>
      <c r="K30" s="82">
        <f t="shared" si="1"/>
        <v>82.313941176470593</v>
      </c>
      <c r="L30" s="82">
        <f t="shared" si="1"/>
        <v>62.294323529411777</v>
      </c>
      <c r="M30" s="82">
        <f t="shared" si="1"/>
        <v>97.006435294117679</v>
      </c>
      <c r="N30" s="82">
        <f t="shared" si="1"/>
        <v>92.250423529411734</v>
      </c>
      <c r="O30" s="82">
        <f t="shared" si="1"/>
        <v>133.87225882352939</v>
      </c>
      <c r="P30" s="82">
        <f t="shared" si="1"/>
        <v>110.72309411764705</v>
      </c>
      <c r="Q30" s="82">
        <f t="shared" si="1"/>
        <v>113.48334705882354</v>
      </c>
      <c r="R30" s="82">
        <f t="shared" si="1"/>
        <v>82.455723529411756</v>
      </c>
      <c r="S30" s="82">
        <f t="shared" si="1"/>
        <v>70.924541176470598</v>
      </c>
      <c r="T30" s="82">
        <f t="shared" si="1"/>
        <v>81.142705882352956</v>
      </c>
      <c r="U30" s="82">
        <f t="shared" si="1"/>
        <v>85.504041176470594</v>
      </c>
      <c r="V30" s="82">
        <f t="shared" si="1"/>
        <v>96.384135294117655</v>
      </c>
      <c r="W30" s="82">
        <f t="shared" si="1"/>
        <v>75.806329411764736</v>
      </c>
      <c r="X30" s="82">
        <f t="shared" si="1"/>
        <v>107.65602352941175</v>
      </c>
      <c r="Y30" s="82">
        <f t="shared" si="1"/>
        <v>116.06481176470588</v>
      </c>
      <c r="Z30" s="82">
        <f t="shared" si="1"/>
        <v>102.64114117647058</v>
      </c>
      <c r="AA30" s="82">
        <f t="shared" si="1"/>
        <v>87.841682352941177</v>
      </c>
      <c r="AB30" s="82">
        <f t="shared" si="1"/>
        <v>103.08920000000001</v>
      </c>
      <c r="AC30" s="82">
        <f t="shared" si="1"/>
        <v>97.692847058823531</v>
      </c>
      <c r="AD30" s="82">
        <f t="shared" si="1"/>
        <v>83.993770588235307</v>
      </c>
      <c r="AE30" s="82">
        <f t="shared" si="1"/>
        <v>79.455782352941171</v>
      </c>
      <c r="AF30" s="82">
        <f t="shared" si="1"/>
        <v>101.19408235294117</v>
      </c>
      <c r="AG30" s="82">
        <f t="shared" si="1"/>
        <v>93.284658823529412</v>
      </c>
      <c r="AH30" s="82">
        <f t="shared" si="1"/>
        <v>81.844205882352938</v>
      </c>
      <c r="AI30" s="82">
        <f t="shared" si="1"/>
        <v>101.66538823529413</v>
      </c>
      <c r="AJ30" s="82">
        <f t="shared" si="1"/>
        <v>102.61711176470588</v>
      </c>
      <c r="AK30" s="82">
        <f t="shared" si="1"/>
        <v>64.879476470588216</v>
      </c>
      <c r="AL30" s="82">
        <f t="shared" si="1"/>
        <v>91.168805882352942</v>
      </c>
      <c r="AM30" s="82">
        <f t="shared" si="1"/>
        <v>84.120082352941182</v>
      </c>
      <c r="AN30" s="82">
        <f t="shared" si="1"/>
        <v>84.881794117647061</v>
      </c>
      <c r="AO30" s="82">
        <f t="shared" si="1"/>
        <v>87.359529411764711</v>
      </c>
      <c r="AP30" s="82">
        <f t="shared" si="1"/>
        <v>74.534335294117639</v>
      </c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</row>
    <row r="31" spans="1:126" x14ac:dyDescent="0.3">
      <c r="A31" s="98" t="s">
        <v>476</v>
      </c>
      <c r="B31" s="4">
        <f>STDEV(B2:B7,B12:B16,B20:B25)</f>
        <v>22.599246754710553</v>
      </c>
      <c r="C31" s="4">
        <f t="shared" ref="C31:AP31" si="2">STDEV(C2:C7,C12:C16,C20:C25)</f>
        <v>42.845770449530903</v>
      </c>
      <c r="D31" s="4">
        <f t="shared" si="2"/>
        <v>26.526146070766586</v>
      </c>
      <c r="E31" s="4">
        <f t="shared" si="2"/>
        <v>32.73939744256797</v>
      </c>
      <c r="F31" s="4">
        <f>STDEV(F2:F7,F12:F16,F20:F25)</f>
        <v>27.886421306858384</v>
      </c>
      <c r="G31" s="4">
        <f t="shared" si="2"/>
        <v>39.317008313649559</v>
      </c>
      <c r="H31" s="4">
        <f t="shared" si="2"/>
        <v>17.604849534895838</v>
      </c>
      <c r="I31" s="4">
        <f t="shared" si="2"/>
        <v>18.778286092078741</v>
      </c>
      <c r="J31" s="4">
        <f t="shared" si="2"/>
        <v>21.566560043234919</v>
      </c>
      <c r="K31" s="4">
        <f t="shared" si="2"/>
        <v>23.857019804348383</v>
      </c>
      <c r="L31" s="4">
        <f t="shared" si="2"/>
        <v>12.310179352903834</v>
      </c>
      <c r="M31" s="4">
        <f t="shared" si="2"/>
        <v>22.788120534280978</v>
      </c>
      <c r="N31" s="4">
        <f t="shared" si="2"/>
        <v>36.819725441289179</v>
      </c>
      <c r="O31" s="4">
        <f t="shared" si="2"/>
        <v>37.328578867907261</v>
      </c>
      <c r="P31" s="4">
        <f t="shared" si="2"/>
        <v>19.45185658605223</v>
      </c>
      <c r="Q31" s="4">
        <f t="shared" si="2"/>
        <v>52.981452748121185</v>
      </c>
      <c r="R31" s="4">
        <f t="shared" si="2"/>
        <v>12.340844606505479</v>
      </c>
      <c r="S31" s="4">
        <f t="shared" si="2"/>
        <v>22.819126324699059</v>
      </c>
      <c r="T31" s="4">
        <f t="shared" si="2"/>
        <v>16.768168914175902</v>
      </c>
      <c r="U31" s="4">
        <f t="shared" si="2"/>
        <v>21.285191538897987</v>
      </c>
      <c r="V31" s="4">
        <f t="shared" si="2"/>
        <v>22.11586992862653</v>
      </c>
      <c r="W31" s="4">
        <f t="shared" si="2"/>
        <v>16.825856429605615</v>
      </c>
      <c r="X31" s="4">
        <f t="shared" si="2"/>
        <v>34.947759007204802</v>
      </c>
      <c r="Y31" s="4">
        <f t="shared" si="2"/>
        <v>32.799037320874248</v>
      </c>
      <c r="Z31" s="4">
        <f t="shared" si="2"/>
        <v>13.593232544131004</v>
      </c>
      <c r="AA31" s="4">
        <f t="shared" si="2"/>
        <v>16.802984736990716</v>
      </c>
      <c r="AB31" s="4">
        <f t="shared" si="2"/>
        <v>17.518527540078811</v>
      </c>
      <c r="AC31" s="4">
        <f t="shared" si="2"/>
        <v>29.446148558005795</v>
      </c>
      <c r="AD31" s="4">
        <f t="shared" si="2"/>
        <v>21.145774497809331</v>
      </c>
      <c r="AE31" s="4">
        <f t="shared" si="2"/>
        <v>11.059866380422246</v>
      </c>
      <c r="AF31" s="4">
        <f t="shared" si="2"/>
        <v>20.187604204939525</v>
      </c>
      <c r="AG31" s="4">
        <f t="shared" si="2"/>
        <v>26.411665880843703</v>
      </c>
      <c r="AH31" s="4">
        <f t="shared" si="2"/>
        <v>18.911197439727061</v>
      </c>
      <c r="AI31" s="4">
        <f t="shared" si="2"/>
        <v>41.585290126511097</v>
      </c>
      <c r="AJ31" s="4">
        <f t="shared" si="2"/>
        <v>17.548983092792103</v>
      </c>
      <c r="AK31" s="4">
        <f t="shared" si="2"/>
        <v>9.2021648430906566</v>
      </c>
      <c r="AL31" s="4">
        <f t="shared" si="2"/>
        <v>11.994151468865496</v>
      </c>
      <c r="AM31" s="4">
        <f t="shared" si="2"/>
        <v>16.699625939794039</v>
      </c>
      <c r="AN31" s="4">
        <f t="shared" si="2"/>
        <v>20.865081529988949</v>
      </c>
      <c r="AO31" s="4">
        <f t="shared" si="2"/>
        <v>15.240758781461796</v>
      </c>
      <c r="AP31" s="4">
        <f t="shared" si="2"/>
        <v>21.12636300019901</v>
      </c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s="96" customFormat="1" x14ac:dyDescent="0.3">
      <c r="A32" s="104" t="s">
        <v>475</v>
      </c>
      <c r="B32" s="82">
        <f>B31/B30*100</f>
        <v>20.941901012918589</v>
      </c>
      <c r="C32" s="82">
        <f t="shared" ref="C32:AP32" si="3">C31/C30*100</f>
        <v>39.232192438399068</v>
      </c>
      <c r="D32" s="82">
        <f t="shared" si="3"/>
        <v>41.171097946782119</v>
      </c>
      <c r="E32" s="82">
        <f t="shared" si="3"/>
        <v>24.431134564952512</v>
      </c>
      <c r="F32" s="82">
        <f>F31/F30*100</f>
        <v>24.508616402309109</v>
      </c>
      <c r="G32" s="82">
        <f t="shared" si="3"/>
        <v>35.121846323664137</v>
      </c>
      <c r="H32" s="82">
        <f t="shared" si="3"/>
        <v>18.857831527949457</v>
      </c>
      <c r="I32" s="82">
        <f t="shared" si="3"/>
        <v>19.506772238615802</v>
      </c>
      <c r="J32" s="82">
        <f t="shared" si="3"/>
        <v>23.328675045496464</v>
      </c>
      <c r="K32" s="82">
        <f>K31/K30*100</f>
        <v>28.982963837440334</v>
      </c>
      <c r="L32" s="82">
        <f>L31/L30*100</f>
        <v>19.76131797480982</v>
      </c>
      <c r="M32" s="82">
        <f t="shared" si="3"/>
        <v>23.491349275116406</v>
      </c>
      <c r="N32" s="82">
        <f>N31/N30*100</f>
        <v>39.912798264335485</v>
      </c>
      <c r="O32" s="82">
        <f>O31/O30*100</f>
        <v>27.883729755478203</v>
      </c>
      <c r="P32" s="58">
        <f>P31/P30*100</f>
        <v>17.568021144156223</v>
      </c>
      <c r="Q32" s="58">
        <f>Q31/Q30*100</f>
        <v>46.686543991920246</v>
      </c>
      <c r="R32" s="82">
        <f t="shared" si="3"/>
        <v>14.966631882265311</v>
      </c>
      <c r="S32" s="82">
        <f>S31/S30*100</f>
        <v>32.173808876566078</v>
      </c>
      <c r="T32" s="82">
        <f t="shared" si="3"/>
        <v>20.665035423501536</v>
      </c>
      <c r="U32" s="82">
        <f>U31/U30*100</f>
        <v>24.893784253972019</v>
      </c>
      <c r="V32" s="82">
        <f t="shared" si="3"/>
        <v>22.945549971620967</v>
      </c>
      <c r="W32" s="82">
        <f t="shared" si="3"/>
        <v>22.195846389304709</v>
      </c>
      <c r="X32" s="82">
        <f t="shared" si="3"/>
        <v>32.462427889747417</v>
      </c>
      <c r="Y32" s="82">
        <f t="shared" si="3"/>
        <v>28.259243109243641</v>
      </c>
      <c r="Z32" s="82">
        <f>Z31/Z30*100</f>
        <v>13.243454221499936</v>
      </c>
      <c r="AA32" s="82">
        <f>AA31/AA30*100</f>
        <v>19.128714622606619</v>
      </c>
      <c r="AB32" s="82">
        <f t="shared" si="3"/>
        <v>16.99356241010582</v>
      </c>
      <c r="AC32" s="82">
        <f t="shared" si="3"/>
        <v>30.14156045659665</v>
      </c>
      <c r="AD32" s="82">
        <f t="shared" si="3"/>
        <v>25.175408068620676</v>
      </c>
      <c r="AE32" s="82">
        <f t="shared" si="3"/>
        <v>13.919523605336256</v>
      </c>
      <c r="AF32" s="82">
        <f t="shared" si="3"/>
        <v>19.949392035128998</v>
      </c>
      <c r="AG32" s="82">
        <f t="shared" si="3"/>
        <v>28.312979019205915</v>
      </c>
      <c r="AH32" s="82">
        <f>AH31/AH30*100</f>
        <v>23.106336283488396</v>
      </c>
      <c r="AI32" s="82">
        <f t="shared" si="3"/>
        <v>40.904078416802186</v>
      </c>
      <c r="AJ32" s="82">
        <f t="shared" si="3"/>
        <v>17.101419822680974</v>
      </c>
      <c r="AK32" s="82">
        <f t="shared" si="3"/>
        <v>14.183475798024157</v>
      </c>
      <c r="AL32" s="82">
        <f t="shared" si="3"/>
        <v>13.155981755802662</v>
      </c>
      <c r="AM32" s="82">
        <f t="shared" si="3"/>
        <v>19.852127426275818</v>
      </c>
      <c r="AN32" s="82">
        <f t="shared" si="3"/>
        <v>24.581338963064006</v>
      </c>
      <c r="AO32" s="82">
        <f t="shared" si="3"/>
        <v>17.446017491263323</v>
      </c>
      <c r="AP32" s="82">
        <f t="shared" si="3"/>
        <v>28.344470929851219</v>
      </c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</row>
  </sheetData>
  <pageMargins left="0.7" right="0.7" top="0.78740157499999996" bottom="0.78740157499999996" header="0.3" footer="0.3"/>
  <pageSetup paperSize="9" orientation="portrait" horizontalDpi="4294967292" verticalDpi="4294967292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V32"/>
  <sheetViews>
    <sheetView zoomScale="55" zoomScaleNormal="55" zoomScalePageLayoutView="70" workbookViewId="0">
      <selection activeCell="A30" sqref="A30"/>
    </sheetView>
  </sheetViews>
  <sheetFormatPr baseColWidth="10" defaultColWidth="11.44140625" defaultRowHeight="14.4" x14ac:dyDescent="0.3"/>
  <cols>
    <col min="1" max="1" width="51.44140625" style="1" customWidth="1"/>
    <col min="2" max="2" width="18.6640625" style="3" bestFit="1" customWidth="1"/>
    <col min="3" max="3" width="17.33203125" style="3" bestFit="1" customWidth="1"/>
    <col min="4" max="4" width="13.6640625" style="10" bestFit="1" customWidth="1"/>
    <col min="5" max="5" width="15.6640625" style="3" bestFit="1" customWidth="1"/>
    <col min="6" max="6" width="16.109375" style="3" bestFit="1" customWidth="1"/>
    <col min="7" max="7" width="14" style="3" bestFit="1" customWidth="1"/>
    <col min="8" max="8" width="15.6640625" style="3" bestFit="1" customWidth="1"/>
    <col min="9" max="9" width="21.33203125" style="3" bestFit="1" customWidth="1"/>
    <col min="10" max="10" width="14.21875" style="3" bestFit="1" customWidth="1"/>
    <col min="11" max="11" width="13.6640625" style="3" bestFit="1" customWidth="1"/>
    <col min="12" max="12" width="16.6640625" style="3" bestFit="1" customWidth="1"/>
    <col min="13" max="13" width="15.109375" style="3" bestFit="1" customWidth="1"/>
    <col min="14" max="14" width="24.5546875" style="3" bestFit="1" customWidth="1"/>
    <col min="15" max="15" width="14.21875" style="3" bestFit="1" customWidth="1"/>
    <col min="16" max="17" width="17.109375" style="13" bestFit="1" customWidth="1"/>
    <col min="18" max="18" width="14.44140625" style="3" bestFit="1" customWidth="1"/>
    <col min="19" max="19" width="19.33203125" style="3" bestFit="1" customWidth="1"/>
    <col min="20" max="20" width="19.109375" style="3" bestFit="1" customWidth="1"/>
    <col min="21" max="21" width="16.88671875" style="3" bestFit="1" customWidth="1"/>
    <col min="22" max="22" width="17.33203125" style="3" bestFit="1" customWidth="1"/>
    <col min="23" max="23" width="21.109375" style="3" bestFit="1" customWidth="1"/>
    <col min="24" max="24" width="14" style="3" bestFit="1" customWidth="1"/>
    <col min="25" max="25" width="21.5546875" style="3" bestFit="1" customWidth="1"/>
    <col min="26" max="26" width="25.33203125" style="10" bestFit="1" customWidth="1"/>
    <col min="27" max="27" width="19.5546875" style="3" bestFit="1" customWidth="1"/>
    <col min="28" max="28" width="14.6640625" style="3" bestFit="1" customWidth="1"/>
    <col min="29" max="29" width="13.44140625" style="3" bestFit="1" customWidth="1"/>
    <col min="30" max="30" width="11" style="3" bestFit="1" customWidth="1"/>
    <col min="31" max="31" width="16.21875" style="3" bestFit="1" customWidth="1"/>
    <col min="32" max="32" width="19.88671875" style="3" bestFit="1" customWidth="1"/>
    <col min="33" max="33" width="17.44140625" style="3" bestFit="1" customWidth="1"/>
    <col min="34" max="34" width="22.109375" style="3" bestFit="1" customWidth="1"/>
    <col min="35" max="35" width="15.88671875" style="3" bestFit="1" customWidth="1"/>
    <col min="36" max="36" width="13.44140625" style="3" bestFit="1" customWidth="1"/>
    <col min="37" max="37" width="14" style="3" bestFit="1" customWidth="1"/>
    <col min="38" max="38" width="15.109375" style="3" bestFit="1" customWidth="1"/>
    <col min="39" max="39" width="15.88671875" style="3" bestFit="1" customWidth="1"/>
    <col min="40" max="40" width="18.109375" style="14" bestFit="1" customWidth="1"/>
    <col min="41" max="41" width="14.88671875" style="3" bestFit="1" customWidth="1"/>
    <col min="42" max="42" width="11" style="3" bestFit="1" customWidth="1"/>
    <col min="43" max="43" width="11.44140625" style="3"/>
    <col min="44" max="44" width="14.109375" style="3" bestFit="1" customWidth="1"/>
    <col min="45" max="45" width="13.44140625" style="3" bestFit="1" customWidth="1"/>
    <col min="46" max="50" width="13.109375" style="3" bestFit="1" customWidth="1"/>
    <col min="51" max="51" width="16.88671875" style="3" bestFit="1" customWidth="1"/>
    <col min="52" max="53" width="13.109375" style="3" bestFit="1" customWidth="1"/>
    <col min="54" max="54" width="13.44140625" style="3" bestFit="1" customWidth="1"/>
    <col min="55" max="55" width="13.109375" style="3" bestFit="1" customWidth="1"/>
    <col min="56" max="56" width="19" style="3" bestFit="1" customWidth="1"/>
    <col min="57" max="57" width="13.109375" style="3" bestFit="1" customWidth="1"/>
    <col min="58" max="58" width="13.88671875" style="3" bestFit="1" customWidth="1"/>
    <col min="59" max="60" width="13.109375" style="3" bestFit="1" customWidth="1"/>
    <col min="61" max="61" width="15.109375" style="3" bestFit="1" customWidth="1"/>
    <col min="62" max="62" width="14.109375" style="3" bestFit="1" customWidth="1"/>
    <col min="63" max="64" width="13.44140625" style="3" bestFit="1" customWidth="1"/>
    <col min="65" max="65" width="16.88671875" style="3" bestFit="1" customWidth="1"/>
    <col min="66" max="66" width="13.109375" style="3" bestFit="1" customWidth="1"/>
    <col min="67" max="67" width="17.44140625" style="3" bestFit="1" customWidth="1"/>
    <col min="68" max="68" width="19.44140625" style="3" bestFit="1" customWidth="1"/>
    <col min="69" max="69" width="15.44140625" style="3" bestFit="1" customWidth="1"/>
    <col min="70" max="73" width="13.109375" style="3" bestFit="1" customWidth="1"/>
    <col min="74" max="74" width="15" style="3" bestFit="1" customWidth="1"/>
    <col min="75" max="75" width="13.88671875" style="3" bestFit="1" customWidth="1"/>
    <col min="76" max="76" width="15.88671875" style="3" bestFit="1" customWidth="1"/>
    <col min="77" max="81" width="13.109375" style="3" bestFit="1" customWidth="1"/>
    <col min="82" max="82" width="13.44140625" style="3" bestFit="1" customWidth="1"/>
    <col min="83" max="84" width="13.109375" style="3" bestFit="1" customWidth="1"/>
    <col min="85" max="85" width="11.44140625" style="3"/>
    <col min="86" max="86" width="14.109375" style="3" bestFit="1" customWidth="1"/>
    <col min="87" max="92" width="13.88671875" style="3" bestFit="1" customWidth="1"/>
    <col min="93" max="93" width="16.88671875" style="3" bestFit="1" customWidth="1"/>
    <col min="94" max="97" width="13.88671875" style="3" bestFit="1" customWidth="1"/>
    <col min="98" max="98" width="19" style="3" bestFit="1" customWidth="1"/>
    <col min="99" max="102" width="13.88671875" style="3" bestFit="1" customWidth="1"/>
    <col min="103" max="103" width="15.109375" style="3" bestFit="1" customWidth="1"/>
    <col min="104" max="104" width="14.109375" style="3" bestFit="1" customWidth="1"/>
    <col min="105" max="106" width="13.88671875" style="3" bestFit="1" customWidth="1"/>
    <col min="107" max="107" width="16.88671875" style="3" bestFit="1" customWidth="1"/>
    <col min="108" max="108" width="13.88671875" style="3" bestFit="1" customWidth="1"/>
    <col min="109" max="109" width="17.44140625" style="3" bestFit="1" customWidth="1"/>
    <col min="110" max="110" width="19.44140625" style="3" bestFit="1" customWidth="1"/>
    <col min="111" max="111" width="15.44140625" style="3" bestFit="1" customWidth="1"/>
    <col min="112" max="115" width="13.88671875" style="3" bestFit="1" customWidth="1"/>
    <col min="116" max="116" width="15" style="3" bestFit="1" customWidth="1"/>
    <col min="117" max="117" width="13.88671875" style="3" bestFit="1" customWidth="1"/>
    <col min="118" max="118" width="15.88671875" style="3" bestFit="1" customWidth="1"/>
    <col min="119" max="126" width="13.88671875" style="3" bestFit="1" customWidth="1"/>
    <col min="127" max="16384" width="11.44140625" style="3"/>
  </cols>
  <sheetData>
    <row r="1" spans="1:126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22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22"/>
      <c r="CM1" s="33"/>
      <c r="CN1" s="33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28" t="s">
        <v>10</v>
      </c>
      <c r="B2" s="4">
        <v>130.27500000000001</v>
      </c>
      <c r="C2" s="4">
        <v>157.5</v>
      </c>
      <c r="D2" s="4">
        <v>69.514499999999998</v>
      </c>
      <c r="E2" s="4">
        <v>157.5</v>
      </c>
      <c r="F2" s="13">
        <v>104.9</v>
      </c>
      <c r="G2" s="4">
        <v>144.464</v>
      </c>
      <c r="H2" s="4">
        <v>99.045500000000004</v>
      </c>
      <c r="I2" s="13">
        <v>113.58199999999999</v>
      </c>
      <c r="J2" s="4">
        <v>103.887</v>
      </c>
      <c r="K2" s="13">
        <v>92.595200000000006</v>
      </c>
      <c r="L2" s="13">
        <v>77.572599999999994</v>
      </c>
      <c r="M2" s="4">
        <v>143.55500000000001</v>
      </c>
      <c r="N2" s="13">
        <v>132.93799999999999</v>
      </c>
      <c r="O2" s="13">
        <v>159.369</v>
      </c>
      <c r="P2" s="13">
        <v>130.089</v>
      </c>
      <c r="Q2" s="13">
        <v>155.81200000000001</v>
      </c>
      <c r="R2" s="4">
        <v>85.936999999999998</v>
      </c>
      <c r="S2" s="13">
        <v>109.375</v>
      </c>
      <c r="T2" s="4">
        <v>92.333500000000001</v>
      </c>
      <c r="U2" s="13">
        <v>116.955</v>
      </c>
      <c r="V2" s="4">
        <v>119.157</v>
      </c>
      <c r="W2" s="4">
        <v>95.279300000000006</v>
      </c>
      <c r="X2" s="4">
        <v>147</v>
      </c>
      <c r="Y2" s="4">
        <v>144.30600000000001</v>
      </c>
      <c r="Z2" s="13">
        <v>107.526</v>
      </c>
      <c r="AA2" s="13">
        <v>91.125100000000003</v>
      </c>
      <c r="AB2" s="4">
        <v>104.14</v>
      </c>
      <c r="AC2" s="4">
        <v>134.233</v>
      </c>
      <c r="AD2" s="4">
        <v>117.836</v>
      </c>
      <c r="AE2" s="4">
        <v>73.565399999999997</v>
      </c>
      <c r="AF2" s="4">
        <v>135.999</v>
      </c>
      <c r="AG2" s="4">
        <v>133.58199999999999</v>
      </c>
      <c r="AH2" s="13">
        <v>98.908500000000004</v>
      </c>
      <c r="AI2" s="4">
        <v>138.679</v>
      </c>
      <c r="AJ2" s="4">
        <v>102.407</v>
      </c>
      <c r="AK2" s="4">
        <v>66.256</v>
      </c>
      <c r="AL2" s="4">
        <v>89.277299999999997</v>
      </c>
      <c r="AM2" s="4">
        <v>97.029700000000005</v>
      </c>
      <c r="AN2" s="13">
        <v>103.20699999999999</v>
      </c>
      <c r="AO2" s="13">
        <v>97.681600000000003</v>
      </c>
      <c r="AP2" s="13">
        <v>98.159499999999994</v>
      </c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x14ac:dyDescent="0.3">
      <c r="A3" s="23" t="s">
        <v>11</v>
      </c>
      <c r="B3" s="4">
        <v>139.96899999999999</v>
      </c>
      <c r="C3" s="4">
        <v>190.964</v>
      </c>
      <c r="D3" s="4">
        <v>71.498099999999994</v>
      </c>
      <c r="E3" s="4">
        <v>181.33199999999999</v>
      </c>
      <c r="F3" s="13">
        <v>129.89699999999999</v>
      </c>
      <c r="G3" s="4">
        <v>126.048</v>
      </c>
      <c r="H3" s="4">
        <v>115.29900000000001</v>
      </c>
      <c r="I3" s="13">
        <v>130.83500000000001</v>
      </c>
      <c r="J3" s="4">
        <v>101.554</v>
      </c>
      <c r="K3" s="13">
        <v>121.065</v>
      </c>
      <c r="L3" s="13">
        <v>76.264600000000002</v>
      </c>
      <c r="M3" s="4">
        <v>132.512</v>
      </c>
      <c r="N3" s="13">
        <v>139.58600000000001</v>
      </c>
      <c r="O3" s="13">
        <v>188.46199999999999</v>
      </c>
      <c r="P3" s="13">
        <v>132.01</v>
      </c>
      <c r="Q3" s="13">
        <v>164.70599999999999</v>
      </c>
      <c r="R3" s="4">
        <v>91.087500000000006</v>
      </c>
      <c r="S3" s="13">
        <v>109.23099999999999</v>
      </c>
      <c r="T3" s="4">
        <v>92.285200000000003</v>
      </c>
      <c r="U3" s="13">
        <v>112.961</v>
      </c>
      <c r="V3" s="4">
        <v>123.23</v>
      </c>
      <c r="W3" s="4">
        <v>101.562</v>
      </c>
      <c r="X3" s="4">
        <v>143.76499999999999</v>
      </c>
      <c r="Y3" s="4">
        <v>154.846</v>
      </c>
      <c r="Z3" s="13">
        <v>118.97499999999999</v>
      </c>
      <c r="AA3" s="13">
        <v>105.755</v>
      </c>
      <c r="AB3" s="4">
        <v>105.904</v>
      </c>
      <c r="AC3" s="4">
        <v>145.577</v>
      </c>
      <c r="AD3" s="4">
        <v>107.104</v>
      </c>
      <c r="AE3" s="4">
        <v>76.941000000000003</v>
      </c>
      <c r="AF3" s="4">
        <v>127.01600000000001</v>
      </c>
      <c r="AG3" s="4">
        <v>132.46600000000001</v>
      </c>
      <c r="AH3" s="13">
        <v>110.22199999999999</v>
      </c>
      <c r="AI3" s="4">
        <v>148.119</v>
      </c>
      <c r="AJ3" s="4">
        <v>106.274</v>
      </c>
      <c r="AK3" s="4">
        <v>66.229500000000002</v>
      </c>
      <c r="AL3" s="4">
        <v>94.382000000000005</v>
      </c>
      <c r="AM3" s="4">
        <v>102.797</v>
      </c>
      <c r="AN3" s="13">
        <v>115.68600000000001</v>
      </c>
      <c r="AO3" s="13">
        <v>99.992400000000004</v>
      </c>
      <c r="AP3" s="13">
        <v>93.023300000000006</v>
      </c>
      <c r="CG3" s="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x14ac:dyDescent="0.3">
      <c r="A4" s="23" t="s">
        <v>16</v>
      </c>
      <c r="B4" s="4">
        <v>132.92099999999999</v>
      </c>
      <c r="C4" s="4">
        <v>100.996</v>
      </c>
      <c r="D4" s="4">
        <v>68.308499999999995</v>
      </c>
      <c r="E4" s="4">
        <v>137.583</v>
      </c>
      <c r="F4" s="13">
        <v>136.631</v>
      </c>
      <c r="G4" s="4">
        <v>102.083</v>
      </c>
      <c r="H4" s="4">
        <v>107.491</v>
      </c>
      <c r="I4" s="13">
        <v>91.468500000000006</v>
      </c>
      <c r="J4" s="4">
        <v>120.69499999999999</v>
      </c>
      <c r="K4" s="13">
        <v>111.78700000000001</v>
      </c>
      <c r="L4" s="13">
        <v>67.276899999999998</v>
      </c>
      <c r="M4" s="4">
        <v>102.526</v>
      </c>
      <c r="N4" s="13">
        <v>142.71799999999999</v>
      </c>
      <c r="O4" s="13">
        <v>160.21799999999999</v>
      </c>
      <c r="P4" s="13">
        <v>121.121</v>
      </c>
      <c r="Q4" s="13">
        <v>103.973</v>
      </c>
      <c r="R4" s="4">
        <v>94.230800000000002</v>
      </c>
      <c r="S4" s="13">
        <v>100.471</v>
      </c>
      <c r="T4" s="4">
        <v>87.726299999999995</v>
      </c>
      <c r="U4" s="13">
        <v>110.28700000000001</v>
      </c>
      <c r="V4" s="4">
        <v>130.83500000000001</v>
      </c>
      <c r="W4" s="4">
        <v>100.71599999999999</v>
      </c>
      <c r="X4" s="4">
        <v>177.00200000000001</v>
      </c>
      <c r="Y4" s="4">
        <v>172.26599999999999</v>
      </c>
      <c r="Z4" s="13">
        <v>117.28700000000001</v>
      </c>
      <c r="AA4" s="13">
        <v>94.692800000000005</v>
      </c>
      <c r="AB4" s="4">
        <v>108.057</v>
      </c>
      <c r="AC4" s="4">
        <v>101.333</v>
      </c>
      <c r="AD4" s="4">
        <v>109.515</v>
      </c>
      <c r="AE4" s="4">
        <v>83.050799999999995</v>
      </c>
      <c r="AF4" s="4">
        <v>110.99</v>
      </c>
      <c r="AG4" s="4">
        <v>119.27</v>
      </c>
      <c r="AH4" s="13">
        <v>111.617</v>
      </c>
      <c r="AI4" s="4">
        <v>160.208</v>
      </c>
      <c r="AJ4" s="4">
        <v>104.867</v>
      </c>
      <c r="AK4" s="4">
        <v>60.152799999999999</v>
      </c>
      <c r="AL4" s="4">
        <v>88.687799999999996</v>
      </c>
      <c r="AM4" s="4">
        <v>100.471</v>
      </c>
      <c r="AN4" s="13">
        <v>106.88800000000001</v>
      </c>
      <c r="AO4" s="13">
        <v>102.777</v>
      </c>
      <c r="AP4" s="13">
        <v>89.385499999999993</v>
      </c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3" t="s">
        <v>17</v>
      </c>
      <c r="B5" s="4">
        <v>121.024</v>
      </c>
      <c r="C5" s="4">
        <v>151.15700000000001</v>
      </c>
      <c r="D5" s="4">
        <v>72.916700000000006</v>
      </c>
      <c r="E5" s="4">
        <v>166.37299999999999</v>
      </c>
      <c r="F5" s="13">
        <v>126.821</v>
      </c>
      <c r="G5" s="4">
        <v>104.72199999999999</v>
      </c>
      <c r="H5" s="4">
        <v>123.01300000000001</v>
      </c>
      <c r="I5" s="13">
        <v>106.556</v>
      </c>
      <c r="J5" s="4">
        <v>111.43899999999999</v>
      </c>
      <c r="K5" s="13">
        <v>106.52200000000001</v>
      </c>
      <c r="L5" s="13">
        <v>54.697699999999998</v>
      </c>
      <c r="M5" s="4">
        <v>126.18</v>
      </c>
      <c r="N5" s="13">
        <v>134.554</v>
      </c>
      <c r="O5" s="13">
        <v>221.053</v>
      </c>
      <c r="P5" s="13">
        <v>132.089</v>
      </c>
      <c r="Q5" s="13">
        <v>58.753</v>
      </c>
      <c r="R5" s="4">
        <v>100.34099999999999</v>
      </c>
      <c r="S5" s="13">
        <v>105.46899999999999</v>
      </c>
      <c r="T5" s="4">
        <v>92.549800000000005</v>
      </c>
      <c r="U5" s="13">
        <v>102.304</v>
      </c>
      <c r="V5" s="4">
        <v>113.271</v>
      </c>
      <c r="W5" s="4">
        <v>83.233699999999999</v>
      </c>
      <c r="X5" s="4">
        <v>143.55500000000001</v>
      </c>
      <c r="Y5" s="4">
        <v>141.10499999999999</v>
      </c>
      <c r="Z5" s="13">
        <v>131.89099999999999</v>
      </c>
      <c r="AA5" s="13">
        <v>96.862799999999993</v>
      </c>
      <c r="AB5" s="4">
        <v>112.89400000000001</v>
      </c>
      <c r="AC5" s="4">
        <v>131.30199999999999</v>
      </c>
      <c r="AD5" s="4">
        <v>102.336</v>
      </c>
      <c r="AE5" s="4">
        <v>88.687799999999996</v>
      </c>
      <c r="AF5" s="4">
        <v>109.96599999999999</v>
      </c>
      <c r="AG5" s="4">
        <v>126.337</v>
      </c>
      <c r="AH5" s="13">
        <v>90.566800000000001</v>
      </c>
      <c r="AI5" s="4">
        <v>115.506</v>
      </c>
      <c r="AJ5" s="4">
        <v>132.512</v>
      </c>
      <c r="AK5" s="4">
        <v>67.950699999999998</v>
      </c>
      <c r="AL5" s="4">
        <v>84.085400000000007</v>
      </c>
      <c r="AM5" s="4">
        <v>87.142700000000005</v>
      </c>
      <c r="AN5" s="13">
        <v>86.872600000000006</v>
      </c>
      <c r="AO5" s="13">
        <v>101.39100000000001</v>
      </c>
      <c r="AP5" s="13">
        <v>86.486500000000007</v>
      </c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3" t="s">
        <v>22</v>
      </c>
      <c r="B6" s="4">
        <v>138.62100000000001</v>
      </c>
      <c r="C6" s="4">
        <v>173.964</v>
      </c>
      <c r="D6" s="4">
        <v>77.531599999999997</v>
      </c>
      <c r="E6" s="4">
        <v>151.16499999999999</v>
      </c>
      <c r="F6" s="13">
        <v>144</v>
      </c>
      <c r="G6" s="4">
        <v>117.553</v>
      </c>
      <c r="H6" s="4">
        <v>108.48699999999999</v>
      </c>
      <c r="I6" s="13">
        <v>121.64400000000001</v>
      </c>
      <c r="J6" s="4">
        <v>120.536</v>
      </c>
      <c r="K6" s="13">
        <v>115.47499999999999</v>
      </c>
      <c r="L6" s="13">
        <v>85.572900000000004</v>
      </c>
      <c r="M6" s="4">
        <v>116.431</v>
      </c>
      <c r="N6" s="13">
        <v>127.54900000000001</v>
      </c>
      <c r="O6" s="13">
        <v>160.47999999999999</v>
      </c>
      <c r="P6" s="13">
        <v>135.49799999999999</v>
      </c>
      <c r="Q6" s="13">
        <v>103.15</v>
      </c>
      <c r="R6" s="4">
        <v>91.162800000000004</v>
      </c>
      <c r="S6" s="13">
        <v>86.132800000000003</v>
      </c>
      <c r="T6" s="4">
        <v>108.514</v>
      </c>
      <c r="U6" s="13">
        <v>109.95699999999999</v>
      </c>
      <c r="V6" s="4">
        <v>95.043099999999995</v>
      </c>
      <c r="W6" s="4">
        <v>95.179900000000004</v>
      </c>
      <c r="X6" s="4">
        <v>124.26</v>
      </c>
      <c r="Y6" s="4">
        <v>134.178</v>
      </c>
      <c r="Z6" s="13">
        <v>108.15900000000001</v>
      </c>
      <c r="AA6" s="13">
        <v>117.23</v>
      </c>
      <c r="AB6" s="4">
        <v>117.694</v>
      </c>
      <c r="AC6" s="4">
        <v>127.82599999999999</v>
      </c>
      <c r="AD6" s="4">
        <v>112.252</v>
      </c>
      <c r="AE6" s="4">
        <v>99.156800000000004</v>
      </c>
      <c r="AF6" s="4">
        <v>119.82599999999999</v>
      </c>
      <c r="AG6" s="4">
        <v>125.28400000000001</v>
      </c>
      <c r="AH6" s="13">
        <v>110.508</v>
      </c>
      <c r="AI6" s="4">
        <v>170.96299999999999</v>
      </c>
      <c r="AJ6" s="4">
        <v>106.831</v>
      </c>
      <c r="AK6" s="4">
        <v>79.122100000000003</v>
      </c>
      <c r="AL6" s="4">
        <v>94.577699999999993</v>
      </c>
      <c r="AM6" s="4">
        <v>107.789</v>
      </c>
      <c r="AN6" s="13">
        <v>107.65600000000001</v>
      </c>
      <c r="AO6" s="13">
        <v>116.461</v>
      </c>
      <c r="AP6" s="13">
        <v>108.108</v>
      </c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3" t="s">
        <v>23</v>
      </c>
      <c r="B7" s="4">
        <v>144</v>
      </c>
      <c r="C7" s="4">
        <v>144.47200000000001</v>
      </c>
      <c r="D7" s="4">
        <v>72.628500000000003</v>
      </c>
      <c r="E7" s="4">
        <v>172.80600000000001</v>
      </c>
      <c r="F7" s="13">
        <v>159.696</v>
      </c>
      <c r="G7" s="4">
        <v>78.525599999999997</v>
      </c>
      <c r="H7" s="4">
        <v>108.48699999999999</v>
      </c>
      <c r="I7" s="13">
        <v>117.41200000000001</v>
      </c>
      <c r="J7" s="4">
        <v>121.398</v>
      </c>
      <c r="K7" s="13">
        <v>112.923</v>
      </c>
      <c r="L7" s="13">
        <v>59.885899999999999</v>
      </c>
      <c r="M7" s="4">
        <v>83.882800000000003</v>
      </c>
      <c r="N7" s="13">
        <v>105.544</v>
      </c>
      <c r="O7" s="13">
        <v>135.999</v>
      </c>
      <c r="P7" s="13">
        <v>123.27</v>
      </c>
      <c r="Q7" s="13">
        <v>121.33199999999999</v>
      </c>
      <c r="R7" s="4">
        <v>94.686000000000007</v>
      </c>
      <c r="S7" s="13">
        <v>76.5625</v>
      </c>
      <c r="T7" s="4">
        <v>93.511499999999998</v>
      </c>
      <c r="U7" s="13">
        <v>95.043099999999995</v>
      </c>
      <c r="V7" s="4">
        <v>82.054100000000005</v>
      </c>
      <c r="W7" s="4">
        <v>85.881200000000007</v>
      </c>
      <c r="X7" s="4">
        <v>102.43899999999999</v>
      </c>
      <c r="Y7" s="4">
        <v>143.86699999999999</v>
      </c>
      <c r="Z7" s="13">
        <v>102.977</v>
      </c>
      <c r="AA7" s="13">
        <v>126.337</v>
      </c>
      <c r="AB7" s="4">
        <v>120.8</v>
      </c>
      <c r="AC7" s="4">
        <v>131.839</v>
      </c>
      <c r="AD7" s="4">
        <v>97.811599999999999</v>
      </c>
      <c r="AE7" s="4">
        <v>99.932000000000002</v>
      </c>
      <c r="AF7" s="4">
        <v>118.241</v>
      </c>
      <c r="AG7" s="4">
        <v>117.45399999999999</v>
      </c>
      <c r="AH7" s="13">
        <v>101.116</v>
      </c>
      <c r="AI7" s="4">
        <v>154.73699999999999</v>
      </c>
      <c r="AJ7" s="4">
        <v>109.375</v>
      </c>
      <c r="AK7" s="4">
        <v>77.066500000000005</v>
      </c>
      <c r="AL7" s="4">
        <v>99.492400000000004</v>
      </c>
      <c r="AM7" s="4">
        <v>105.096</v>
      </c>
      <c r="AN7" s="13">
        <v>101.81</v>
      </c>
      <c r="AO7" s="13">
        <v>102.11499999999999</v>
      </c>
      <c r="AP7" s="13">
        <v>100</v>
      </c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3" t="s">
        <v>28</v>
      </c>
      <c r="B8" s="4">
        <v>91.001000000000005</v>
      </c>
      <c r="C8" s="4">
        <v>44.377400000000002</v>
      </c>
      <c r="D8" s="4">
        <v>41.4786</v>
      </c>
      <c r="E8" s="4">
        <v>74.059600000000003</v>
      </c>
      <c r="F8" s="13">
        <v>92.118099999999998</v>
      </c>
      <c r="G8" s="4">
        <v>27.096800000000002</v>
      </c>
      <c r="H8" s="4">
        <v>61.635199999999998</v>
      </c>
      <c r="I8" s="13">
        <v>63.869799999999998</v>
      </c>
      <c r="J8" s="4">
        <v>60.245899999999999</v>
      </c>
      <c r="K8" s="13">
        <v>60.406799999999997</v>
      </c>
      <c r="L8" s="13">
        <v>42.0167</v>
      </c>
      <c r="M8" s="4">
        <v>43.3628</v>
      </c>
      <c r="N8" s="13">
        <v>48.004399999999997</v>
      </c>
      <c r="O8" s="13">
        <v>71.282300000000006</v>
      </c>
      <c r="P8" s="13">
        <v>66.1417</v>
      </c>
      <c r="Q8" s="13">
        <v>52.688200000000002</v>
      </c>
      <c r="R8" s="4">
        <v>54.363900000000001</v>
      </c>
      <c r="S8" s="13">
        <v>42.887700000000002</v>
      </c>
      <c r="T8" s="4">
        <v>44.012</v>
      </c>
      <c r="U8" s="13">
        <v>45.643500000000003</v>
      </c>
      <c r="V8" s="4">
        <v>41.587400000000002</v>
      </c>
      <c r="W8" s="4">
        <v>33.805199999999999</v>
      </c>
      <c r="X8" s="4">
        <v>53.368299999999998</v>
      </c>
      <c r="Y8" s="4">
        <v>57.065199999999997</v>
      </c>
      <c r="Z8" s="13">
        <v>56.375799999999998</v>
      </c>
      <c r="AA8" s="13">
        <v>57.421900000000001</v>
      </c>
      <c r="AB8" s="4">
        <v>56.040300000000002</v>
      </c>
      <c r="AC8" s="4">
        <v>63.642499999999998</v>
      </c>
      <c r="AD8" s="4">
        <v>41.261200000000002</v>
      </c>
      <c r="AE8" s="4">
        <v>62.446899999999999</v>
      </c>
      <c r="AF8" s="4">
        <v>43.0959</v>
      </c>
      <c r="AG8" s="4">
        <v>41.426600000000001</v>
      </c>
      <c r="AH8" s="13">
        <v>49.226100000000002</v>
      </c>
      <c r="AI8" s="4">
        <v>49.453299999999999</v>
      </c>
      <c r="AJ8" s="4">
        <v>58.902099999999997</v>
      </c>
      <c r="AK8" s="4">
        <v>35.2776</v>
      </c>
      <c r="AL8" s="4">
        <v>45.567300000000003</v>
      </c>
      <c r="AM8" s="4">
        <v>49.704099999999997</v>
      </c>
      <c r="AN8" s="13">
        <v>46.1066</v>
      </c>
      <c r="AO8" s="13">
        <v>45.964599999999997</v>
      </c>
      <c r="AP8" s="13">
        <v>41.906799999999997</v>
      </c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3" t="s">
        <v>29</v>
      </c>
      <c r="B9" s="4">
        <v>57.094099999999997</v>
      </c>
      <c r="C9" s="4">
        <v>43.140099999999997</v>
      </c>
      <c r="D9" s="4">
        <v>51.326799999999999</v>
      </c>
      <c r="E9" s="4">
        <v>59.146999999999998</v>
      </c>
      <c r="F9" s="13">
        <v>66.459000000000003</v>
      </c>
      <c r="G9" s="4">
        <v>68.611400000000003</v>
      </c>
      <c r="H9" s="4">
        <v>65.246300000000005</v>
      </c>
      <c r="I9" s="13">
        <v>37.709499999999998</v>
      </c>
      <c r="J9" s="4">
        <v>74.524699999999996</v>
      </c>
      <c r="K9" s="13">
        <v>36.307299999999998</v>
      </c>
      <c r="L9" s="13">
        <v>41.392899999999997</v>
      </c>
      <c r="M9" s="4">
        <v>48.591500000000003</v>
      </c>
      <c r="N9" s="13">
        <v>41.256100000000004</v>
      </c>
      <c r="O9" s="13">
        <v>46.365699999999997</v>
      </c>
      <c r="P9" s="13">
        <v>63.564500000000002</v>
      </c>
      <c r="Q9" s="13">
        <v>61.059199999999997</v>
      </c>
      <c r="R9" s="4">
        <v>43.263599999999997</v>
      </c>
      <c r="S9" s="13">
        <v>88.530500000000004</v>
      </c>
      <c r="T9" s="4">
        <v>53.675800000000002</v>
      </c>
      <c r="U9" s="13">
        <v>50.0473</v>
      </c>
      <c r="V9" s="4">
        <v>68.407399999999996</v>
      </c>
      <c r="W9" s="4">
        <v>38.457099999999997</v>
      </c>
      <c r="X9" s="4">
        <v>55.945500000000003</v>
      </c>
      <c r="Y9" s="4">
        <v>52.667200000000001</v>
      </c>
      <c r="Z9" s="13">
        <v>68.771900000000002</v>
      </c>
      <c r="AA9" s="13">
        <v>48.891399999999997</v>
      </c>
      <c r="AB9" s="4">
        <v>57.976700000000001</v>
      </c>
      <c r="AC9" s="4">
        <v>59.127200000000002</v>
      </c>
      <c r="AD9" s="4">
        <v>43.212000000000003</v>
      </c>
      <c r="AE9" s="4">
        <v>27.2727</v>
      </c>
      <c r="AF9" s="4">
        <v>50.567599999999999</v>
      </c>
      <c r="AG9" s="4">
        <v>47.548000000000002</v>
      </c>
      <c r="AH9" s="13">
        <v>38.190600000000003</v>
      </c>
      <c r="AI9" s="4">
        <v>69.957400000000007</v>
      </c>
      <c r="AJ9" s="4">
        <v>98.061700000000002</v>
      </c>
      <c r="AK9" s="4">
        <v>49.453299999999999</v>
      </c>
      <c r="AL9" s="4">
        <v>52.265599999999999</v>
      </c>
      <c r="AM9" s="4">
        <v>39.6999</v>
      </c>
      <c r="AN9" s="13">
        <v>58.258299999999998</v>
      </c>
      <c r="AO9" s="13">
        <v>57.515500000000003</v>
      </c>
      <c r="AP9" s="13">
        <v>56.320399999999999</v>
      </c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3" t="s">
        <v>34</v>
      </c>
      <c r="B10" s="4">
        <v>57.093000000000004</v>
      </c>
      <c r="C10" s="4">
        <v>43.140099999999997</v>
      </c>
      <c r="D10" s="4">
        <v>51.326799999999999</v>
      </c>
      <c r="E10" s="4">
        <v>59.146999999999998</v>
      </c>
      <c r="F10" s="13">
        <v>66.459000000000003</v>
      </c>
      <c r="G10" s="4">
        <v>68.611400000000003</v>
      </c>
      <c r="H10" s="4">
        <v>65.246300000000005</v>
      </c>
      <c r="I10" s="13">
        <v>37.709499999999998</v>
      </c>
      <c r="J10" s="4">
        <v>74.524699999999996</v>
      </c>
      <c r="K10" s="13">
        <v>36.306800000000003</v>
      </c>
      <c r="L10" s="13">
        <v>41.392299999999999</v>
      </c>
      <c r="M10" s="4">
        <v>48.591500000000003</v>
      </c>
      <c r="N10" s="13">
        <v>41.256100000000004</v>
      </c>
      <c r="O10" s="13">
        <v>46.365699999999997</v>
      </c>
      <c r="P10" s="13">
        <v>63.564500000000002</v>
      </c>
      <c r="Q10" s="13">
        <v>61.059199999999997</v>
      </c>
      <c r="R10" s="4">
        <v>43.263599999999997</v>
      </c>
      <c r="S10" s="13">
        <v>88.530500000000004</v>
      </c>
      <c r="T10" s="4">
        <v>53.675800000000002</v>
      </c>
      <c r="U10" s="13">
        <v>50.046300000000002</v>
      </c>
      <c r="V10" s="4">
        <v>68.407399999999996</v>
      </c>
      <c r="W10" s="4">
        <v>38.457099999999997</v>
      </c>
      <c r="X10" s="4">
        <v>55.945500000000003</v>
      </c>
      <c r="Y10" s="4">
        <v>52.667200000000001</v>
      </c>
      <c r="Z10" s="13">
        <v>68.771900000000002</v>
      </c>
      <c r="AA10" s="13">
        <v>48.891399999999997</v>
      </c>
      <c r="AB10" s="4">
        <v>57.976700000000001</v>
      </c>
      <c r="AC10" s="4">
        <v>59.127200000000002</v>
      </c>
      <c r="AD10" s="4">
        <v>43.212000000000003</v>
      </c>
      <c r="AE10" s="4">
        <v>27.2727</v>
      </c>
      <c r="AF10" s="4">
        <v>50.567599999999999</v>
      </c>
      <c r="AG10" s="4">
        <v>47.547199999999997</v>
      </c>
      <c r="AH10" s="13">
        <v>38.190600000000003</v>
      </c>
      <c r="AI10" s="4">
        <v>69.957400000000007</v>
      </c>
      <c r="AJ10" s="4">
        <v>98.061700000000002</v>
      </c>
      <c r="AK10" s="4">
        <v>49.452399999999997</v>
      </c>
      <c r="AL10" s="4">
        <v>52.264600000000002</v>
      </c>
      <c r="AM10" s="4">
        <v>39.6999</v>
      </c>
      <c r="AN10" s="13">
        <v>58.258299999999998</v>
      </c>
      <c r="AO10" s="13">
        <v>57.515500000000003</v>
      </c>
      <c r="AP10" s="13">
        <v>56.320399999999999</v>
      </c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3" t="s">
        <v>35</v>
      </c>
      <c r="B11" s="4">
        <v>115.145</v>
      </c>
      <c r="C11" s="4">
        <v>107.684</v>
      </c>
      <c r="D11" s="4">
        <v>31.901</v>
      </c>
      <c r="E11" s="4">
        <v>127.01600000000001</v>
      </c>
      <c r="F11" s="13">
        <v>118.125</v>
      </c>
      <c r="G11" s="4">
        <v>87.111099999999993</v>
      </c>
      <c r="H11" s="4">
        <v>90.073499999999996</v>
      </c>
      <c r="I11" s="13">
        <v>89.090900000000005</v>
      </c>
      <c r="J11" s="4">
        <v>81.120900000000006</v>
      </c>
      <c r="K11" s="13">
        <v>87.039500000000004</v>
      </c>
      <c r="L11" s="13">
        <v>54.256900000000002</v>
      </c>
      <c r="M11" s="4">
        <v>79.507199999999997</v>
      </c>
      <c r="N11" s="13">
        <v>104.40300000000001</v>
      </c>
      <c r="O11" s="13">
        <v>109.294</v>
      </c>
      <c r="P11" s="13">
        <v>115.521</v>
      </c>
      <c r="Q11" s="13">
        <v>80.459800000000001</v>
      </c>
      <c r="R11" s="4">
        <v>84.720799999999997</v>
      </c>
      <c r="S11" s="13">
        <v>51.231400000000001</v>
      </c>
      <c r="T11" s="4">
        <v>97.051100000000005</v>
      </c>
      <c r="U11" s="13">
        <v>65.830699999999993</v>
      </c>
      <c r="V11" s="4">
        <v>103.158</v>
      </c>
      <c r="W11" s="4">
        <v>53.454500000000003</v>
      </c>
      <c r="X11" s="4">
        <v>120.185</v>
      </c>
      <c r="Y11" s="4">
        <v>147</v>
      </c>
      <c r="Z11" s="13">
        <v>118.548</v>
      </c>
      <c r="AA11" s="13">
        <v>83.5227</v>
      </c>
      <c r="AB11" s="4">
        <v>71.370800000000003</v>
      </c>
      <c r="AC11" s="4">
        <v>101.83199999999999</v>
      </c>
      <c r="AD11" s="4">
        <v>89.908299999999997</v>
      </c>
      <c r="AE11" s="4">
        <v>77.777799999999999</v>
      </c>
      <c r="AF11" s="4">
        <v>78.7149</v>
      </c>
      <c r="AG11" s="4">
        <v>62.646500000000003</v>
      </c>
      <c r="AH11" s="13">
        <v>62.8324</v>
      </c>
      <c r="AI11" s="4">
        <v>82.194299999999998</v>
      </c>
      <c r="AJ11" s="4">
        <v>92.517499999999998</v>
      </c>
      <c r="AK11" s="4">
        <v>62.5473</v>
      </c>
      <c r="AL11" s="4">
        <v>75.818799999999996</v>
      </c>
      <c r="AM11" s="4">
        <v>54.759900000000002</v>
      </c>
      <c r="AN11" s="13">
        <v>60.491500000000002</v>
      </c>
      <c r="AO11" s="13">
        <v>96.597499999999997</v>
      </c>
      <c r="AP11" s="13">
        <v>105.386</v>
      </c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3" t="s">
        <v>40</v>
      </c>
      <c r="B12" s="4">
        <v>78.624099999999999</v>
      </c>
      <c r="C12" s="4">
        <v>49.498699999999999</v>
      </c>
      <c r="D12" s="4">
        <v>30.4726</v>
      </c>
      <c r="E12" s="4">
        <v>101.58199999999999</v>
      </c>
      <c r="F12" s="13">
        <v>61.069099999999999</v>
      </c>
      <c r="G12" s="4">
        <v>60.4041</v>
      </c>
      <c r="H12" s="4">
        <v>69.437899999999999</v>
      </c>
      <c r="I12" s="13">
        <v>64.7577</v>
      </c>
      <c r="J12" s="4">
        <v>56.045099999999998</v>
      </c>
      <c r="K12" s="13">
        <v>64.894300000000001</v>
      </c>
      <c r="L12" s="13">
        <v>44.890099999999997</v>
      </c>
      <c r="M12" s="4">
        <v>70.074200000000005</v>
      </c>
      <c r="N12" s="13">
        <v>44.6477</v>
      </c>
      <c r="O12" s="13">
        <v>87.528899999999993</v>
      </c>
      <c r="P12" s="13">
        <v>72.510999999999996</v>
      </c>
      <c r="Q12" s="13">
        <v>52.734400000000001</v>
      </c>
      <c r="R12" s="4">
        <v>57.752800000000001</v>
      </c>
      <c r="S12" s="13">
        <v>48.395899999999997</v>
      </c>
      <c r="T12" s="4">
        <v>66.126900000000006</v>
      </c>
      <c r="U12" s="13">
        <v>58.333300000000001</v>
      </c>
      <c r="V12" s="4">
        <v>67.174400000000006</v>
      </c>
      <c r="W12" s="4">
        <v>59.756100000000004</v>
      </c>
      <c r="X12" s="4">
        <v>56.4878</v>
      </c>
      <c r="Y12" s="4">
        <v>68.940399999999997</v>
      </c>
      <c r="Z12" s="13">
        <v>88.956100000000006</v>
      </c>
      <c r="AA12" s="13">
        <v>80.489099999999993</v>
      </c>
      <c r="AB12" s="4">
        <v>65.034700000000001</v>
      </c>
      <c r="AC12" s="4">
        <v>72.082400000000007</v>
      </c>
      <c r="AD12" s="4">
        <v>62.965499999999999</v>
      </c>
      <c r="AE12" s="4">
        <v>64.7577</v>
      </c>
      <c r="AF12" s="4">
        <v>54.078400000000002</v>
      </c>
      <c r="AG12" s="4">
        <v>63.820500000000003</v>
      </c>
      <c r="AH12" s="13">
        <v>57.653300000000002</v>
      </c>
      <c r="AI12" s="4">
        <v>66.044300000000007</v>
      </c>
      <c r="AJ12" s="4">
        <v>91.275999999999996</v>
      </c>
      <c r="AK12" s="4">
        <v>51.004300000000001</v>
      </c>
      <c r="AL12" s="4">
        <v>69.176500000000004</v>
      </c>
      <c r="AM12" s="4">
        <v>59.573099999999997</v>
      </c>
      <c r="AN12" s="13">
        <v>40.404000000000003</v>
      </c>
      <c r="AO12" s="13">
        <v>68.336799999999997</v>
      </c>
      <c r="AP12" s="13">
        <v>43.454599999999999</v>
      </c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3" t="s">
        <v>41</v>
      </c>
      <c r="B13" s="4">
        <v>89.510499999999993</v>
      </c>
      <c r="C13" s="4">
        <v>65.259200000000007</v>
      </c>
      <c r="D13" s="4">
        <v>147.59</v>
      </c>
      <c r="E13" s="4">
        <v>97.051100000000005</v>
      </c>
      <c r="F13" s="13">
        <v>83.383200000000002</v>
      </c>
      <c r="G13" s="4">
        <v>153.97999999999999</v>
      </c>
      <c r="H13" s="4">
        <v>100</v>
      </c>
      <c r="I13" s="13">
        <v>101.155</v>
      </c>
      <c r="J13" s="4">
        <v>87.240399999999994</v>
      </c>
      <c r="K13" s="13">
        <v>75.384600000000006</v>
      </c>
      <c r="L13" s="13">
        <v>69.426900000000003</v>
      </c>
      <c r="M13" s="4">
        <v>65.364000000000004</v>
      </c>
      <c r="N13" s="13">
        <v>64.298199999999994</v>
      </c>
      <c r="O13" s="13">
        <v>133.36699999999999</v>
      </c>
      <c r="P13" s="13">
        <v>107.89</v>
      </c>
      <c r="Q13" s="13">
        <v>88.911299999999997</v>
      </c>
      <c r="R13" s="4">
        <v>80.4255</v>
      </c>
      <c r="S13" s="13">
        <v>53.390900000000002</v>
      </c>
      <c r="T13" s="4">
        <v>80.274299999999997</v>
      </c>
      <c r="U13" s="13">
        <v>73.290300000000002</v>
      </c>
      <c r="V13" s="4">
        <v>92.549800000000005</v>
      </c>
      <c r="W13" s="4">
        <v>61.570700000000002</v>
      </c>
      <c r="X13" s="4">
        <v>129.99299999999999</v>
      </c>
      <c r="Y13" s="4">
        <v>104.342</v>
      </c>
      <c r="Z13" s="13">
        <v>115.184</v>
      </c>
      <c r="AA13" s="13">
        <v>74.807000000000002</v>
      </c>
      <c r="AB13" s="4">
        <v>92.744500000000002</v>
      </c>
      <c r="AC13" s="4">
        <v>70</v>
      </c>
      <c r="AD13" s="4">
        <v>82.576499999999996</v>
      </c>
      <c r="AE13" s="4">
        <v>69.668199999999999</v>
      </c>
      <c r="AF13" s="4">
        <v>80.391300000000001</v>
      </c>
      <c r="AG13" s="4">
        <v>77.048500000000004</v>
      </c>
      <c r="AH13" s="13">
        <v>57.990699999999997</v>
      </c>
      <c r="AI13" s="4">
        <v>68.393299999999996</v>
      </c>
      <c r="AJ13" s="4">
        <v>109.398</v>
      </c>
      <c r="AK13" s="4">
        <v>56.931399999999996</v>
      </c>
      <c r="AL13" s="4">
        <v>97.5124</v>
      </c>
      <c r="AM13" s="4">
        <v>65.662499999999994</v>
      </c>
      <c r="AN13" s="13">
        <v>75.562799999999996</v>
      </c>
      <c r="AO13" s="13">
        <v>89.896000000000001</v>
      </c>
      <c r="AP13" s="13">
        <v>59.2044</v>
      </c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3" t="s">
        <v>43</v>
      </c>
      <c r="B14" s="4">
        <v>89.510499999999993</v>
      </c>
      <c r="C14" s="4">
        <v>65.259200000000007</v>
      </c>
      <c r="D14" s="4">
        <v>73.647300000000001</v>
      </c>
      <c r="E14" s="4">
        <v>97.051100000000005</v>
      </c>
      <c r="F14" s="13">
        <v>83.383200000000002</v>
      </c>
      <c r="G14" s="4">
        <v>153.97999999999999</v>
      </c>
      <c r="H14" s="4">
        <v>100</v>
      </c>
      <c r="I14" s="13">
        <v>101.155</v>
      </c>
      <c r="J14" s="4">
        <v>87.240399999999994</v>
      </c>
      <c r="K14" s="13">
        <v>75.384600000000006</v>
      </c>
      <c r="L14" s="13">
        <v>69.426900000000003</v>
      </c>
      <c r="M14" s="4">
        <v>65.364000000000004</v>
      </c>
      <c r="N14" s="13">
        <v>64.298199999999994</v>
      </c>
      <c r="O14" s="13">
        <v>133.36699999999999</v>
      </c>
      <c r="P14" s="13">
        <v>107.89</v>
      </c>
      <c r="Q14" s="13">
        <v>88.911299999999997</v>
      </c>
      <c r="R14" s="4">
        <v>80.4255</v>
      </c>
      <c r="S14" s="13">
        <v>53.390900000000002</v>
      </c>
      <c r="T14" s="4">
        <v>80.271799999999999</v>
      </c>
      <c r="U14" s="13">
        <v>73.290300000000002</v>
      </c>
      <c r="V14" s="4">
        <v>92.549800000000005</v>
      </c>
      <c r="W14" s="4">
        <v>61.570700000000002</v>
      </c>
      <c r="X14" s="4">
        <v>129.99299999999999</v>
      </c>
      <c r="Y14" s="4">
        <v>104.33799999999999</v>
      </c>
      <c r="Z14" s="13">
        <v>115.179</v>
      </c>
      <c r="AA14" s="13">
        <v>74.807000000000002</v>
      </c>
      <c r="AB14" s="4">
        <v>92.744500000000002</v>
      </c>
      <c r="AC14" s="4">
        <v>70</v>
      </c>
      <c r="AD14" s="4">
        <v>82.573999999999998</v>
      </c>
      <c r="AE14" s="4">
        <v>69.668199999999999</v>
      </c>
      <c r="AF14" s="4">
        <v>80.391300000000001</v>
      </c>
      <c r="AG14" s="4">
        <v>77.048500000000004</v>
      </c>
      <c r="AH14" s="13">
        <v>57.989400000000003</v>
      </c>
      <c r="AI14" s="4">
        <v>68.393299999999996</v>
      </c>
      <c r="AJ14" s="4">
        <v>109.393</v>
      </c>
      <c r="AK14" s="4">
        <v>56.931399999999996</v>
      </c>
      <c r="AL14" s="4">
        <v>97.5124</v>
      </c>
      <c r="AM14" s="4">
        <v>65.662499999999994</v>
      </c>
      <c r="AN14" s="13">
        <v>75.5608</v>
      </c>
      <c r="AO14" s="13">
        <v>89.896000000000001</v>
      </c>
      <c r="AP14" s="13">
        <v>59.2044</v>
      </c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3" t="s">
        <v>44</v>
      </c>
      <c r="B15" s="4">
        <v>80.706199999999995</v>
      </c>
      <c r="C15" s="4">
        <v>99.939599999999999</v>
      </c>
      <c r="D15" s="4">
        <v>63.581299999999999</v>
      </c>
      <c r="E15" s="4">
        <v>129.19900000000001</v>
      </c>
      <c r="F15" s="13">
        <v>154.93600000000001</v>
      </c>
      <c r="G15" s="4">
        <v>194.81700000000001</v>
      </c>
      <c r="H15" s="4">
        <v>85.118700000000004</v>
      </c>
      <c r="I15" s="13">
        <v>96.484800000000007</v>
      </c>
      <c r="J15" s="4">
        <v>96.937299999999993</v>
      </c>
      <c r="K15" s="13">
        <v>68.220500000000001</v>
      </c>
      <c r="L15" s="13">
        <v>63.2258</v>
      </c>
      <c r="M15" s="4">
        <v>106.90900000000001</v>
      </c>
      <c r="N15" s="13">
        <v>106.831</v>
      </c>
      <c r="O15" s="13">
        <v>143.05799999999999</v>
      </c>
      <c r="P15" s="13">
        <v>122.5</v>
      </c>
      <c r="Q15" s="13">
        <v>87.965400000000002</v>
      </c>
      <c r="R15" s="4">
        <v>73.041499999999999</v>
      </c>
      <c r="S15" s="13">
        <v>49.189500000000002</v>
      </c>
      <c r="T15" s="4">
        <v>99.234899999999996</v>
      </c>
      <c r="U15" s="13">
        <v>71.583200000000005</v>
      </c>
      <c r="V15" s="4">
        <v>76.7624</v>
      </c>
      <c r="W15" s="4">
        <v>55.681800000000003</v>
      </c>
      <c r="X15" s="4">
        <v>89.452299999999994</v>
      </c>
      <c r="Y15" s="4">
        <v>106.52200000000001</v>
      </c>
      <c r="Z15" s="13">
        <v>99.101100000000002</v>
      </c>
      <c r="AA15" s="13">
        <v>76.753500000000003</v>
      </c>
      <c r="AB15" s="4">
        <v>120.28400000000001</v>
      </c>
      <c r="AC15" s="4">
        <v>84.342699999999994</v>
      </c>
      <c r="AD15" s="4">
        <v>83.7607</v>
      </c>
      <c r="AE15" s="4">
        <v>68.090599999999995</v>
      </c>
      <c r="AF15" s="4">
        <v>94.537099999999995</v>
      </c>
      <c r="AG15" s="4">
        <v>72.153099999999995</v>
      </c>
      <c r="AH15" s="13">
        <v>73.174800000000005</v>
      </c>
      <c r="AI15" s="4">
        <v>79.264300000000006</v>
      </c>
      <c r="AJ15" s="4">
        <v>100.303</v>
      </c>
      <c r="AK15" s="4">
        <v>69.368700000000004</v>
      </c>
      <c r="AL15" s="4">
        <v>69.955600000000004</v>
      </c>
      <c r="AM15" s="4">
        <v>70.167100000000005</v>
      </c>
      <c r="AN15" s="13">
        <v>57.878999999999998</v>
      </c>
      <c r="AO15" s="13">
        <v>85.839399999999998</v>
      </c>
      <c r="AP15" s="13">
        <v>50.151499999999999</v>
      </c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3" t="s">
        <v>47</v>
      </c>
      <c r="B16" s="4">
        <v>117.002</v>
      </c>
      <c r="C16" s="4">
        <v>121.958</v>
      </c>
      <c r="D16" s="4">
        <v>41.979300000000002</v>
      </c>
      <c r="E16" s="4">
        <v>126.048</v>
      </c>
      <c r="F16" s="13">
        <v>110.693</v>
      </c>
      <c r="G16" s="4">
        <v>145.54499999999999</v>
      </c>
      <c r="H16" s="4">
        <v>84.58</v>
      </c>
      <c r="I16" s="13">
        <v>96.710499999999996</v>
      </c>
      <c r="J16" s="4">
        <v>95.855699999999999</v>
      </c>
      <c r="K16" s="13">
        <v>74.762699999999995</v>
      </c>
      <c r="L16" s="13">
        <v>69.591300000000004</v>
      </c>
      <c r="M16" s="4">
        <v>100</v>
      </c>
      <c r="N16" s="13">
        <v>121.24299999999999</v>
      </c>
      <c r="O16" s="13">
        <v>127.432</v>
      </c>
      <c r="P16" s="13">
        <v>105.376</v>
      </c>
      <c r="Q16" s="13">
        <v>126.43300000000001</v>
      </c>
      <c r="R16" s="4">
        <v>80.245000000000005</v>
      </c>
      <c r="S16" s="13">
        <v>56.976700000000001</v>
      </c>
      <c r="T16" s="4">
        <v>98.912199999999999</v>
      </c>
      <c r="U16" s="13">
        <v>80.055700000000002</v>
      </c>
      <c r="V16" s="4">
        <v>93.333299999999994</v>
      </c>
      <c r="W16" s="4">
        <v>76.363600000000005</v>
      </c>
      <c r="X16" s="4">
        <v>101.03100000000001</v>
      </c>
      <c r="Y16" s="4">
        <v>144.11799999999999</v>
      </c>
      <c r="Z16" s="13">
        <v>95.351299999999995</v>
      </c>
      <c r="AA16" s="13">
        <v>99.421400000000006</v>
      </c>
      <c r="AB16" s="4">
        <v>111.139</v>
      </c>
      <c r="AC16" s="4">
        <v>107.221</v>
      </c>
      <c r="AD16" s="4">
        <v>73.5</v>
      </c>
      <c r="AE16" s="4">
        <v>62.790700000000001</v>
      </c>
      <c r="AF16" s="4">
        <v>105.59099999999999</v>
      </c>
      <c r="AG16" s="4">
        <v>73.304500000000004</v>
      </c>
      <c r="AH16" s="13">
        <v>80.2791</v>
      </c>
      <c r="AI16" s="4">
        <v>120.492</v>
      </c>
      <c r="AJ16" s="4">
        <v>104.29600000000001</v>
      </c>
      <c r="AK16" s="4">
        <v>75.999499999999998</v>
      </c>
      <c r="AL16" s="4">
        <v>100.261</v>
      </c>
      <c r="AM16" s="4">
        <v>70.4923</v>
      </c>
      <c r="AN16" s="13">
        <v>52.105899999999998</v>
      </c>
      <c r="AO16" s="13">
        <v>86.216999999999999</v>
      </c>
      <c r="AP16" s="13">
        <v>88.659000000000006</v>
      </c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3" t="s">
        <v>48</v>
      </c>
      <c r="B17" s="4">
        <v>72.077500000000001</v>
      </c>
      <c r="C17" s="4">
        <v>63.857500000000002</v>
      </c>
      <c r="D17" s="4">
        <v>37.4268</v>
      </c>
      <c r="E17" s="4">
        <v>57.0259</v>
      </c>
      <c r="F17" s="13">
        <v>70.691999999999993</v>
      </c>
      <c r="G17" s="4">
        <v>46.759</v>
      </c>
      <c r="H17" s="4">
        <v>83.152600000000007</v>
      </c>
      <c r="I17" s="13">
        <v>56.851900000000001</v>
      </c>
      <c r="J17" s="4">
        <v>73.099999999999994</v>
      </c>
      <c r="K17" s="13">
        <v>68.677300000000002</v>
      </c>
      <c r="L17" s="13">
        <v>62.615400000000001</v>
      </c>
      <c r="M17" s="4">
        <v>64.451700000000002</v>
      </c>
      <c r="N17" s="13">
        <v>47.412599999999998</v>
      </c>
      <c r="O17" s="13">
        <v>102.352</v>
      </c>
      <c r="P17" s="13">
        <v>57.686</v>
      </c>
      <c r="Q17" s="13">
        <v>89.841099999999997</v>
      </c>
      <c r="R17" s="4">
        <v>53.523699999999998</v>
      </c>
      <c r="S17" s="13">
        <v>37.290700000000001</v>
      </c>
      <c r="T17" s="4">
        <v>68.017099999999999</v>
      </c>
      <c r="U17" s="13">
        <v>47.209499999999998</v>
      </c>
      <c r="V17" s="4">
        <v>52.455199999999998</v>
      </c>
      <c r="W17" s="4">
        <v>50.323300000000003</v>
      </c>
      <c r="X17" s="4">
        <v>46.445500000000003</v>
      </c>
      <c r="Y17" s="4">
        <v>76.771299999999997</v>
      </c>
      <c r="Z17" s="13">
        <v>69.552899999999994</v>
      </c>
      <c r="AA17" s="13">
        <v>75.307400000000001</v>
      </c>
      <c r="AB17" s="4">
        <v>76.209699999999998</v>
      </c>
      <c r="AC17" s="4">
        <v>48.033999999999999</v>
      </c>
      <c r="AD17" s="4">
        <v>50.880699999999997</v>
      </c>
      <c r="AE17" s="4">
        <v>52.359699999999997</v>
      </c>
      <c r="AF17" s="4">
        <v>64.937299999999993</v>
      </c>
      <c r="AG17" s="4">
        <v>51.290999999999997</v>
      </c>
      <c r="AH17" s="13">
        <v>67.465599999999995</v>
      </c>
      <c r="AI17" s="4">
        <v>49.578400000000002</v>
      </c>
      <c r="AJ17" s="4">
        <v>81.659099999999995</v>
      </c>
      <c r="AK17" s="4">
        <v>56.758000000000003</v>
      </c>
      <c r="AL17" s="4">
        <v>83.7607</v>
      </c>
      <c r="AM17" s="4">
        <v>52.801699999999997</v>
      </c>
      <c r="AN17" s="13">
        <v>57.214399999999998</v>
      </c>
      <c r="AO17" s="13">
        <v>59.942900000000002</v>
      </c>
      <c r="AP17" s="13">
        <v>59.9251</v>
      </c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3" t="s">
        <v>51</v>
      </c>
      <c r="B18" s="4">
        <v>82.241100000000003</v>
      </c>
      <c r="C18" s="4">
        <v>70.126199999999997</v>
      </c>
      <c r="D18" s="4">
        <v>29.573799999999999</v>
      </c>
      <c r="E18" s="4">
        <v>57.0259</v>
      </c>
      <c r="F18" s="13">
        <v>99.060299999999998</v>
      </c>
      <c r="G18" s="4">
        <v>75.2346</v>
      </c>
      <c r="H18" s="4">
        <v>90.538899999999998</v>
      </c>
      <c r="I18" s="13">
        <v>63.977899999999998</v>
      </c>
      <c r="J18" s="4">
        <v>72.453500000000005</v>
      </c>
      <c r="K18" s="13">
        <v>58.143599999999999</v>
      </c>
      <c r="L18" s="13">
        <v>59.460700000000003</v>
      </c>
      <c r="M18" s="4">
        <v>73.970500000000001</v>
      </c>
      <c r="N18" s="13">
        <v>62.7029</v>
      </c>
      <c r="O18" s="13">
        <v>96.092399999999998</v>
      </c>
      <c r="P18" s="13">
        <v>64.2483</v>
      </c>
      <c r="Q18" s="13">
        <v>82.092299999999994</v>
      </c>
      <c r="R18" s="4">
        <v>62.165199999999999</v>
      </c>
      <c r="S18" s="13">
        <v>38.759</v>
      </c>
      <c r="T18" s="4">
        <v>76.189899999999994</v>
      </c>
      <c r="U18" s="13">
        <v>53.857100000000003</v>
      </c>
      <c r="V18" s="4">
        <v>56.220100000000002</v>
      </c>
      <c r="W18" s="4">
        <v>65.538799999999995</v>
      </c>
      <c r="X18" s="4">
        <v>54.8872</v>
      </c>
      <c r="Y18" s="4">
        <v>66.455699999999993</v>
      </c>
      <c r="Z18" s="13">
        <v>97.974599999999995</v>
      </c>
      <c r="AA18" s="13">
        <v>89.707099999999997</v>
      </c>
      <c r="AB18" s="4">
        <v>84.463899999999995</v>
      </c>
      <c r="AC18" s="4">
        <v>45.034500000000001</v>
      </c>
      <c r="AD18" s="4">
        <v>51.862000000000002</v>
      </c>
      <c r="AE18" s="4">
        <v>53.2791</v>
      </c>
      <c r="AF18" s="4">
        <v>57.837299999999999</v>
      </c>
      <c r="AG18" s="4">
        <v>44.270400000000002</v>
      </c>
      <c r="AH18" s="13">
        <v>77.102400000000003</v>
      </c>
      <c r="AI18" s="4">
        <v>51.0929</v>
      </c>
      <c r="AJ18" s="4">
        <v>87.453699999999998</v>
      </c>
      <c r="AK18" s="4">
        <v>59.392600000000002</v>
      </c>
      <c r="AL18" s="4">
        <v>66.077299999999994</v>
      </c>
      <c r="AM18" s="4">
        <v>48.828200000000002</v>
      </c>
      <c r="AN18" s="13">
        <v>71.944199999999995</v>
      </c>
      <c r="AO18" s="13">
        <v>70.209900000000005</v>
      </c>
      <c r="AP18" s="13">
        <v>56.872</v>
      </c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3" t="s">
        <v>52</v>
      </c>
      <c r="B19" s="4">
        <v>119.88</v>
      </c>
      <c r="C19" s="4">
        <v>93.696899999999999</v>
      </c>
      <c r="D19" s="4">
        <v>45.822899999999997</v>
      </c>
      <c r="E19" s="4">
        <v>63.216700000000003</v>
      </c>
      <c r="F19" s="13">
        <v>122.46</v>
      </c>
      <c r="G19" s="4">
        <v>114.16500000000001</v>
      </c>
      <c r="H19" s="4">
        <v>99.123400000000004</v>
      </c>
      <c r="I19" s="13">
        <v>106.316</v>
      </c>
      <c r="J19" s="4">
        <v>90.855999999999995</v>
      </c>
      <c r="K19" s="13">
        <v>57.894300000000001</v>
      </c>
      <c r="L19" s="13">
        <v>66.987300000000005</v>
      </c>
      <c r="M19" s="4">
        <v>90.042900000000003</v>
      </c>
      <c r="N19" s="13">
        <v>101.648</v>
      </c>
      <c r="O19" s="13">
        <v>100.54300000000001</v>
      </c>
      <c r="P19" s="13">
        <v>89.117900000000006</v>
      </c>
      <c r="Q19" s="13">
        <v>73.725300000000004</v>
      </c>
      <c r="R19" s="4">
        <v>72.090199999999996</v>
      </c>
      <c r="S19" s="13">
        <v>48.018300000000004</v>
      </c>
      <c r="T19" s="4">
        <v>96.947900000000004</v>
      </c>
      <c r="U19" s="13">
        <v>71.0488</v>
      </c>
      <c r="V19" s="4">
        <v>72.978999999999999</v>
      </c>
      <c r="W19" s="4">
        <v>85.878399999999999</v>
      </c>
      <c r="X19" s="4">
        <v>93.836399999999998</v>
      </c>
      <c r="Y19" s="4">
        <v>146.01</v>
      </c>
      <c r="Z19" s="13">
        <v>137.81299999999999</v>
      </c>
      <c r="AA19" s="13">
        <v>104.73399999999999</v>
      </c>
      <c r="AB19" s="4">
        <v>88.726399999999998</v>
      </c>
      <c r="AC19" s="4">
        <v>45.000799999999998</v>
      </c>
      <c r="AD19" s="4">
        <v>56.381799999999998</v>
      </c>
      <c r="AE19" s="4">
        <v>54.180199999999999</v>
      </c>
      <c r="AF19" s="4">
        <v>54.850700000000003</v>
      </c>
      <c r="AG19" s="4">
        <v>52.874499999999998</v>
      </c>
      <c r="AH19" s="13">
        <v>94.5</v>
      </c>
      <c r="AI19" s="4">
        <v>54.966999999999999</v>
      </c>
      <c r="AJ19" s="4">
        <v>95.942599999999999</v>
      </c>
      <c r="AK19" s="4">
        <v>60.780099999999997</v>
      </c>
      <c r="AL19" s="4">
        <v>60.8626</v>
      </c>
      <c r="AM19" s="4">
        <v>51.844700000000003</v>
      </c>
      <c r="AN19" s="13">
        <v>89.391000000000005</v>
      </c>
      <c r="AO19" s="13">
        <v>85.570099999999996</v>
      </c>
      <c r="AP19" s="13">
        <v>60</v>
      </c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x14ac:dyDescent="0.3">
      <c r="A20" s="23" t="s">
        <v>55</v>
      </c>
      <c r="B20" s="4">
        <v>92.888199999999998</v>
      </c>
      <c r="C20" s="4">
        <v>85.288799999999995</v>
      </c>
      <c r="D20" s="4">
        <v>48.3553</v>
      </c>
      <c r="E20" s="4">
        <v>97.365300000000005</v>
      </c>
      <c r="F20" s="13">
        <v>107.613</v>
      </c>
      <c r="G20" s="4">
        <v>51.046599999999998</v>
      </c>
      <c r="H20" s="4">
        <v>71.687899999999999</v>
      </c>
      <c r="I20" s="13">
        <v>97.739400000000003</v>
      </c>
      <c r="J20" s="4">
        <v>57.596899999999998</v>
      </c>
      <c r="K20" s="13">
        <v>83.941400000000002</v>
      </c>
      <c r="L20" s="13">
        <v>60.4634</v>
      </c>
      <c r="M20" s="4">
        <v>87.142700000000005</v>
      </c>
      <c r="N20" s="13">
        <v>81.884</v>
      </c>
      <c r="O20" s="13">
        <v>89.938800000000001</v>
      </c>
      <c r="P20" s="13">
        <v>83.204899999999995</v>
      </c>
      <c r="Q20" s="13">
        <v>55.688899999999997</v>
      </c>
      <c r="R20" s="4">
        <v>96.653999999999996</v>
      </c>
      <c r="S20" s="13">
        <v>77.613500000000002</v>
      </c>
      <c r="T20" s="4">
        <v>69.565700000000007</v>
      </c>
      <c r="U20" s="13">
        <v>93.241200000000006</v>
      </c>
      <c r="V20" s="4">
        <v>59.579799999999999</v>
      </c>
      <c r="W20" s="4">
        <v>66.314099999999996</v>
      </c>
      <c r="X20" s="4">
        <v>59.096800000000002</v>
      </c>
      <c r="Y20" s="4">
        <v>98.967699999999994</v>
      </c>
      <c r="Z20" s="13">
        <v>91.671300000000002</v>
      </c>
      <c r="AA20" s="13">
        <v>68.6845</v>
      </c>
      <c r="AB20" s="4">
        <v>88.465400000000002</v>
      </c>
      <c r="AC20" s="4">
        <v>57.270200000000003</v>
      </c>
      <c r="AD20" s="4">
        <v>74.338399999999993</v>
      </c>
      <c r="AE20" s="4">
        <v>89.367699999999999</v>
      </c>
      <c r="AF20" s="4">
        <v>95.0124</v>
      </c>
      <c r="AG20" s="4">
        <v>63.639400000000002</v>
      </c>
      <c r="AH20" s="13">
        <v>80.912499999999994</v>
      </c>
      <c r="AI20" s="4">
        <v>106.633</v>
      </c>
      <c r="AJ20" s="4">
        <v>99.593500000000006</v>
      </c>
      <c r="AK20" s="4">
        <v>71.251599999999996</v>
      </c>
      <c r="AL20" s="4">
        <v>101.816</v>
      </c>
      <c r="AM20" s="4">
        <v>100.877</v>
      </c>
      <c r="AN20" s="13">
        <v>89.837199999999996</v>
      </c>
      <c r="AO20" s="13">
        <v>76.030100000000004</v>
      </c>
      <c r="AP20" s="13">
        <v>85.8369</v>
      </c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x14ac:dyDescent="0.3">
      <c r="A21" s="23" t="s">
        <v>56</v>
      </c>
      <c r="B21" s="4">
        <v>93.8416</v>
      </c>
      <c r="C21" s="4">
        <v>78.062299999999993</v>
      </c>
      <c r="D21" s="4">
        <v>50.900300000000001</v>
      </c>
      <c r="E21" s="4">
        <v>76.580200000000005</v>
      </c>
      <c r="F21" s="13">
        <v>87.592699999999994</v>
      </c>
      <c r="G21" s="4">
        <v>102.099</v>
      </c>
      <c r="H21" s="4">
        <v>72.465400000000002</v>
      </c>
      <c r="I21" s="13">
        <v>88.211799999999997</v>
      </c>
      <c r="J21" s="4">
        <v>59.120600000000003</v>
      </c>
      <c r="K21" s="13">
        <v>76.240399999999994</v>
      </c>
      <c r="L21" s="13">
        <v>50.915900000000001</v>
      </c>
      <c r="M21" s="4">
        <v>90.881</v>
      </c>
      <c r="N21" s="13">
        <v>90.418300000000002</v>
      </c>
      <c r="O21" s="13">
        <v>85.8673</v>
      </c>
      <c r="P21" s="13">
        <v>84.162999999999997</v>
      </c>
      <c r="Q21" s="13">
        <v>60.799599999999998</v>
      </c>
      <c r="R21" s="4">
        <v>90.467699999999994</v>
      </c>
      <c r="S21" s="13">
        <v>58.333300000000001</v>
      </c>
      <c r="T21" s="4">
        <v>76.0214</v>
      </c>
      <c r="U21" s="13">
        <v>92.452799999999996</v>
      </c>
      <c r="V21" s="4">
        <v>65.44</v>
      </c>
      <c r="W21" s="4">
        <v>78.926199999999994</v>
      </c>
      <c r="X21" s="4">
        <v>57.262799999999999</v>
      </c>
      <c r="Y21" s="4">
        <v>115.194</v>
      </c>
      <c r="Z21" s="13">
        <v>90.134900000000002</v>
      </c>
      <c r="AA21" s="13">
        <v>74.334199999999996</v>
      </c>
      <c r="AB21" s="4">
        <v>65.698300000000003</v>
      </c>
      <c r="AC21" s="4">
        <v>80.077500000000001</v>
      </c>
      <c r="AD21" s="4">
        <v>83.3202</v>
      </c>
      <c r="AE21" s="4">
        <v>83.535899999999998</v>
      </c>
      <c r="AF21" s="4">
        <v>86.996600000000001</v>
      </c>
      <c r="AG21" s="4">
        <v>68.283900000000003</v>
      </c>
      <c r="AH21" s="13">
        <v>76.513800000000003</v>
      </c>
      <c r="AI21" s="4">
        <v>75.2881</v>
      </c>
      <c r="AJ21" s="4">
        <v>112.79300000000001</v>
      </c>
      <c r="AK21" s="4">
        <v>68.9619</v>
      </c>
      <c r="AL21" s="4">
        <v>92.162999999999997</v>
      </c>
      <c r="AM21" s="4">
        <v>92.162999999999997</v>
      </c>
      <c r="AN21" s="13">
        <v>92.783500000000004</v>
      </c>
      <c r="AO21" s="13">
        <v>83.1631</v>
      </c>
      <c r="AP21" s="13">
        <v>76.400700000000001</v>
      </c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x14ac:dyDescent="0.3">
      <c r="A22" s="23" t="s">
        <v>59</v>
      </c>
      <c r="B22" s="4">
        <v>103.06</v>
      </c>
      <c r="C22" s="4">
        <v>91.798500000000004</v>
      </c>
      <c r="D22" s="4">
        <v>71.037400000000005</v>
      </c>
      <c r="E22" s="4">
        <v>178.977</v>
      </c>
      <c r="F22" s="13">
        <v>110.84099999999999</v>
      </c>
      <c r="G22" s="4">
        <v>77.422799999999995</v>
      </c>
      <c r="H22" s="4">
        <v>76.306399999999996</v>
      </c>
      <c r="I22" s="13">
        <v>115.425</v>
      </c>
      <c r="J22" s="4">
        <v>101.754</v>
      </c>
      <c r="K22" s="13">
        <v>61.201799999999999</v>
      </c>
      <c r="L22" s="13">
        <v>56.293100000000003</v>
      </c>
      <c r="M22" s="4">
        <v>84.726200000000006</v>
      </c>
      <c r="N22" s="13">
        <v>62.100999999999999</v>
      </c>
      <c r="O22" s="13">
        <v>107.108</v>
      </c>
      <c r="P22" s="13">
        <v>91.0154</v>
      </c>
      <c r="Q22" s="13">
        <v>114.209</v>
      </c>
      <c r="R22" s="4">
        <v>74.279899999999998</v>
      </c>
      <c r="S22" s="13">
        <v>58.102800000000002</v>
      </c>
      <c r="T22" s="4">
        <v>74.005700000000004</v>
      </c>
      <c r="U22" s="13">
        <v>81.440399999999997</v>
      </c>
      <c r="V22" s="4">
        <v>110.11199999999999</v>
      </c>
      <c r="W22" s="4">
        <v>72.457400000000007</v>
      </c>
      <c r="X22" s="4">
        <v>92.491600000000005</v>
      </c>
      <c r="Y22" s="4">
        <v>99.012100000000004</v>
      </c>
      <c r="Z22" s="13">
        <v>89.816699999999997</v>
      </c>
      <c r="AA22" s="13">
        <v>80.162400000000005</v>
      </c>
      <c r="AB22" s="4">
        <v>115.033</v>
      </c>
      <c r="AC22" s="4">
        <v>108.598</v>
      </c>
      <c r="AD22" s="4">
        <v>66.718800000000002</v>
      </c>
      <c r="AE22" s="4">
        <v>81.185599999999994</v>
      </c>
      <c r="AF22" s="4">
        <v>97.739400000000003</v>
      </c>
      <c r="AG22" s="4">
        <v>89.6524</v>
      </c>
      <c r="AH22" s="13">
        <v>71.509699999999995</v>
      </c>
      <c r="AI22" s="4">
        <v>90.632000000000005</v>
      </c>
      <c r="AJ22" s="4">
        <v>95.299800000000005</v>
      </c>
      <c r="AK22" s="4">
        <v>64.550799999999995</v>
      </c>
      <c r="AL22" s="4">
        <v>100.425</v>
      </c>
      <c r="AM22" s="4">
        <v>83.712999999999994</v>
      </c>
      <c r="AN22" s="13">
        <v>87.468900000000005</v>
      </c>
      <c r="AO22" s="13">
        <v>80</v>
      </c>
      <c r="AP22" s="13">
        <v>66.176500000000004</v>
      </c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x14ac:dyDescent="0.3">
      <c r="A23" s="23" t="s">
        <v>60</v>
      </c>
      <c r="B23" s="4">
        <v>105.437</v>
      </c>
      <c r="C23" s="4">
        <v>136.91399999999999</v>
      </c>
      <c r="D23" s="4">
        <v>64.700699999999998</v>
      </c>
      <c r="E23" s="4">
        <v>159.62799999999999</v>
      </c>
      <c r="F23" s="13">
        <v>140.13300000000001</v>
      </c>
      <c r="G23" s="4">
        <v>130.197</v>
      </c>
      <c r="H23" s="4">
        <v>111.78700000000001</v>
      </c>
      <c r="I23" s="13">
        <v>149.357</v>
      </c>
      <c r="J23" s="4">
        <v>95.262100000000004</v>
      </c>
      <c r="K23" s="13">
        <v>66.666700000000006</v>
      </c>
      <c r="L23" s="13">
        <v>66.469099999999997</v>
      </c>
      <c r="M23" s="4">
        <v>103.521</v>
      </c>
      <c r="N23" s="13">
        <v>72.117699999999999</v>
      </c>
      <c r="O23" s="13">
        <v>142.98099999999999</v>
      </c>
      <c r="P23" s="13">
        <v>126.53</v>
      </c>
      <c r="Q23" s="13">
        <v>252.096</v>
      </c>
      <c r="R23" s="4">
        <v>81.320300000000003</v>
      </c>
      <c r="S23" s="13">
        <v>59.189300000000003</v>
      </c>
      <c r="T23" s="4">
        <v>67.276899999999998</v>
      </c>
      <c r="U23" s="13">
        <v>82.122900000000001</v>
      </c>
      <c r="V23" s="4">
        <v>129.51499999999999</v>
      </c>
      <c r="W23" s="4">
        <v>87.407499999999999</v>
      </c>
      <c r="X23" s="4">
        <v>109.185</v>
      </c>
      <c r="Y23" s="4">
        <v>118.623</v>
      </c>
      <c r="Z23" s="13">
        <v>100.627</v>
      </c>
      <c r="AA23" s="13">
        <v>86.116</v>
      </c>
      <c r="AB23" s="4">
        <v>124.90600000000001</v>
      </c>
      <c r="AC23" s="4">
        <v>106.608</v>
      </c>
      <c r="AD23" s="4">
        <v>72.740300000000005</v>
      </c>
      <c r="AE23" s="4">
        <v>87.2059</v>
      </c>
      <c r="AF23" s="4">
        <v>118.125</v>
      </c>
      <c r="AG23" s="4">
        <v>99.826499999999996</v>
      </c>
      <c r="AH23" s="13">
        <v>80.196399999999997</v>
      </c>
      <c r="AI23" s="4">
        <v>82.097399999999993</v>
      </c>
      <c r="AJ23" s="4">
        <v>59.391300000000001</v>
      </c>
      <c r="AK23" s="4">
        <v>70.193100000000001</v>
      </c>
      <c r="AL23" s="4">
        <v>110.943</v>
      </c>
      <c r="AM23" s="4">
        <v>88.076700000000002</v>
      </c>
      <c r="AN23" s="13">
        <v>97.859300000000005</v>
      </c>
      <c r="AO23" s="13">
        <v>76.067300000000003</v>
      </c>
      <c r="AP23" s="13">
        <v>71.09</v>
      </c>
      <c r="CG23" s="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x14ac:dyDescent="0.3">
      <c r="A24" s="23" t="s">
        <v>63</v>
      </c>
      <c r="B24" s="4">
        <v>83.989500000000007</v>
      </c>
      <c r="C24" s="4">
        <v>71.625799999999998</v>
      </c>
      <c r="D24" s="4">
        <v>38.281300000000002</v>
      </c>
      <c r="E24" s="4">
        <v>131.25</v>
      </c>
      <c r="F24" s="13">
        <v>92.744500000000002</v>
      </c>
      <c r="G24" s="4">
        <v>62.316000000000003</v>
      </c>
      <c r="H24" s="4">
        <v>73.316699999999997</v>
      </c>
      <c r="I24" s="13">
        <v>87.720500000000001</v>
      </c>
      <c r="J24" s="4">
        <v>86.612099999999998</v>
      </c>
      <c r="K24" s="13">
        <v>47.7273</v>
      </c>
      <c r="L24" s="13">
        <v>46.297600000000003</v>
      </c>
      <c r="M24" s="4">
        <v>84.971100000000007</v>
      </c>
      <c r="N24" s="13">
        <v>40.663899999999998</v>
      </c>
      <c r="O24" s="13">
        <v>103.521</v>
      </c>
      <c r="P24" s="13">
        <v>98.923299999999998</v>
      </c>
      <c r="Q24" s="13">
        <v>102.336</v>
      </c>
      <c r="R24" s="4">
        <v>64.802099999999996</v>
      </c>
      <c r="S24" s="13">
        <v>56.480499999999999</v>
      </c>
      <c r="T24" s="4">
        <v>52.747</v>
      </c>
      <c r="U24" s="13">
        <v>53.3748</v>
      </c>
      <c r="V24" s="4">
        <v>97.158000000000001</v>
      </c>
      <c r="W24" s="4">
        <v>56.326599999999999</v>
      </c>
      <c r="X24" s="4">
        <v>85.536900000000003</v>
      </c>
      <c r="Y24" s="4">
        <v>66.150000000000006</v>
      </c>
      <c r="Z24" s="13">
        <v>85.465100000000007</v>
      </c>
      <c r="AA24" s="13">
        <v>73.577699999999993</v>
      </c>
      <c r="AB24" s="4">
        <v>103.32299999999999</v>
      </c>
      <c r="AC24" s="4">
        <v>81.195499999999996</v>
      </c>
      <c r="AD24" s="4">
        <v>51.663499999999999</v>
      </c>
      <c r="AE24" s="4">
        <v>75.721199999999996</v>
      </c>
      <c r="AF24" s="4">
        <v>92.491600000000005</v>
      </c>
      <c r="AG24" s="4">
        <v>77.165400000000005</v>
      </c>
      <c r="AH24" s="13">
        <v>70.250900000000001</v>
      </c>
      <c r="AI24" s="4">
        <v>47.8827</v>
      </c>
      <c r="AJ24" s="4">
        <v>129.19900000000001</v>
      </c>
      <c r="AK24" s="4">
        <v>52.168799999999997</v>
      </c>
      <c r="AL24" s="4">
        <v>89.908299999999997</v>
      </c>
      <c r="AM24" s="4">
        <v>70.837699999999998</v>
      </c>
      <c r="AN24" s="13">
        <v>76.571299999999994</v>
      </c>
      <c r="AO24" s="13">
        <v>74.904499999999999</v>
      </c>
      <c r="AP24" s="13">
        <v>48.701300000000003</v>
      </c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3" t="s">
        <v>64</v>
      </c>
      <c r="B25" s="4">
        <v>93.158699999999996</v>
      </c>
      <c r="C25" s="4">
        <v>71.925600000000003</v>
      </c>
      <c r="D25" s="4">
        <v>32.3504</v>
      </c>
      <c r="E25" s="4">
        <v>116.626</v>
      </c>
      <c r="F25" s="13">
        <v>99.962199999999996</v>
      </c>
      <c r="G25" s="4">
        <v>97.855000000000004</v>
      </c>
      <c r="H25" s="4">
        <v>80.523399999999995</v>
      </c>
      <c r="I25" s="13">
        <v>66.502499999999998</v>
      </c>
      <c r="J25" s="4">
        <v>68.418099999999995</v>
      </c>
      <c r="K25" s="13">
        <v>44.545499999999997</v>
      </c>
      <c r="L25" s="13">
        <v>40.732799999999997</v>
      </c>
      <c r="M25" s="4">
        <v>85.069400000000002</v>
      </c>
      <c r="N25" s="13">
        <v>36.865200000000002</v>
      </c>
      <c r="O25" s="13">
        <v>96.078400000000002</v>
      </c>
      <c r="P25" s="13">
        <v>108.212</v>
      </c>
      <c r="Q25" s="13">
        <v>191.40600000000001</v>
      </c>
      <c r="R25" s="4">
        <v>64.887900000000002</v>
      </c>
      <c r="S25" s="13">
        <v>47.412599999999998</v>
      </c>
      <c r="T25" s="4">
        <v>48.068899999999999</v>
      </c>
      <c r="U25" s="13">
        <v>46.8767</v>
      </c>
      <c r="V25" s="4">
        <v>90.765600000000006</v>
      </c>
      <c r="W25" s="4">
        <v>50.480800000000002</v>
      </c>
      <c r="X25" s="4">
        <v>81.601200000000006</v>
      </c>
      <c r="Y25" s="4">
        <v>56.326599999999999</v>
      </c>
      <c r="Z25" s="13">
        <v>86.597899999999996</v>
      </c>
      <c r="AA25" s="13">
        <v>72.153099999999995</v>
      </c>
      <c r="AB25" s="4">
        <v>103.655</v>
      </c>
      <c r="AC25" s="4">
        <v>51.273099999999999</v>
      </c>
      <c r="AD25" s="4">
        <v>46.881599999999999</v>
      </c>
      <c r="AE25" s="4">
        <v>77.422799999999995</v>
      </c>
      <c r="AF25" s="4">
        <v>92.907300000000006</v>
      </c>
      <c r="AG25" s="4">
        <v>69.503500000000003</v>
      </c>
      <c r="AH25" s="13">
        <v>61.942599999999999</v>
      </c>
      <c r="AI25" s="4">
        <v>34.979199999999999</v>
      </c>
      <c r="AJ25" s="4">
        <v>71.282300000000006</v>
      </c>
      <c r="AK25" s="4">
        <v>48.811999999999998</v>
      </c>
      <c r="AL25" s="4">
        <v>69.693899999999999</v>
      </c>
      <c r="AM25" s="4">
        <v>62.491100000000003</v>
      </c>
      <c r="AN25" s="13">
        <v>74.838200000000001</v>
      </c>
      <c r="AO25" s="13">
        <v>54.343800000000002</v>
      </c>
      <c r="AP25" s="13">
        <v>43.041600000000003</v>
      </c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3" t="s">
        <v>67</v>
      </c>
      <c r="B26" s="4">
        <v>43.805599999999998</v>
      </c>
      <c r="C26" s="4">
        <v>25.384699999999999</v>
      </c>
      <c r="D26" s="4">
        <v>21.668600000000001</v>
      </c>
      <c r="E26" s="4">
        <v>72.916700000000006</v>
      </c>
      <c r="F26" s="13">
        <v>38.286799999999999</v>
      </c>
      <c r="G26" s="4">
        <v>64.015100000000004</v>
      </c>
      <c r="H26" s="4">
        <v>39.858400000000003</v>
      </c>
      <c r="I26" s="13">
        <v>65.625</v>
      </c>
      <c r="J26" s="4">
        <v>65.378500000000003</v>
      </c>
      <c r="K26" s="13">
        <v>41.5124</v>
      </c>
      <c r="L26" s="13">
        <v>26.424099999999999</v>
      </c>
      <c r="M26" s="4">
        <v>28.2041</v>
      </c>
      <c r="N26" s="13">
        <v>44.1051</v>
      </c>
      <c r="O26" s="13">
        <v>28.795300000000001</v>
      </c>
      <c r="P26" s="13">
        <v>32.815800000000003</v>
      </c>
      <c r="Q26" s="13">
        <v>31.332100000000001</v>
      </c>
      <c r="R26" s="4">
        <v>26.319500000000001</v>
      </c>
      <c r="S26" s="13">
        <v>32.656999999999996</v>
      </c>
      <c r="T26" s="4">
        <v>90.184100000000001</v>
      </c>
      <c r="U26" s="13">
        <v>37.265500000000003</v>
      </c>
      <c r="V26" s="4">
        <v>75.376000000000005</v>
      </c>
      <c r="W26" s="4">
        <v>41.930799999999998</v>
      </c>
      <c r="X26" s="4">
        <v>77.809799999999996</v>
      </c>
      <c r="Y26" s="4">
        <v>45.694000000000003</v>
      </c>
      <c r="Z26" s="13">
        <v>21.906099999999999</v>
      </c>
      <c r="AA26" s="13">
        <v>31.828900000000001</v>
      </c>
      <c r="AB26" s="4">
        <v>45.3797</v>
      </c>
      <c r="AC26" s="4">
        <v>32.867100000000001</v>
      </c>
      <c r="AD26" s="4">
        <v>23.0671</v>
      </c>
      <c r="AE26" s="4">
        <v>20.504000000000001</v>
      </c>
      <c r="AF26" s="4">
        <v>28.172899999999998</v>
      </c>
      <c r="AG26" s="4">
        <v>43.608699999999999</v>
      </c>
      <c r="AH26" s="13">
        <v>21.8447</v>
      </c>
      <c r="AI26" s="4">
        <v>21.327500000000001</v>
      </c>
      <c r="AJ26" s="4">
        <v>56.002400000000002</v>
      </c>
      <c r="AK26" s="4">
        <v>53.519399999999997</v>
      </c>
      <c r="AL26" s="4">
        <v>36.514699999999998</v>
      </c>
      <c r="AM26" s="4">
        <v>31.012699999999999</v>
      </c>
      <c r="AN26" s="13">
        <v>52.649900000000002</v>
      </c>
      <c r="AO26" s="13">
        <v>37.401400000000002</v>
      </c>
      <c r="AP26" s="13">
        <v>26.185600000000001</v>
      </c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E27" s="4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B28" s="33" t="s">
        <v>122</v>
      </c>
      <c r="C28" s="33" t="s">
        <v>123</v>
      </c>
      <c r="D28" s="22" t="s">
        <v>119</v>
      </c>
      <c r="E28" s="33" t="s">
        <v>120</v>
      </c>
      <c r="F28" s="22" t="s">
        <v>182</v>
      </c>
      <c r="G28" s="33" t="s">
        <v>126</v>
      </c>
      <c r="H28" s="33" t="s">
        <v>127</v>
      </c>
      <c r="I28" s="22" t="s">
        <v>128</v>
      </c>
      <c r="J28" s="22" t="s">
        <v>129</v>
      </c>
      <c r="K28" s="22" t="s">
        <v>130</v>
      </c>
      <c r="L28" s="22" t="s">
        <v>131</v>
      </c>
      <c r="M28" s="22" t="s">
        <v>132</v>
      </c>
      <c r="N28" s="22" t="s">
        <v>133</v>
      </c>
      <c r="O28" s="22" t="s">
        <v>134</v>
      </c>
      <c r="P28" s="22" t="s">
        <v>135</v>
      </c>
      <c r="Q28" s="22" t="s">
        <v>136</v>
      </c>
      <c r="R28" s="22" t="s">
        <v>137</v>
      </c>
      <c r="S28" s="22" t="s">
        <v>138</v>
      </c>
      <c r="T28" s="22" t="s">
        <v>139</v>
      </c>
      <c r="U28" s="22" t="s">
        <v>140</v>
      </c>
      <c r="V28" s="22" t="s">
        <v>141</v>
      </c>
      <c r="W28" s="22" t="s">
        <v>142</v>
      </c>
      <c r="X28" s="22" t="s">
        <v>143</v>
      </c>
      <c r="Y28" s="22" t="s">
        <v>144</v>
      </c>
      <c r="Z28" s="22" t="s">
        <v>145</v>
      </c>
      <c r="AA28" s="22" t="s">
        <v>146</v>
      </c>
      <c r="AB28" s="22" t="s">
        <v>147</v>
      </c>
      <c r="AC28" s="22" t="s">
        <v>148</v>
      </c>
      <c r="AD28" s="22" t="s">
        <v>149</v>
      </c>
      <c r="AE28" s="22" t="s">
        <v>150</v>
      </c>
      <c r="AF28" s="22" t="s">
        <v>151</v>
      </c>
      <c r="AG28" s="22" t="s">
        <v>152</v>
      </c>
      <c r="AH28" s="22" t="s">
        <v>156</v>
      </c>
      <c r="AI28" s="22" t="s">
        <v>157</v>
      </c>
      <c r="AJ28" s="22" t="s">
        <v>158</v>
      </c>
      <c r="AK28" s="22" t="s">
        <v>159</v>
      </c>
      <c r="AL28" s="22" t="s">
        <v>160</v>
      </c>
      <c r="AM28" s="22" t="s">
        <v>161</v>
      </c>
      <c r="AN28" s="22" t="s">
        <v>162</v>
      </c>
      <c r="AO28" s="22" t="s">
        <v>163</v>
      </c>
      <c r="AP28" s="22" t="s">
        <v>164</v>
      </c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6" t="s">
        <v>486</v>
      </c>
      <c r="B29" s="4">
        <f>STDEV(B2:B25)</f>
        <v>25.266993050962554</v>
      </c>
      <c r="C29" s="4">
        <f t="shared" ref="C29:AP29" si="0">STDEV(C2:C25)</f>
        <v>42.947029162420606</v>
      </c>
      <c r="D29" s="4">
        <f t="shared" si="0"/>
        <v>25.005247568179055</v>
      </c>
      <c r="E29" s="4">
        <f t="shared" si="0"/>
        <v>42.089642039390867</v>
      </c>
      <c r="F29" s="4">
        <f>STDEV(F2:F25)</f>
        <v>28.343373353740908</v>
      </c>
      <c r="G29" s="4">
        <f t="shared" si="0"/>
        <v>40.783149395850685</v>
      </c>
      <c r="H29" s="4">
        <f t="shared" si="0"/>
        <v>17.812285124069469</v>
      </c>
      <c r="I29" s="4">
        <f t="shared" si="0"/>
        <v>28.080532061026965</v>
      </c>
      <c r="J29" s="4">
        <f t="shared" si="0"/>
        <v>20.240876598862211</v>
      </c>
      <c r="K29" s="4">
        <f>STDEV(K2:K25)</f>
        <v>24.657767639055805</v>
      </c>
      <c r="L29" s="4">
        <f>STDEV(L2:L25)</f>
        <v>12.531760031337312</v>
      </c>
      <c r="M29" s="4">
        <f t="shared" si="0"/>
        <v>26.047888703559561</v>
      </c>
      <c r="N29" s="4">
        <f>STDEV(N2:N25)</f>
        <v>36.306612903448482</v>
      </c>
      <c r="O29" s="4">
        <f>STDEV(O2:O25)</f>
        <v>41.764116349099673</v>
      </c>
      <c r="P29" s="13">
        <f>STDEV(P2:P25)</f>
        <v>25.739499418918477</v>
      </c>
      <c r="Q29" s="13">
        <f>STDEV(Q2:Q25)</f>
        <v>48.781924223707477</v>
      </c>
      <c r="R29" s="4">
        <f t="shared" si="0"/>
        <v>16.864367528475128</v>
      </c>
      <c r="S29" s="4">
        <f>STDEV(S2:S25)</f>
        <v>23.208741793600442</v>
      </c>
      <c r="T29" s="4">
        <f t="shared" si="0"/>
        <v>18.450509075966384</v>
      </c>
      <c r="U29" s="4">
        <f>STDEV(U2:U25)</f>
        <v>23.306066260857698</v>
      </c>
      <c r="V29" s="4">
        <f t="shared" si="0"/>
        <v>25.252686606344685</v>
      </c>
      <c r="W29" s="4">
        <f t="shared" si="0"/>
        <v>20.118096382538237</v>
      </c>
      <c r="X29" s="4">
        <f t="shared" si="0"/>
        <v>37.072777675257292</v>
      </c>
      <c r="Y29" s="4">
        <f t="shared" si="0"/>
        <v>37.697731627762991</v>
      </c>
      <c r="Z29" s="4">
        <f>STDEV(Z2:Z25)</f>
        <v>20.404062665621023</v>
      </c>
      <c r="AA29" s="4">
        <f>STDEV(AA2:AA25)</f>
        <v>19.189899357311631</v>
      </c>
      <c r="AB29" s="4">
        <f t="shared" si="0"/>
        <v>22.15915018746993</v>
      </c>
      <c r="AC29" s="4">
        <f t="shared" si="0"/>
        <v>31.745212478628314</v>
      </c>
      <c r="AD29" s="4">
        <f t="shared" si="0"/>
        <v>24.113654425629335</v>
      </c>
      <c r="AE29" s="4">
        <f t="shared" si="0"/>
        <v>18.720140859518548</v>
      </c>
      <c r="AF29" s="4">
        <f t="shared" si="0"/>
        <v>27.124743205906256</v>
      </c>
      <c r="AG29" s="4">
        <f t="shared" si="0"/>
        <v>30.13437691348998</v>
      </c>
      <c r="AH29" s="4">
        <f>STDEV(AH2:AH25)</f>
        <v>21.333066613205858</v>
      </c>
      <c r="AI29" s="4">
        <f t="shared" si="0"/>
        <v>40.035462035510363</v>
      </c>
      <c r="AJ29" s="4">
        <f t="shared" si="0"/>
        <v>17.72983793998818</v>
      </c>
      <c r="AK29" s="4">
        <f t="shared" si="0"/>
        <v>10.54068952350921</v>
      </c>
      <c r="AL29" s="4">
        <f t="shared" si="0"/>
        <v>18.122713955438702</v>
      </c>
      <c r="AM29" s="4">
        <f t="shared" si="0"/>
        <v>21.955813097045468</v>
      </c>
      <c r="AN29" s="4">
        <f t="shared" si="0"/>
        <v>21.331475663129044</v>
      </c>
      <c r="AO29" s="4">
        <f t="shared" si="0"/>
        <v>18.117824198949911</v>
      </c>
      <c r="AP29" s="4">
        <f t="shared" si="0"/>
        <v>21.117242401323008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s="96" customFormat="1" x14ac:dyDescent="0.3">
      <c r="A30" s="104" t="s">
        <v>493</v>
      </c>
      <c r="B30" s="82">
        <f>AVERAGE(B2:B7,B12:B16,B20:B25)</f>
        <v>107.91401764705881</v>
      </c>
      <c r="C30" s="82">
        <f t="shared" ref="C30:AP30" si="1">AVERAGE(C2:C7,C12:C16,C20:C25)</f>
        <v>109.21074705882354</v>
      </c>
      <c r="D30" s="82">
        <f t="shared" si="1"/>
        <v>64.429047058823542</v>
      </c>
      <c r="E30" s="82">
        <f t="shared" si="1"/>
        <v>134.00686470588235</v>
      </c>
      <c r="F30" s="82">
        <f>AVERAGE(F2:F7,F12:F16,F20:F25)</f>
        <v>113.78211176470587</v>
      </c>
      <c r="G30" s="82">
        <f t="shared" si="1"/>
        <v>111.94459411764706</v>
      </c>
      <c r="H30" s="82">
        <f t="shared" si="1"/>
        <v>93.355641176470598</v>
      </c>
      <c r="I30" s="82">
        <f t="shared" si="1"/>
        <v>102.74804117647057</v>
      </c>
      <c r="J30" s="82">
        <f t="shared" si="1"/>
        <v>92.446570588235289</v>
      </c>
      <c r="K30" s="82">
        <f t="shared" si="1"/>
        <v>82.313941176470593</v>
      </c>
      <c r="L30" s="82">
        <f t="shared" si="1"/>
        <v>62.294323529411777</v>
      </c>
      <c r="M30" s="82">
        <f t="shared" si="1"/>
        <v>97.006435294117679</v>
      </c>
      <c r="N30" s="82">
        <f t="shared" si="1"/>
        <v>92.250423529411734</v>
      </c>
      <c r="O30" s="82">
        <f t="shared" si="1"/>
        <v>133.87225882352939</v>
      </c>
      <c r="P30" s="82">
        <f t="shared" si="1"/>
        <v>110.72309411764705</v>
      </c>
      <c r="Q30" s="82">
        <f t="shared" si="1"/>
        <v>113.48334705882354</v>
      </c>
      <c r="R30" s="82">
        <f t="shared" si="1"/>
        <v>82.455723529411756</v>
      </c>
      <c r="S30" s="82">
        <f t="shared" si="1"/>
        <v>70.924541176470598</v>
      </c>
      <c r="T30" s="82">
        <f t="shared" si="1"/>
        <v>81.142705882352956</v>
      </c>
      <c r="U30" s="82">
        <f t="shared" si="1"/>
        <v>85.504041176470594</v>
      </c>
      <c r="V30" s="82">
        <f t="shared" si="1"/>
        <v>96.384135294117655</v>
      </c>
      <c r="W30" s="82">
        <f t="shared" si="1"/>
        <v>75.806329411764736</v>
      </c>
      <c r="X30" s="82">
        <f t="shared" si="1"/>
        <v>107.65602352941175</v>
      </c>
      <c r="Y30" s="82">
        <f t="shared" si="1"/>
        <v>116.06481176470588</v>
      </c>
      <c r="Z30" s="82">
        <f t="shared" si="1"/>
        <v>102.64114117647058</v>
      </c>
      <c r="AA30" s="82">
        <f t="shared" si="1"/>
        <v>87.841682352941177</v>
      </c>
      <c r="AB30" s="82">
        <f t="shared" si="1"/>
        <v>103.08920000000001</v>
      </c>
      <c r="AC30" s="82">
        <f t="shared" si="1"/>
        <v>97.692847058823531</v>
      </c>
      <c r="AD30" s="82">
        <f t="shared" si="1"/>
        <v>83.993770588235307</v>
      </c>
      <c r="AE30" s="82">
        <f t="shared" si="1"/>
        <v>79.455782352941171</v>
      </c>
      <c r="AF30" s="82">
        <f t="shared" si="1"/>
        <v>101.19408235294117</v>
      </c>
      <c r="AG30" s="82">
        <f t="shared" si="1"/>
        <v>93.284658823529412</v>
      </c>
      <c r="AH30" s="82">
        <f t="shared" si="1"/>
        <v>81.844205882352938</v>
      </c>
      <c r="AI30" s="82">
        <f t="shared" si="1"/>
        <v>101.66538823529413</v>
      </c>
      <c r="AJ30" s="82">
        <f t="shared" si="1"/>
        <v>102.61711176470588</v>
      </c>
      <c r="AK30" s="82">
        <f t="shared" si="1"/>
        <v>64.879476470588216</v>
      </c>
      <c r="AL30" s="82">
        <f t="shared" si="1"/>
        <v>91.168805882352942</v>
      </c>
      <c r="AM30" s="82">
        <f t="shared" si="1"/>
        <v>84.120082352941182</v>
      </c>
      <c r="AN30" s="82">
        <f t="shared" si="1"/>
        <v>84.881794117647061</v>
      </c>
      <c r="AO30" s="82">
        <f t="shared" si="1"/>
        <v>87.359529411764711</v>
      </c>
      <c r="AP30" s="82">
        <f t="shared" si="1"/>
        <v>74.534335294117639</v>
      </c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</row>
    <row r="31" spans="1:126" x14ac:dyDescent="0.3">
      <c r="A31" s="98" t="s">
        <v>476</v>
      </c>
      <c r="B31" s="4">
        <f>STDEV(B2:B7,B12:B16,B20:B25)</f>
        <v>22.599246754710553</v>
      </c>
      <c r="C31" s="4">
        <f t="shared" ref="C31:AP31" si="2">STDEV(C2:C7,C12:C16,C20:C25)</f>
        <v>42.845770449530903</v>
      </c>
      <c r="D31" s="4">
        <f t="shared" si="2"/>
        <v>26.526146070766586</v>
      </c>
      <c r="E31" s="4">
        <f t="shared" si="2"/>
        <v>32.73939744256797</v>
      </c>
      <c r="F31" s="4">
        <f>STDEV(F2:F7,F12:F16,F20:F25)</f>
        <v>27.886421306858384</v>
      </c>
      <c r="G31" s="4">
        <f t="shared" si="2"/>
        <v>39.317008313649559</v>
      </c>
      <c r="H31" s="4">
        <f t="shared" si="2"/>
        <v>17.604849534895838</v>
      </c>
      <c r="I31" s="4">
        <f t="shared" si="2"/>
        <v>21.29135169896054</v>
      </c>
      <c r="J31" s="4">
        <f t="shared" si="2"/>
        <v>21.566560043234919</v>
      </c>
      <c r="K31" s="4">
        <f t="shared" si="2"/>
        <v>23.857019804348383</v>
      </c>
      <c r="L31" s="4">
        <f t="shared" si="2"/>
        <v>12.310179352903834</v>
      </c>
      <c r="M31" s="4">
        <f t="shared" si="2"/>
        <v>22.788120534280978</v>
      </c>
      <c r="N31" s="4">
        <f t="shared" si="2"/>
        <v>36.819725441289179</v>
      </c>
      <c r="O31" s="4">
        <f t="shared" si="2"/>
        <v>37.328578867907261</v>
      </c>
      <c r="P31" s="4">
        <f t="shared" si="2"/>
        <v>19.45185658605223</v>
      </c>
      <c r="Q31" s="4">
        <f t="shared" si="2"/>
        <v>52.981452748121185</v>
      </c>
      <c r="R31" s="4">
        <f t="shared" si="2"/>
        <v>12.340844606505479</v>
      </c>
      <c r="S31" s="4">
        <f t="shared" si="2"/>
        <v>22.819126324699059</v>
      </c>
      <c r="T31" s="4">
        <f t="shared" si="2"/>
        <v>16.768168914175902</v>
      </c>
      <c r="U31" s="4">
        <f t="shared" si="2"/>
        <v>21.285191538897987</v>
      </c>
      <c r="V31" s="4">
        <f t="shared" si="2"/>
        <v>22.11586992862653</v>
      </c>
      <c r="W31" s="4">
        <f t="shared" si="2"/>
        <v>16.825856429605615</v>
      </c>
      <c r="X31" s="4">
        <f t="shared" si="2"/>
        <v>34.947759007204802</v>
      </c>
      <c r="Y31" s="4">
        <f t="shared" si="2"/>
        <v>32.799037320874248</v>
      </c>
      <c r="Z31" s="4">
        <f t="shared" si="2"/>
        <v>13.593232544131004</v>
      </c>
      <c r="AA31" s="4">
        <f t="shared" si="2"/>
        <v>16.802984736990716</v>
      </c>
      <c r="AB31" s="4">
        <f t="shared" si="2"/>
        <v>17.518527540078811</v>
      </c>
      <c r="AC31" s="4">
        <f t="shared" si="2"/>
        <v>29.446148558005795</v>
      </c>
      <c r="AD31" s="4">
        <f t="shared" si="2"/>
        <v>21.145774497809331</v>
      </c>
      <c r="AE31" s="4">
        <f t="shared" si="2"/>
        <v>11.059866380422246</v>
      </c>
      <c r="AF31" s="4">
        <f t="shared" si="2"/>
        <v>20.187604204939525</v>
      </c>
      <c r="AG31" s="4">
        <f t="shared" si="2"/>
        <v>26.411665880843703</v>
      </c>
      <c r="AH31" s="4">
        <f t="shared" si="2"/>
        <v>18.911197439727061</v>
      </c>
      <c r="AI31" s="4">
        <f t="shared" si="2"/>
        <v>41.585290126511097</v>
      </c>
      <c r="AJ31" s="4">
        <f t="shared" si="2"/>
        <v>17.548983092792103</v>
      </c>
      <c r="AK31" s="4">
        <f t="shared" si="2"/>
        <v>9.2021648430906566</v>
      </c>
      <c r="AL31" s="4">
        <f t="shared" si="2"/>
        <v>11.994151468865496</v>
      </c>
      <c r="AM31" s="4">
        <f t="shared" si="2"/>
        <v>16.699625939794039</v>
      </c>
      <c r="AN31" s="4">
        <f t="shared" si="2"/>
        <v>20.865081529988949</v>
      </c>
      <c r="AO31" s="4">
        <f t="shared" si="2"/>
        <v>15.240758781461796</v>
      </c>
      <c r="AP31" s="4">
        <f t="shared" si="2"/>
        <v>21.12636300019901</v>
      </c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s="96" customFormat="1" x14ac:dyDescent="0.3">
      <c r="A32" s="104" t="s">
        <v>475</v>
      </c>
      <c r="B32" s="82">
        <f>B31/B30*100</f>
        <v>20.941901012918589</v>
      </c>
      <c r="C32" s="82">
        <f t="shared" ref="C32:AP32" si="3">C31/C30*100</f>
        <v>39.232192438399068</v>
      </c>
      <c r="D32" s="82">
        <f t="shared" si="3"/>
        <v>41.171097946782119</v>
      </c>
      <c r="E32" s="82">
        <f t="shared" si="3"/>
        <v>24.431134564952512</v>
      </c>
      <c r="F32" s="82">
        <f>F31/F30*100</f>
        <v>24.508616402309109</v>
      </c>
      <c r="G32" s="82">
        <f t="shared" si="3"/>
        <v>35.121846323664137</v>
      </c>
      <c r="H32" s="82">
        <f t="shared" si="3"/>
        <v>18.857831527949457</v>
      </c>
      <c r="I32" s="82">
        <f t="shared" si="3"/>
        <v>20.721905211207361</v>
      </c>
      <c r="J32" s="82">
        <f t="shared" si="3"/>
        <v>23.328675045496464</v>
      </c>
      <c r="K32" s="82">
        <f>K31/K30*100</f>
        <v>28.982963837440334</v>
      </c>
      <c r="L32" s="82">
        <f>L31/L30*100</f>
        <v>19.76131797480982</v>
      </c>
      <c r="M32" s="82">
        <f t="shared" si="3"/>
        <v>23.491349275116406</v>
      </c>
      <c r="N32" s="82">
        <f>N31/N30*100</f>
        <v>39.912798264335485</v>
      </c>
      <c r="O32" s="82">
        <f>O31/O30*100</f>
        <v>27.883729755478203</v>
      </c>
      <c r="P32" s="58">
        <f>P31/P30*100</f>
        <v>17.568021144156223</v>
      </c>
      <c r="Q32" s="58">
        <f>Q31/Q30*100</f>
        <v>46.686543991920246</v>
      </c>
      <c r="R32" s="82">
        <f t="shared" si="3"/>
        <v>14.966631882265311</v>
      </c>
      <c r="S32" s="82">
        <f>S31/S30*100</f>
        <v>32.173808876566078</v>
      </c>
      <c r="T32" s="82">
        <f t="shared" si="3"/>
        <v>20.665035423501536</v>
      </c>
      <c r="U32" s="82">
        <f>U31/U30*100</f>
        <v>24.893784253972019</v>
      </c>
      <c r="V32" s="82">
        <f t="shared" si="3"/>
        <v>22.945549971620967</v>
      </c>
      <c r="W32" s="82">
        <f t="shared" si="3"/>
        <v>22.195846389304709</v>
      </c>
      <c r="X32" s="82">
        <f t="shared" si="3"/>
        <v>32.462427889747417</v>
      </c>
      <c r="Y32" s="82">
        <f t="shared" si="3"/>
        <v>28.259243109243641</v>
      </c>
      <c r="Z32" s="82">
        <f>Z31/Z30*100</f>
        <v>13.243454221499936</v>
      </c>
      <c r="AA32" s="82">
        <f>AA31/AA30*100</f>
        <v>19.128714622606619</v>
      </c>
      <c r="AB32" s="82">
        <f t="shared" si="3"/>
        <v>16.99356241010582</v>
      </c>
      <c r="AC32" s="82">
        <f t="shared" si="3"/>
        <v>30.14156045659665</v>
      </c>
      <c r="AD32" s="82">
        <f t="shared" si="3"/>
        <v>25.175408068620676</v>
      </c>
      <c r="AE32" s="82">
        <f t="shared" si="3"/>
        <v>13.919523605336256</v>
      </c>
      <c r="AF32" s="82">
        <f t="shared" si="3"/>
        <v>19.949392035128998</v>
      </c>
      <c r="AG32" s="82">
        <f t="shared" si="3"/>
        <v>28.312979019205915</v>
      </c>
      <c r="AH32" s="82">
        <f>AH31/AH30*100</f>
        <v>23.106336283488396</v>
      </c>
      <c r="AI32" s="82">
        <f t="shared" si="3"/>
        <v>40.904078416802186</v>
      </c>
      <c r="AJ32" s="82">
        <f t="shared" si="3"/>
        <v>17.101419822680974</v>
      </c>
      <c r="AK32" s="82">
        <f t="shared" si="3"/>
        <v>14.183475798024157</v>
      </c>
      <c r="AL32" s="82">
        <f t="shared" si="3"/>
        <v>13.155981755802662</v>
      </c>
      <c r="AM32" s="82">
        <f t="shared" si="3"/>
        <v>19.852127426275818</v>
      </c>
      <c r="AN32" s="82">
        <f t="shared" si="3"/>
        <v>24.581338963064006</v>
      </c>
      <c r="AO32" s="82">
        <f t="shared" si="3"/>
        <v>17.446017491263323</v>
      </c>
      <c r="AP32" s="82">
        <f t="shared" si="3"/>
        <v>28.344470929851219</v>
      </c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</row>
  </sheetData>
  <pageMargins left="0.7" right="0.7" top="0.78740157499999996" bottom="0.78740157499999996" header="0.3" footer="0.3"/>
  <pageSetup paperSize="9" orientation="portrait" horizontalDpi="4294967292" verticalDpi="4294967292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Q50"/>
  <sheetViews>
    <sheetView zoomScale="55" zoomScaleNormal="55" zoomScalePageLayoutView="70" workbookViewId="0"/>
  </sheetViews>
  <sheetFormatPr baseColWidth="10" defaultRowHeight="14.4" x14ac:dyDescent="0.3"/>
  <cols>
    <col min="1" max="1" width="40.6640625" style="1" bestFit="1" customWidth="1"/>
    <col min="2" max="2" width="18.6640625" bestFit="1" customWidth="1"/>
    <col min="3" max="3" width="17.33203125" bestFit="1" customWidth="1"/>
    <col min="4" max="4" width="21.33203125" style="4" bestFit="1" customWidth="1"/>
    <col min="5" max="5" width="13.6640625" style="4" bestFit="1" customWidth="1"/>
    <col min="6" max="6" width="21.33203125" style="3" bestFit="1" customWidth="1"/>
    <col min="7" max="8" width="22.77734375" bestFit="1" customWidth="1"/>
    <col min="9" max="9" width="15.6640625" style="3" bestFit="1" customWidth="1"/>
    <col min="10" max="10" width="16.109375" style="3" bestFit="1" customWidth="1"/>
    <col min="11" max="11" width="14" bestFit="1" customWidth="1"/>
    <col min="12" max="12" width="15.6640625" style="10" bestFit="1" customWidth="1"/>
    <col min="13" max="13" width="21.33203125" style="3" bestFit="1" customWidth="1"/>
    <col min="14" max="14" width="21.33203125" bestFit="1" customWidth="1"/>
    <col min="15" max="15" width="14.21875" bestFit="1" customWidth="1"/>
    <col min="16" max="16" width="13.6640625" style="3" bestFit="1" customWidth="1"/>
    <col min="17" max="17" width="16.6640625" style="3" bestFit="1" customWidth="1"/>
    <col min="18" max="18" width="15.109375" bestFit="1" customWidth="1"/>
    <col min="19" max="19" width="24.5546875" style="3" bestFit="1" customWidth="1"/>
    <col min="20" max="20" width="14.21875" style="3" bestFit="1" customWidth="1"/>
    <col min="21" max="22" width="17.109375" style="13" bestFit="1" customWidth="1"/>
    <col min="23" max="23" width="14.44140625" bestFit="1" customWidth="1"/>
    <col min="24" max="24" width="19.33203125" style="3" bestFit="1" customWidth="1"/>
    <col min="25" max="25" width="19.109375" bestFit="1" customWidth="1"/>
    <col min="26" max="26" width="16.88671875" style="3" bestFit="1" customWidth="1"/>
    <col min="27" max="27" width="17.33203125" bestFit="1" customWidth="1"/>
    <col min="28" max="28" width="21.109375" bestFit="1" customWidth="1"/>
    <col min="29" max="29" width="14" bestFit="1" customWidth="1"/>
    <col min="30" max="30" width="21.5546875" bestFit="1" customWidth="1"/>
    <col min="31" max="31" width="25.33203125" style="13" bestFit="1" customWidth="1"/>
    <col min="32" max="32" width="19.5546875" style="3" bestFit="1" customWidth="1"/>
    <col min="33" max="33" width="14.6640625" bestFit="1" customWidth="1"/>
    <col min="34" max="34" width="13.44140625" bestFit="1" customWidth="1"/>
    <col min="35" max="35" width="11" bestFit="1" customWidth="1"/>
    <col min="36" max="36" width="16.21875" bestFit="1" customWidth="1"/>
    <col min="37" max="37" width="19.88671875" bestFit="1" customWidth="1"/>
    <col min="38" max="38" width="17.44140625" bestFit="1" customWidth="1"/>
    <col min="39" max="39" width="22.109375" style="3" bestFit="1" customWidth="1"/>
    <col min="40" max="40" width="15.88671875" bestFit="1" customWidth="1"/>
    <col min="41" max="41" width="13.44140625" bestFit="1" customWidth="1"/>
    <col min="42" max="42" width="14" bestFit="1" customWidth="1"/>
    <col min="43" max="43" width="15.109375" bestFit="1" customWidth="1"/>
    <col min="44" max="44" width="15.88671875" bestFit="1" customWidth="1"/>
    <col min="45" max="45" width="18.109375" style="13" bestFit="1" customWidth="1"/>
    <col min="46" max="48" width="19.5546875" style="13" bestFit="1" customWidth="1"/>
    <col min="49" max="49" width="14.88671875" style="4" bestFit="1" customWidth="1"/>
    <col min="50" max="52" width="16.21875" style="4" bestFit="1" customWidth="1"/>
    <col min="53" max="53" width="11" bestFit="1" customWidth="1"/>
    <col min="54" max="55" width="12.44140625" style="3" bestFit="1" customWidth="1"/>
    <col min="56" max="56" width="12.44140625" style="10" bestFit="1" customWidth="1"/>
    <col min="57" max="57" width="12" style="6" bestFit="1" customWidth="1"/>
    <col min="58" max="58" width="8" style="6" customWidth="1"/>
    <col min="59" max="59" width="13.109375" style="6" customWidth="1"/>
    <col min="60" max="60" width="12.88671875" style="6" bestFit="1" customWidth="1"/>
    <col min="61" max="61" width="15.44140625" style="6" bestFit="1" customWidth="1"/>
    <col min="62" max="62" width="10.109375" style="6" customWidth="1"/>
    <col min="63" max="63" width="15.44140625" style="6" bestFit="1" customWidth="1"/>
    <col min="64" max="64" width="16.5546875" style="6" bestFit="1" customWidth="1"/>
    <col min="65" max="65" width="16.88671875" style="6" bestFit="1" customWidth="1"/>
    <col min="66" max="66" width="10.88671875" style="6" customWidth="1"/>
    <col min="67" max="67" width="11.44140625" style="6" bestFit="1" customWidth="1"/>
    <col min="68" max="68" width="10" style="6" customWidth="1"/>
    <col min="69" max="69" width="11.109375" style="6" bestFit="1" customWidth="1"/>
    <col min="70" max="71" width="15.44140625" style="6" bestFit="1" customWidth="1"/>
    <col min="72" max="72" width="10.109375" style="6" customWidth="1"/>
    <col min="73" max="73" width="9.88671875" style="6" customWidth="1"/>
    <col min="74" max="74" width="12.44140625" style="6" bestFit="1" customWidth="1"/>
    <col min="75" max="75" width="11" style="6" bestFit="1" customWidth="1"/>
    <col min="76" max="76" width="17.88671875" style="6" bestFit="1" customWidth="1"/>
    <col min="77" max="77" width="10.109375" style="6" customWidth="1"/>
    <col min="78" max="78" width="12.88671875" style="6" bestFit="1" customWidth="1"/>
    <col min="79" max="79" width="12.109375" style="6" bestFit="1" customWidth="1"/>
    <col min="80" max="80" width="10.44140625" style="6" customWidth="1"/>
    <col min="81" max="81" width="14.44140625" style="6" bestFit="1" customWidth="1"/>
    <col min="82" max="82" width="13.88671875" style="6" bestFit="1" customWidth="1"/>
    <col min="83" max="83" width="12.109375" style="6" bestFit="1" customWidth="1"/>
    <col min="84" max="84" width="12.5546875" style="6" bestFit="1" customWidth="1"/>
    <col min="85" max="85" width="15.44140625" style="6" bestFit="1" customWidth="1"/>
    <col min="86" max="86" width="10.88671875" style="6" customWidth="1"/>
    <col min="87" max="87" width="16.44140625" style="6" bestFit="1" customWidth="1"/>
    <col min="88" max="88" width="18.109375" style="6" bestFit="1" customWidth="1"/>
    <col min="89" max="89" width="14.44140625" style="6" bestFit="1" customWidth="1"/>
    <col min="90" max="90" width="10.44140625" style="6" customWidth="1"/>
    <col min="91" max="91" width="9.44140625" style="6" customWidth="1"/>
    <col min="92" max="92" width="7.88671875" style="6" customWidth="1"/>
    <col min="93" max="93" width="11.44140625" style="6" bestFit="1" customWidth="1"/>
    <col min="94" max="94" width="14.109375" style="6" bestFit="1" customWidth="1"/>
    <col min="95" max="95" width="12.88671875" style="6" bestFit="1" customWidth="1"/>
    <col min="96" max="96" width="15.109375" style="6" bestFit="1" customWidth="1"/>
    <col min="97" max="97" width="11" style="6" bestFit="1" customWidth="1"/>
    <col min="98" max="98" width="9.44140625" style="6" customWidth="1"/>
    <col min="99" max="99" width="10.109375" style="6" customWidth="1"/>
    <col min="100" max="100" width="10.44140625" style="6" customWidth="1"/>
    <col min="101" max="101" width="11.44140625" style="6" bestFit="1" customWidth="1"/>
    <col min="102" max="102" width="12.88671875" style="6" bestFit="1" customWidth="1"/>
    <col min="103" max="103" width="30.44140625" style="6" bestFit="1" customWidth="1"/>
    <col min="104" max="104" width="32" style="6" bestFit="1" customWidth="1"/>
    <col min="105" max="105" width="29.109375" style="6" bestFit="1" customWidth="1"/>
    <col min="106" max="106" width="11" style="6" bestFit="1" customWidth="1"/>
    <col min="107" max="107" width="28.5546875" style="6" bestFit="1" customWidth="1"/>
    <col min="108" max="108" width="30.109375" style="6" bestFit="1" customWidth="1"/>
    <col min="109" max="109" width="27.44140625" style="6" bestFit="1" customWidth="1"/>
    <col min="110" max="110" width="7.44140625" style="6" customWidth="1"/>
    <col min="111" max="111" width="25.109375" style="6" bestFit="1" customWidth="1"/>
    <col min="112" max="112" width="26.5546875" style="6" bestFit="1" customWidth="1"/>
    <col min="113" max="113" width="23.88671875" style="6" bestFit="1" customWidth="1"/>
    <col min="114" max="114" width="10.88671875" style="6"/>
    <col min="115" max="115" width="13.109375" style="6" bestFit="1" customWidth="1"/>
    <col min="116" max="116" width="12.88671875" style="6" bestFit="1" customWidth="1"/>
    <col min="117" max="117" width="15.44140625" style="6" bestFit="1" customWidth="1"/>
    <col min="118" max="118" width="10.109375" style="6" customWidth="1"/>
    <col min="119" max="119" width="15.44140625" style="6" bestFit="1" customWidth="1"/>
    <col min="120" max="120" width="16.5546875" style="6" bestFit="1" customWidth="1"/>
    <col min="121" max="121" width="16.88671875" style="6" bestFit="1" customWidth="1"/>
    <col min="122" max="122" width="10.88671875" style="6" customWidth="1"/>
    <col min="123" max="123" width="11.44140625" style="6" bestFit="1" customWidth="1"/>
    <col min="124" max="124" width="10" style="6" customWidth="1"/>
    <col min="125" max="125" width="11.109375" style="6" bestFit="1" customWidth="1"/>
    <col min="126" max="127" width="15.44140625" style="6" bestFit="1" customWidth="1"/>
    <col min="128" max="128" width="10.109375" style="6" customWidth="1"/>
    <col min="129" max="129" width="9.88671875" style="6" customWidth="1"/>
    <col min="130" max="130" width="12.44140625" style="6" bestFit="1" customWidth="1"/>
    <col min="131" max="131" width="11" style="6" bestFit="1" customWidth="1"/>
    <col min="132" max="132" width="17.88671875" style="6" bestFit="1" customWidth="1"/>
    <col min="133" max="133" width="10.109375" style="6" customWidth="1"/>
    <col min="134" max="134" width="12.88671875" style="6" bestFit="1" customWidth="1"/>
    <col min="135" max="135" width="12.109375" style="6" bestFit="1" customWidth="1"/>
    <col min="136" max="136" width="10.44140625" style="6" customWidth="1"/>
    <col min="137" max="137" width="14.44140625" style="6" bestFit="1" customWidth="1"/>
    <col min="138" max="138" width="13.88671875" style="6" bestFit="1" customWidth="1"/>
    <col min="139" max="139" width="12.109375" style="6" bestFit="1" customWidth="1"/>
    <col min="140" max="140" width="12.5546875" style="6" bestFit="1" customWidth="1"/>
    <col min="141" max="141" width="15.44140625" style="6" bestFit="1" customWidth="1"/>
    <col min="142" max="142" width="10.88671875" style="6" customWidth="1"/>
    <col min="143" max="143" width="16.44140625" style="6" bestFit="1" customWidth="1"/>
    <col min="144" max="144" width="18.109375" style="6" bestFit="1" customWidth="1"/>
    <col min="145" max="145" width="14.44140625" style="6" bestFit="1" customWidth="1"/>
    <col min="146" max="146" width="10.44140625" style="6" customWidth="1"/>
    <col min="147" max="147" width="9.44140625" style="6" customWidth="1"/>
    <col min="148" max="148" width="7.88671875" style="6" customWidth="1"/>
    <col min="149" max="149" width="11.44140625" style="6" bestFit="1" customWidth="1"/>
    <col min="150" max="150" width="14.109375" style="6" bestFit="1" customWidth="1"/>
    <col min="151" max="151" width="12.88671875" style="6" bestFit="1" customWidth="1"/>
    <col min="152" max="152" width="15.109375" style="6" bestFit="1" customWidth="1"/>
    <col min="153" max="153" width="11" style="6" bestFit="1" customWidth="1"/>
    <col min="154" max="154" width="9.44140625" style="6" customWidth="1"/>
    <col min="155" max="155" width="10.109375" style="6" customWidth="1"/>
    <col min="156" max="156" width="10.44140625" style="6" customWidth="1"/>
    <col min="157" max="157" width="11.44140625" style="6" bestFit="1" customWidth="1"/>
    <col min="158" max="158" width="12.88671875" style="6" bestFit="1" customWidth="1"/>
    <col min="159" max="159" width="30.44140625" style="6" bestFit="1" customWidth="1"/>
    <col min="160" max="160" width="32" style="6" bestFit="1" customWidth="1"/>
    <col min="161" max="161" width="29.109375" style="6" bestFit="1" customWidth="1"/>
    <col min="162" max="162" width="11" style="6" bestFit="1" customWidth="1"/>
    <col min="163" max="163" width="28.5546875" style="6" bestFit="1" customWidth="1"/>
    <col min="164" max="164" width="30.109375" style="6" bestFit="1" customWidth="1"/>
    <col min="165" max="165" width="27.44140625" style="6" bestFit="1" customWidth="1"/>
    <col min="166" max="166" width="7.44140625" style="6" customWidth="1"/>
    <col min="167" max="167" width="25.109375" style="6" bestFit="1" customWidth="1"/>
    <col min="168" max="168" width="26.5546875" style="6" bestFit="1" customWidth="1"/>
    <col min="169" max="169" width="23.88671875" style="6" bestFit="1" customWidth="1"/>
    <col min="170" max="170" width="10.88671875" style="6"/>
    <col min="171" max="171" width="13.109375" style="6" bestFit="1" customWidth="1"/>
    <col min="172" max="172" width="12.88671875" style="6" bestFit="1" customWidth="1"/>
    <col min="173" max="173" width="15.44140625" style="6" bestFit="1" customWidth="1"/>
    <col min="174" max="174" width="10.109375" style="6" customWidth="1"/>
    <col min="175" max="175" width="15.44140625" style="6" bestFit="1" customWidth="1"/>
    <col min="176" max="176" width="16.5546875" style="6" bestFit="1" customWidth="1"/>
    <col min="177" max="177" width="16.88671875" style="6" bestFit="1" customWidth="1"/>
    <col min="178" max="178" width="10.88671875" style="6" customWidth="1"/>
    <col min="179" max="179" width="11.44140625" style="6" bestFit="1" customWidth="1"/>
    <col min="180" max="180" width="10" style="6" customWidth="1"/>
    <col min="181" max="181" width="11.109375" style="6" bestFit="1" customWidth="1"/>
    <col min="182" max="183" width="15.44140625" style="6" bestFit="1" customWidth="1"/>
    <col min="184" max="184" width="10.109375" style="6" customWidth="1"/>
    <col min="185" max="185" width="9.88671875" style="6" customWidth="1"/>
    <col min="186" max="186" width="12.44140625" style="6" bestFit="1" customWidth="1"/>
    <col min="187" max="187" width="11" style="6" bestFit="1" customWidth="1"/>
    <col min="188" max="188" width="17.88671875" style="6" bestFit="1" customWidth="1"/>
    <col min="189" max="189" width="10.109375" style="6" customWidth="1"/>
    <col min="190" max="190" width="12.88671875" style="6" bestFit="1" customWidth="1"/>
    <col min="191" max="191" width="12.109375" style="6" bestFit="1" customWidth="1"/>
    <col min="192" max="192" width="10.44140625" style="6" customWidth="1"/>
    <col min="193" max="193" width="14.44140625" style="6" bestFit="1" customWidth="1"/>
    <col min="194" max="194" width="13.88671875" style="6" bestFit="1" customWidth="1"/>
    <col min="195" max="195" width="12.109375" style="6" bestFit="1" customWidth="1"/>
    <col min="196" max="196" width="12.5546875" style="6" bestFit="1" customWidth="1"/>
    <col min="197" max="197" width="15.44140625" style="6" bestFit="1" customWidth="1"/>
    <col min="198" max="198" width="10.88671875" style="6" customWidth="1"/>
    <col min="199" max="199" width="16.44140625" style="6" bestFit="1" customWidth="1"/>
    <col min="200" max="200" width="18.109375" style="6" bestFit="1" customWidth="1"/>
    <col min="201" max="201" width="14.44140625" style="6" bestFit="1" customWidth="1"/>
    <col min="202" max="202" width="10.44140625" style="6" customWidth="1"/>
    <col min="203" max="203" width="9.44140625" style="6" customWidth="1"/>
    <col min="204" max="204" width="7.88671875" style="6" customWidth="1"/>
    <col min="205" max="205" width="11.44140625" style="6" bestFit="1" customWidth="1"/>
    <col min="206" max="206" width="14.109375" style="6" bestFit="1" customWidth="1"/>
    <col min="207" max="207" width="12.88671875" style="6" bestFit="1" customWidth="1"/>
    <col min="208" max="208" width="15.109375" style="6" bestFit="1" customWidth="1"/>
    <col min="209" max="209" width="11" style="6" bestFit="1" customWidth="1"/>
    <col min="210" max="210" width="9.44140625" style="6" customWidth="1"/>
    <col min="211" max="211" width="10.109375" style="6" customWidth="1"/>
    <col min="212" max="212" width="10.44140625" style="6" customWidth="1"/>
    <col min="213" max="213" width="11.44140625" style="6" bestFit="1" customWidth="1"/>
    <col min="214" max="214" width="12.88671875" style="6" bestFit="1" customWidth="1"/>
    <col min="215" max="215" width="30.44140625" style="6" bestFit="1" customWidth="1"/>
    <col min="216" max="216" width="32" style="6" bestFit="1" customWidth="1"/>
    <col min="217" max="217" width="29.109375" style="6" bestFit="1" customWidth="1"/>
    <col min="218" max="218" width="11" style="6" bestFit="1" customWidth="1"/>
    <col min="219" max="219" width="28.5546875" style="6" bestFit="1" customWidth="1"/>
    <col min="220" max="220" width="30.109375" style="6" bestFit="1" customWidth="1"/>
    <col min="221" max="221" width="27.44140625" style="6" bestFit="1" customWidth="1"/>
    <col min="222" max="222" width="7.44140625" style="6" customWidth="1"/>
    <col min="223" max="223" width="25.109375" style="6" bestFit="1" customWidth="1"/>
    <col min="224" max="224" width="26.5546875" style="6" bestFit="1" customWidth="1"/>
    <col min="225" max="225" width="23.88671875" style="6" bestFit="1" customWidth="1"/>
  </cols>
  <sheetData>
    <row r="1" spans="1:225" s="16" customFormat="1" x14ac:dyDescent="0.3">
      <c r="A1" s="22" t="s">
        <v>121</v>
      </c>
      <c r="B1" s="33" t="s">
        <v>122</v>
      </c>
      <c r="C1" s="33" t="s">
        <v>123</v>
      </c>
      <c r="D1" s="22" t="s">
        <v>124</v>
      </c>
      <c r="E1" s="22" t="s">
        <v>119</v>
      </c>
      <c r="F1" s="22" t="s">
        <v>125</v>
      </c>
      <c r="G1" s="22" t="s">
        <v>153</v>
      </c>
      <c r="H1" s="33" t="s">
        <v>154</v>
      </c>
      <c r="I1" s="33" t="s">
        <v>120</v>
      </c>
      <c r="J1" s="22" t="s">
        <v>182</v>
      </c>
      <c r="K1" s="33" t="s">
        <v>126</v>
      </c>
      <c r="L1" s="33" t="s">
        <v>127</v>
      </c>
      <c r="M1" s="33" t="s">
        <v>181</v>
      </c>
      <c r="N1" s="22" t="s">
        <v>128</v>
      </c>
      <c r="O1" s="22" t="s">
        <v>129</v>
      </c>
      <c r="P1" s="22" t="s">
        <v>130</v>
      </c>
      <c r="Q1" s="22" t="s">
        <v>131</v>
      </c>
      <c r="R1" s="22" t="s">
        <v>132</v>
      </c>
      <c r="S1" s="22" t="s">
        <v>133</v>
      </c>
      <c r="T1" s="22" t="s">
        <v>134</v>
      </c>
      <c r="U1" s="22" t="s">
        <v>135</v>
      </c>
      <c r="V1" s="22" t="s">
        <v>136</v>
      </c>
      <c r="W1" s="22" t="s">
        <v>137</v>
      </c>
      <c r="X1" s="22" t="s">
        <v>138</v>
      </c>
      <c r="Y1" s="22" t="s">
        <v>139</v>
      </c>
      <c r="Z1" s="22" t="s">
        <v>140</v>
      </c>
      <c r="AA1" s="22" t="s">
        <v>141</v>
      </c>
      <c r="AB1" s="22" t="s">
        <v>142</v>
      </c>
      <c r="AC1" s="22" t="s">
        <v>143</v>
      </c>
      <c r="AD1" s="22" t="s">
        <v>144</v>
      </c>
      <c r="AE1" s="22" t="s">
        <v>145</v>
      </c>
      <c r="AF1" s="22" t="s">
        <v>146</v>
      </c>
      <c r="AG1" s="22" t="s">
        <v>147</v>
      </c>
      <c r="AH1" s="22" t="s">
        <v>148</v>
      </c>
      <c r="AI1" s="22" t="s">
        <v>149</v>
      </c>
      <c r="AJ1" s="22" t="s">
        <v>150</v>
      </c>
      <c r="AK1" s="22" t="s">
        <v>151</v>
      </c>
      <c r="AL1" s="22" t="s">
        <v>152</v>
      </c>
      <c r="AM1" s="22" t="s">
        <v>156</v>
      </c>
      <c r="AN1" s="22" t="s">
        <v>157</v>
      </c>
      <c r="AO1" s="22" t="s">
        <v>158</v>
      </c>
      <c r="AP1" s="22" t="s">
        <v>159</v>
      </c>
      <c r="AQ1" s="22" t="s">
        <v>160</v>
      </c>
      <c r="AR1" s="22" t="s">
        <v>161</v>
      </c>
      <c r="AS1" s="22" t="s">
        <v>162</v>
      </c>
      <c r="AT1" s="22" t="s">
        <v>184</v>
      </c>
      <c r="AU1" s="31" t="s">
        <v>185</v>
      </c>
      <c r="AV1" s="22" t="s">
        <v>186</v>
      </c>
      <c r="AW1" s="22" t="s">
        <v>163</v>
      </c>
      <c r="AX1" s="22" t="s">
        <v>188</v>
      </c>
      <c r="AY1" s="22" t="s">
        <v>189</v>
      </c>
      <c r="AZ1" s="22" t="s">
        <v>190</v>
      </c>
      <c r="BA1" s="22" t="s">
        <v>164</v>
      </c>
      <c r="BB1" s="34" t="s">
        <v>192</v>
      </c>
      <c r="BC1" s="34" t="s">
        <v>193</v>
      </c>
      <c r="BD1" s="22" t="s">
        <v>194</v>
      </c>
      <c r="BE1" s="17"/>
      <c r="BF1" s="17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208"/>
      <c r="DA1" s="33"/>
      <c r="DB1" s="33"/>
      <c r="DC1" s="33"/>
      <c r="DD1" s="33"/>
      <c r="DE1" s="33"/>
      <c r="DF1" s="33"/>
      <c r="DG1" s="47"/>
      <c r="DH1" s="47"/>
      <c r="DI1" s="33"/>
      <c r="DJ1" s="17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208"/>
      <c r="FE1" s="33"/>
      <c r="FF1" s="33"/>
      <c r="FG1" s="33"/>
      <c r="FH1" s="33"/>
      <c r="FI1" s="33"/>
      <c r="FJ1" s="33"/>
      <c r="FK1" s="47"/>
      <c r="FL1" s="47"/>
      <c r="FM1" s="33"/>
      <c r="FN1" s="17"/>
      <c r="FO1" s="33"/>
      <c r="FP1" s="33"/>
      <c r="FQ1" s="33"/>
      <c r="FR1" s="33"/>
      <c r="FS1" s="33"/>
      <c r="FT1" s="33"/>
      <c r="FU1" s="33"/>
      <c r="FV1" s="33"/>
      <c r="FW1" s="33"/>
      <c r="FX1" s="33"/>
      <c r="FY1" s="33"/>
      <c r="FZ1" s="33"/>
      <c r="GA1" s="33"/>
      <c r="GB1" s="33"/>
      <c r="GC1" s="33"/>
      <c r="GD1" s="33"/>
      <c r="GE1" s="33"/>
      <c r="GF1" s="33"/>
      <c r="GG1" s="33"/>
      <c r="GH1" s="33"/>
      <c r="GI1" s="33"/>
      <c r="GJ1" s="33"/>
      <c r="GK1" s="33"/>
      <c r="GL1" s="33"/>
      <c r="GM1" s="33"/>
      <c r="GN1" s="33"/>
      <c r="GO1" s="33"/>
      <c r="GP1" s="33"/>
      <c r="GQ1" s="33"/>
      <c r="GR1" s="33"/>
      <c r="GS1" s="33"/>
      <c r="GT1" s="33"/>
      <c r="GU1" s="33"/>
      <c r="GV1" s="33"/>
      <c r="GW1" s="33"/>
      <c r="GX1" s="33"/>
      <c r="GY1" s="33"/>
      <c r="GZ1" s="33"/>
      <c r="HA1" s="33"/>
      <c r="HB1" s="33"/>
      <c r="HC1" s="33"/>
      <c r="HD1" s="33"/>
      <c r="HE1" s="33"/>
      <c r="HF1" s="33"/>
      <c r="HG1" s="33"/>
      <c r="HH1" s="208"/>
      <c r="HI1" s="33"/>
      <c r="HJ1" s="33"/>
      <c r="HK1" s="33"/>
      <c r="HL1" s="33"/>
      <c r="HM1" s="33"/>
      <c r="HN1" s="33"/>
      <c r="HO1" s="33"/>
      <c r="HP1" s="33"/>
      <c r="HQ1" s="33"/>
    </row>
    <row r="2" spans="1:225" x14ac:dyDescent="0.3">
      <c r="A2" s="28" t="s">
        <v>10</v>
      </c>
      <c r="B2" s="4">
        <v>137.839</v>
      </c>
      <c r="C2" s="4">
        <v>182.60900000000001</v>
      </c>
      <c r="D2" s="4">
        <v>136.11099999999999</v>
      </c>
      <c r="E2" s="4">
        <v>37.200000000000003</v>
      </c>
      <c r="F2" s="4">
        <v>132.548</v>
      </c>
      <c r="G2" s="4">
        <v>132.459</v>
      </c>
      <c r="H2" s="4">
        <v>153.125</v>
      </c>
      <c r="I2" s="13">
        <v>173.71299999999999</v>
      </c>
      <c r="J2" s="13">
        <v>167.04499999999999</v>
      </c>
      <c r="K2" s="4">
        <v>87.223100000000002</v>
      </c>
      <c r="L2" s="4">
        <v>111.364</v>
      </c>
      <c r="M2" s="13">
        <v>152.33199999999999</v>
      </c>
      <c r="N2" s="4">
        <v>185.893</v>
      </c>
      <c r="O2" s="4">
        <v>101.73</v>
      </c>
      <c r="P2" s="13">
        <v>151.54599999999999</v>
      </c>
      <c r="Q2" s="13">
        <v>111.74</v>
      </c>
      <c r="R2" s="4">
        <v>108.08799999999999</v>
      </c>
      <c r="S2" s="13">
        <v>120.163</v>
      </c>
      <c r="T2" s="13">
        <v>131.66800000000001</v>
      </c>
      <c r="U2" s="13">
        <v>155.69300000000001</v>
      </c>
      <c r="V2" s="13">
        <v>112.34699999999999</v>
      </c>
      <c r="W2" s="4">
        <v>105</v>
      </c>
      <c r="X2" s="13">
        <v>75.613</v>
      </c>
      <c r="Y2" s="4">
        <v>108.27800000000001</v>
      </c>
      <c r="Z2" s="13">
        <v>106.608</v>
      </c>
      <c r="AA2" s="4">
        <v>143.86699999999999</v>
      </c>
      <c r="AB2" s="4">
        <v>116.134</v>
      </c>
      <c r="AC2" s="4">
        <v>117.402</v>
      </c>
      <c r="AD2" s="4">
        <v>157.80099999999999</v>
      </c>
      <c r="AE2" s="13">
        <v>103.879</v>
      </c>
      <c r="AF2" s="13">
        <v>85.839399999999998</v>
      </c>
      <c r="AG2" s="4">
        <v>213.62799999999999</v>
      </c>
      <c r="AH2" s="4">
        <v>126.265</v>
      </c>
      <c r="AI2" s="4">
        <v>110.73399999999999</v>
      </c>
      <c r="AJ2" s="4">
        <v>96.148300000000006</v>
      </c>
      <c r="AK2" s="4">
        <v>69.339600000000004</v>
      </c>
      <c r="AL2" s="4">
        <v>113.953</v>
      </c>
      <c r="AM2" s="13">
        <v>83.5227</v>
      </c>
      <c r="AN2" s="4">
        <v>64.198400000000007</v>
      </c>
      <c r="AO2" s="4">
        <v>107.29900000000001</v>
      </c>
      <c r="AP2" s="4">
        <v>66.150000000000006</v>
      </c>
      <c r="AQ2" s="4">
        <v>123.047</v>
      </c>
      <c r="AR2" s="4">
        <v>116.134</v>
      </c>
      <c r="AS2" s="13">
        <v>98.7654</v>
      </c>
      <c r="AT2" s="13">
        <v>111.139</v>
      </c>
      <c r="AU2" s="13">
        <v>129.70599999999999</v>
      </c>
      <c r="AV2" s="16">
        <v>130.81399999999999</v>
      </c>
      <c r="AW2" s="4">
        <v>167.04499999999999</v>
      </c>
      <c r="AX2" s="13">
        <v>129.51499999999999</v>
      </c>
      <c r="AY2" s="13">
        <v>145.577</v>
      </c>
      <c r="AZ2" s="13">
        <v>129.03200000000001</v>
      </c>
      <c r="BA2" s="13">
        <v>94.339600000000004</v>
      </c>
      <c r="BB2" s="13">
        <v>140.83500000000001</v>
      </c>
      <c r="BC2" s="13">
        <v>129.51499999999999</v>
      </c>
      <c r="BD2" s="13">
        <v>148.79900000000001</v>
      </c>
      <c r="BE2" s="210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</row>
    <row r="3" spans="1:225" x14ac:dyDescent="0.3">
      <c r="A3" s="23" t="s">
        <v>11</v>
      </c>
      <c r="B3" s="4">
        <v>135.32599999999999</v>
      </c>
      <c r="C3" s="4">
        <v>228.458</v>
      </c>
      <c r="D3" s="4">
        <v>139.667</v>
      </c>
      <c r="E3" s="4">
        <v>60.924199999999999</v>
      </c>
      <c r="F3" s="4">
        <v>133.89099999999999</v>
      </c>
      <c r="G3" s="4">
        <v>159.09100000000001</v>
      </c>
      <c r="H3" s="4">
        <v>193.19499999999999</v>
      </c>
      <c r="I3" s="13">
        <v>218.75</v>
      </c>
      <c r="J3" s="13">
        <v>231.21299999999999</v>
      </c>
      <c r="K3" s="4">
        <v>170.20500000000001</v>
      </c>
      <c r="L3" s="4">
        <v>163.81899999999999</v>
      </c>
      <c r="M3" s="13">
        <v>193.42099999999999</v>
      </c>
      <c r="N3" s="4">
        <v>140.58000000000001</v>
      </c>
      <c r="O3" s="4">
        <v>119.512</v>
      </c>
      <c r="P3" s="13">
        <v>159.571</v>
      </c>
      <c r="Q3" s="13">
        <v>159.12899999999999</v>
      </c>
      <c r="R3" s="4">
        <v>176.577</v>
      </c>
      <c r="S3" s="13">
        <v>202.75899999999999</v>
      </c>
      <c r="T3" s="13">
        <v>240.37100000000001</v>
      </c>
      <c r="U3" s="13">
        <v>231.49600000000001</v>
      </c>
      <c r="V3" s="13">
        <v>114.84399999999999</v>
      </c>
      <c r="W3" s="4">
        <v>133.072</v>
      </c>
      <c r="X3" s="13">
        <v>107.69199999999999</v>
      </c>
      <c r="Y3" s="4">
        <v>155.64699999999999</v>
      </c>
      <c r="Z3" s="13">
        <v>152.15600000000001</v>
      </c>
      <c r="AA3" s="4">
        <v>173.702</v>
      </c>
      <c r="AB3" s="4">
        <v>156.90199999999999</v>
      </c>
      <c r="AC3" s="4">
        <v>247.79900000000001</v>
      </c>
      <c r="AD3" s="4">
        <v>170.732</v>
      </c>
      <c r="AE3" s="13">
        <v>156.53100000000001</v>
      </c>
      <c r="AF3" s="13">
        <v>111.15300000000001</v>
      </c>
      <c r="AG3" s="4">
        <v>212.274</v>
      </c>
      <c r="AH3" s="4">
        <v>150.102</v>
      </c>
      <c r="AI3" s="4">
        <v>144.47200000000001</v>
      </c>
      <c r="AJ3" s="4">
        <v>135.11000000000001</v>
      </c>
      <c r="AK3" s="4">
        <v>152.33199999999999</v>
      </c>
      <c r="AL3" s="4">
        <v>171.93</v>
      </c>
      <c r="AM3" s="13">
        <v>108.08799999999999</v>
      </c>
      <c r="AN3" s="4">
        <v>89.6828</v>
      </c>
      <c r="AO3" s="4">
        <v>144.00800000000001</v>
      </c>
      <c r="AP3" s="4">
        <v>147.55699999999999</v>
      </c>
      <c r="AQ3" s="4">
        <v>178.977</v>
      </c>
      <c r="AR3" s="4">
        <v>203.16300000000001</v>
      </c>
      <c r="AS3" s="13">
        <v>136.75200000000001</v>
      </c>
      <c r="AT3" s="13">
        <v>142.565</v>
      </c>
      <c r="AU3" s="13">
        <v>153.92699999999999</v>
      </c>
      <c r="AV3" s="16">
        <v>163.04300000000001</v>
      </c>
      <c r="AW3" s="4">
        <v>168.48099999999999</v>
      </c>
      <c r="AX3" s="13">
        <v>159.78299999999999</v>
      </c>
      <c r="AY3" s="13">
        <v>178.59100000000001</v>
      </c>
      <c r="AZ3" s="13">
        <v>189.34899999999999</v>
      </c>
      <c r="BA3" s="13">
        <v>112.5</v>
      </c>
      <c r="BB3" s="13">
        <v>136.702</v>
      </c>
      <c r="BC3" s="13">
        <v>141.346</v>
      </c>
      <c r="BD3" s="13">
        <v>148.148</v>
      </c>
      <c r="BE3" s="24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</row>
    <row r="4" spans="1:225" x14ac:dyDescent="0.3">
      <c r="A4" s="23" t="s">
        <v>12</v>
      </c>
      <c r="B4" s="4">
        <v>141.26</v>
      </c>
      <c r="C4" s="4">
        <v>244.36600000000001</v>
      </c>
      <c r="D4" s="4">
        <v>169.93100000000001</v>
      </c>
      <c r="E4" s="4">
        <v>77.2059</v>
      </c>
      <c r="F4" s="4">
        <v>148.83699999999999</v>
      </c>
      <c r="G4" s="4">
        <v>168.804</v>
      </c>
      <c r="H4" s="4">
        <v>201.67699999999999</v>
      </c>
      <c r="I4" s="13">
        <v>208.28100000000001</v>
      </c>
      <c r="J4" s="13">
        <v>305.12</v>
      </c>
      <c r="K4" s="4">
        <v>224.904</v>
      </c>
      <c r="L4" s="4">
        <v>178.68700000000001</v>
      </c>
      <c r="M4" s="13">
        <v>203.41300000000001</v>
      </c>
      <c r="N4" s="4">
        <v>159.01400000000001</v>
      </c>
      <c r="O4" s="4">
        <v>180.614</v>
      </c>
      <c r="P4" s="13">
        <v>169.44200000000001</v>
      </c>
      <c r="Q4" s="13">
        <v>163.333</v>
      </c>
      <c r="R4" s="4">
        <v>189.06800000000001</v>
      </c>
      <c r="S4" s="13">
        <v>226.154</v>
      </c>
      <c r="T4" s="13">
        <v>229.68799999999999</v>
      </c>
      <c r="U4" s="13">
        <v>265.55599999999998</v>
      </c>
      <c r="V4" s="13">
        <v>202.66499999999999</v>
      </c>
      <c r="W4" s="4">
        <v>166.982</v>
      </c>
      <c r="X4" s="13">
        <v>102.893</v>
      </c>
      <c r="Y4" s="4">
        <v>176.77699999999999</v>
      </c>
      <c r="Z4" s="13">
        <v>186.07599999999999</v>
      </c>
      <c r="AA4" s="4">
        <v>202.417</v>
      </c>
      <c r="AB4" s="4">
        <v>204.86199999999999</v>
      </c>
      <c r="AC4" s="4">
        <v>214.21600000000001</v>
      </c>
      <c r="AD4" s="4">
        <v>204.167</v>
      </c>
      <c r="AE4" s="13">
        <v>160.01499999999999</v>
      </c>
      <c r="AF4" s="13">
        <v>161.97399999999999</v>
      </c>
      <c r="AG4" s="4">
        <v>221.053</v>
      </c>
      <c r="AH4" s="4">
        <v>168.685</v>
      </c>
      <c r="AI4" s="4">
        <v>146.26900000000001</v>
      </c>
      <c r="AJ4" s="4">
        <v>146.60900000000001</v>
      </c>
      <c r="AK4" s="4">
        <v>172.941</v>
      </c>
      <c r="AL4" s="4">
        <v>172.58</v>
      </c>
      <c r="AM4" s="13">
        <v>115.748</v>
      </c>
      <c r="AN4" s="4">
        <v>155.245</v>
      </c>
      <c r="AO4" s="4">
        <v>144.00800000000001</v>
      </c>
      <c r="AP4" s="4">
        <v>154.95400000000001</v>
      </c>
      <c r="AQ4" s="4">
        <v>204.672</v>
      </c>
      <c r="AR4" s="4">
        <v>209.33500000000001</v>
      </c>
      <c r="AS4" s="13">
        <v>175.524</v>
      </c>
      <c r="AT4" s="13">
        <v>213.11199999999999</v>
      </c>
      <c r="AU4" s="13">
        <v>226.154</v>
      </c>
      <c r="AV4" s="16">
        <v>195.745</v>
      </c>
      <c r="AW4" s="4">
        <v>189.67699999999999</v>
      </c>
      <c r="AX4" s="13">
        <v>198.291</v>
      </c>
      <c r="AY4" s="13">
        <v>200.21199999999999</v>
      </c>
      <c r="AZ4" s="13">
        <v>176.79599999999999</v>
      </c>
      <c r="BA4" s="13">
        <v>161.761</v>
      </c>
      <c r="BB4" s="13">
        <v>196.875</v>
      </c>
      <c r="BC4" s="13">
        <v>189.06800000000001</v>
      </c>
      <c r="BD4" s="13">
        <v>214.76499999999999</v>
      </c>
      <c r="BE4" s="24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</row>
    <row r="5" spans="1:225" x14ac:dyDescent="0.3">
      <c r="A5" s="23" t="s">
        <v>16</v>
      </c>
      <c r="B5" s="4">
        <v>142.65899999999999</v>
      </c>
      <c r="C5" s="4">
        <v>217.77799999999999</v>
      </c>
      <c r="D5" s="4">
        <v>148.185</v>
      </c>
      <c r="E5" s="4">
        <v>73.434700000000007</v>
      </c>
      <c r="F5" s="4">
        <v>118.081</v>
      </c>
      <c r="G5" s="4">
        <v>141.29300000000001</v>
      </c>
      <c r="H5" s="4">
        <v>149.79599999999999</v>
      </c>
      <c r="I5" s="13">
        <v>172.98599999999999</v>
      </c>
      <c r="J5" s="13">
        <v>294.03300000000002</v>
      </c>
      <c r="K5" s="4">
        <v>216.15899999999999</v>
      </c>
      <c r="L5" s="4">
        <v>151.54599999999999</v>
      </c>
      <c r="M5" s="13">
        <v>222.22200000000001</v>
      </c>
      <c r="N5" s="4">
        <v>183.77600000000001</v>
      </c>
      <c r="O5" s="4">
        <v>156.19800000000001</v>
      </c>
      <c r="P5" s="13">
        <v>155.428</v>
      </c>
      <c r="Q5" s="13">
        <v>140.66999999999999</v>
      </c>
      <c r="R5" s="4">
        <v>191.01900000000001</v>
      </c>
      <c r="S5" s="13">
        <v>217.77799999999999</v>
      </c>
      <c r="T5" s="13">
        <v>222.27799999999999</v>
      </c>
      <c r="U5" s="13">
        <v>222.24100000000001</v>
      </c>
      <c r="V5" s="13">
        <v>227.047</v>
      </c>
      <c r="W5" s="4">
        <v>136.71600000000001</v>
      </c>
      <c r="X5" s="13">
        <v>107.19499999999999</v>
      </c>
      <c r="Y5" s="4">
        <v>143.63300000000001</v>
      </c>
      <c r="Z5" s="13">
        <v>190.44200000000001</v>
      </c>
      <c r="AA5" s="4">
        <v>144.11799999999999</v>
      </c>
      <c r="AB5" s="4">
        <v>167.04499999999999</v>
      </c>
      <c r="AC5" s="4">
        <v>183.62200000000001</v>
      </c>
      <c r="AD5" s="4">
        <v>179.48699999999999</v>
      </c>
      <c r="AE5" s="13">
        <v>146.35</v>
      </c>
      <c r="AF5" s="13">
        <v>140.625</v>
      </c>
      <c r="AG5" s="4">
        <v>168.976</v>
      </c>
      <c r="AH5" s="4">
        <v>153.125</v>
      </c>
      <c r="AI5" s="4">
        <v>117.6</v>
      </c>
      <c r="AJ5" s="4">
        <v>126.16800000000001</v>
      </c>
      <c r="AK5" s="4">
        <v>144.291</v>
      </c>
      <c r="AL5" s="4">
        <v>156.60499999999999</v>
      </c>
      <c r="AM5" s="13">
        <v>111.78700000000001</v>
      </c>
      <c r="AN5" s="4">
        <v>133.636</v>
      </c>
      <c r="AO5" s="4">
        <v>138.273</v>
      </c>
      <c r="AP5" s="4">
        <v>160.24700000000001</v>
      </c>
      <c r="AQ5" s="4">
        <v>171.89599999999999</v>
      </c>
      <c r="AR5" s="4">
        <v>230.971</v>
      </c>
      <c r="AS5" s="13">
        <v>140.40600000000001</v>
      </c>
      <c r="AT5" s="13">
        <v>182.93700000000001</v>
      </c>
      <c r="AU5" s="13">
        <v>197.315</v>
      </c>
      <c r="AV5" s="16">
        <v>218.43</v>
      </c>
      <c r="AW5" s="4">
        <v>181.10900000000001</v>
      </c>
      <c r="AX5" s="13">
        <v>171.196</v>
      </c>
      <c r="AY5" s="13">
        <v>154.55600000000001</v>
      </c>
      <c r="AZ5" s="13">
        <v>138.52799999999999</v>
      </c>
      <c r="BA5" s="13">
        <v>150.09399999999999</v>
      </c>
      <c r="BB5" s="13">
        <v>175.185</v>
      </c>
      <c r="BC5" s="13">
        <v>168.815</v>
      </c>
      <c r="BD5" s="13">
        <v>198.75800000000001</v>
      </c>
      <c r="BE5" s="24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</row>
    <row r="6" spans="1:225" x14ac:dyDescent="0.3">
      <c r="A6" s="23" t="s">
        <v>17</v>
      </c>
      <c r="B6" s="4">
        <v>153.96100000000001</v>
      </c>
      <c r="C6" s="4">
        <v>221.053</v>
      </c>
      <c r="D6" s="4">
        <v>148.185</v>
      </c>
      <c r="E6" s="4">
        <v>69.837400000000002</v>
      </c>
      <c r="F6" s="4">
        <v>175.61</v>
      </c>
      <c r="G6" s="4">
        <v>153.92699999999999</v>
      </c>
      <c r="H6" s="4">
        <v>170.446</v>
      </c>
      <c r="I6" s="13">
        <v>214.773</v>
      </c>
      <c r="J6" s="13">
        <v>167.458</v>
      </c>
      <c r="K6" s="4">
        <v>153.125</v>
      </c>
      <c r="L6" s="4">
        <v>179.268</v>
      </c>
      <c r="M6" s="13">
        <v>165.04499999999999</v>
      </c>
      <c r="N6" s="4">
        <v>138.679</v>
      </c>
      <c r="O6" s="4">
        <v>154.73699999999999</v>
      </c>
      <c r="P6" s="13">
        <v>169.44200000000001</v>
      </c>
      <c r="Q6" s="13">
        <v>170.732</v>
      </c>
      <c r="R6" s="4">
        <v>213.68</v>
      </c>
      <c r="S6" s="13">
        <v>179.81700000000001</v>
      </c>
      <c r="T6" s="13">
        <v>178.20599999999999</v>
      </c>
      <c r="U6" s="13">
        <v>185.99700000000001</v>
      </c>
      <c r="V6" s="13">
        <v>233.70400000000001</v>
      </c>
      <c r="W6" s="4">
        <v>159.523</v>
      </c>
      <c r="X6" s="13">
        <v>88.566100000000006</v>
      </c>
      <c r="Y6" s="4">
        <v>146.78800000000001</v>
      </c>
      <c r="Z6" s="13">
        <v>264.17700000000002</v>
      </c>
      <c r="AA6" s="4">
        <v>122.364</v>
      </c>
      <c r="AB6" s="4">
        <v>161.983</v>
      </c>
      <c r="AC6" s="4">
        <v>221.053</v>
      </c>
      <c r="AD6" s="4">
        <v>178.13399999999999</v>
      </c>
      <c r="AE6" s="13">
        <v>146.09100000000001</v>
      </c>
      <c r="AF6" s="13">
        <v>187.07599999999999</v>
      </c>
      <c r="AG6" s="4">
        <v>210.93799999999999</v>
      </c>
      <c r="AH6" s="4">
        <v>157.154</v>
      </c>
      <c r="AI6" s="4">
        <v>126.289</v>
      </c>
      <c r="AJ6" s="4">
        <v>132.37899999999999</v>
      </c>
      <c r="AK6" s="4">
        <v>122.426</v>
      </c>
      <c r="AL6" s="4">
        <v>168.06399999999999</v>
      </c>
      <c r="AM6" s="13">
        <v>119.512</v>
      </c>
      <c r="AN6" s="4">
        <v>127.82599999999999</v>
      </c>
      <c r="AO6" s="4">
        <v>159.62799999999999</v>
      </c>
      <c r="AP6" s="4">
        <v>135.297</v>
      </c>
      <c r="AQ6" s="4">
        <v>188.36799999999999</v>
      </c>
      <c r="AR6" s="4">
        <v>193.08199999999999</v>
      </c>
      <c r="AS6" s="13">
        <v>172.084</v>
      </c>
      <c r="AT6" s="13">
        <v>163.98099999999999</v>
      </c>
      <c r="AU6" s="13">
        <v>157.613</v>
      </c>
      <c r="AV6" s="16">
        <v>159.52099999999999</v>
      </c>
      <c r="AW6" s="4">
        <v>165.70599999999999</v>
      </c>
      <c r="AX6" s="13">
        <v>179.268</v>
      </c>
      <c r="AY6" s="13">
        <v>170.49</v>
      </c>
      <c r="AZ6" s="13">
        <v>206.452</v>
      </c>
      <c r="BA6" s="13">
        <v>101.81</v>
      </c>
      <c r="BB6" s="13">
        <v>173.71299999999999</v>
      </c>
      <c r="BC6" s="13">
        <v>154.05199999999999</v>
      </c>
      <c r="BD6" s="13">
        <v>168.91499999999999</v>
      </c>
      <c r="BE6" s="24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</row>
    <row r="7" spans="1:225" x14ac:dyDescent="0.3">
      <c r="A7" s="23" t="s">
        <v>18</v>
      </c>
      <c r="B7" s="4">
        <v>148.94499999999999</v>
      </c>
      <c r="C7" s="4">
        <v>192.52</v>
      </c>
      <c r="D7" s="4">
        <v>125.28400000000001</v>
      </c>
      <c r="E7" s="4">
        <v>71.528999999999996</v>
      </c>
      <c r="F7" s="4">
        <v>123.383</v>
      </c>
      <c r="G7" s="4">
        <v>122.5</v>
      </c>
      <c r="H7" s="4">
        <v>123.127</v>
      </c>
      <c r="I7" s="13">
        <v>189.43299999999999</v>
      </c>
      <c r="J7" s="13">
        <v>170.13900000000001</v>
      </c>
      <c r="K7" s="4">
        <v>161.489</v>
      </c>
      <c r="L7" s="4">
        <v>181.48099999999999</v>
      </c>
      <c r="M7" s="13">
        <v>138.04300000000001</v>
      </c>
      <c r="N7" s="4">
        <v>116.134</v>
      </c>
      <c r="O7" s="4">
        <v>175</v>
      </c>
      <c r="P7" s="13">
        <v>148.80199999999999</v>
      </c>
      <c r="Q7" s="13">
        <v>136.9</v>
      </c>
      <c r="R7" s="4">
        <v>178.57900000000001</v>
      </c>
      <c r="S7" s="13">
        <v>139.99299999999999</v>
      </c>
      <c r="T7" s="13">
        <v>176.70599999999999</v>
      </c>
      <c r="U7" s="13">
        <v>170.358</v>
      </c>
      <c r="V7" s="13">
        <v>191.90600000000001</v>
      </c>
      <c r="W7" s="4">
        <v>140.34899999999999</v>
      </c>
      <c r="X7" s="13">
        <v>92.079599999999999</v>
      </c>
      <c r="Y7" s="4">
        <v>150.88999999999999</v>
      </c>
      <c r="Z7" s="13">
        <v>146.86099999999999</v>
      </c>
      <c r="AA7" s="4">
        <v>117.256</v>
      </c>
      <c r="AB7" s="4">
        <v>118.548</v>
      </c>
      <c r="AC7" s="4">
        <v>187.23500000000001</v>
      </c>
      <c r="AD7" s="4">
        <v>158.785</v>
      </c>
      <c r="AE7" s="13">
        <v>150.666</v>
      </c>
      <c r="AF7" s="13">
        <v>147.131</v>
      </c>
      <c r="AG7" s="4">
        <v>190.744</v>
      </c>
      <c r="AH7" s="4">
        <v>130.38999999999999</v>
      </c>
      <c r="AI7" s="4">
        <v>106.831</v>
      </c>
      <c r="AJ7" s="4">
        <v>130.012</v>
      </c>
      <c r="AK7" s="4">
        <v>124.794</v>
      </c>
      <c r="AL7" s="4">
        <v>131.66800000000001</v>
      </c>
      <c r="AM7" s="13">
        <v>106.52200000000001</v>
      </c>
      <c r="AN7" s="4">
        <v>103.521</v>
      </c>
      <c r="AO7" s="4">
        <v>142.07499999999999</v>
      </c>
      <c r="AP7" s="4">
        <v>113.733</v>
      </c>
      <c r="AQ7" s="4">
        <v>170.01900000000001</v>
      </c>
      <c r="AR7" s="4">
        <v>176.577</v>
      </c>
      <c r="AS7" s="13">
        <v>128.94</v>
      </c>
      <c r="AT7" s="13">
        <v>163.333</v>
      </c>
      <c r="AU7" s="13">
        <v>169.22499999999999</v>
      </c>
      <c r="AV7" s="16">
        <v>180</v>
      </c>
      <c r="AW7" s="4">
        <v>151.72</v>
      </c>
      <c r="AX7" s="13">
        <v>153.125</v>
      </c>
      <c r="AY7" s="13">
        <v>157.20099999999999</v>
      </c>
      <c r="AZ7" s="13">
        <v>157.84299999999999</v>
      </c>
      <c r="BA7" s="13">
        <v>93.75</v>
      </c>
      <c r="BB7" s="13">
        <v>137.81299999999999</v>
      </c>
      <c r="BC7" s="13">
        <v>131.25</v>
      </c>
      <c r="BD7" s="13">
        <v>149.84399999999999</v>
      </c>
      <c r="BE7" s="24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</row>
    <row r="8" spans="1:225" x14ac:dyDescent="0.3">
      <c r="A8" s="23" t="s">
        <v>22</v>
      </c>
      <c r="B8" s="4">
        <v>136.75200000000001</v>
      </c>
      <c r="C8" s="4">
        <v>188.113</v>
      </c>
      <c r="D8" s="4">
        <v>108.23</v>
      </c>
      <c r="E8" s="4">
        <v>61.122700000000002</v>
      </c>
      <c r="F8" s="4">
        <v>115.38500000000001</v>
      </c>
      <c r="G8" s="4">
        <v>114.20399999999999</v>
      </c>
      <c r="H8" s="4">
        <v>121.36499999999999</v>
      </c>
      <c r="I8" s="13">
        <v>174.63</v>
      </c>
      <c r="J8" s="13">
        <v>124.529</v>
      </c>
      <c r="K8" s="4">
        <v>118.44799999999999</v>
      </c>
      <c r="L8" s="4">
        <v>168.49199999999999</v>
      </c>
      <c r="M8" s="13">
        <v>111.43899999999999</v>
      </c>
      <c r="N8" s="4">
        <v>106.30800000000001</v>
      </c>
      <c r="O8" s="4">
        <v>154.43</v>
      </c>
      <c r="P8" s="13">
        <v>120</v>
      </c>
      <c r="Q8" s="13">
        <v>103.102</v>
      </c>
      <c r="R8" s="4">
        <v>176.68299999999999</v>
      </c>
      <c r="S8" s="13">
        <v>135.49799999999999</v>
      </c>
      <c r="T8" s="13">
        <v>196</v>
      </c>
      <c r="U8" s="13">
        <v>150.179</v>
      </c>
      <c r="V8" s="13">
        <v>163.333</v>
      </c>
      <c r="W8" s="4">
        <v>114.764</v>
      </c>
      <c r="X8" s="13">
        <v>86.493200000000002</v>
      </c>
      <c r="Y8" s="4">
        <v>153.471</v>
      </c>
      <c r="Z8" s="13">
        <v>104.946</v>
      </c>
      <c r="AA8" s="4">
        <v>85.217399999999998</v>
      </c>
      <c r="AB8" s="4">
        <v>90.033699999999996</v>
      </c>
      <c r="AC8" s="4">
        <v>154.846</v>
      </c>
      <c r="AD8" s="4">
        <v>148.48500000000001</v>
      </c>
      <c r="AE8" s="13">
        <v>154.50200000000001</v>
      </c>
      <c r="AF8" s="13">
        <v>120.185</v>
      </c>
      <c r="AG8" s="4">
        <v>182.60900000000001</v>
      </c>
      <c r="AH8" s="4">
        <v>118.379</v>
      </c>
      <c r="AI8" s="4">
        <v>106.831</v>
      </c>
      <c r="AJ8" s="4">
        <v>104.47799999999999</v>
      </c>
      <c r="AK8" s="4">
        <v>102.336</v>
      </c>
      <c r="AL8" s="4">
        <v>116.461</v>
      </c>
      <c r="AM8" s="13">
        <v>78.062299999999993</v>
      </c>
      <c r="AN8" s="4">
        <v>80.547899999999998</v>
      </c>
      <c r="AO8" s="4">
        <v>127.999</v>
      </c>
      <c r="AP8" s="4">
        <v>107.96</v>
      </c>
      <c r="AQ8" s="4">
        <v>136.751</v>
      </c>
      <c r="AR8" s="4">
        <v>165.16900000000001</v>
      </c>
      <c r="AS8" s="13">
        <v>104.01600000000001</v>
      </c>
      <c r="AT8" s="13">
        <v>157.21899999999999</v>
      </c>
      <c r="AU8" s="13">
        <v>146.77199999999999</v>
      </c>
      <c r="AV8" s="16">
        <v>150</v>
      </c>
      <c r="AW8" s="4">
        <v>159.321</v>
      </c>
      <c r="AX8" s="13">
        <v>178.18199999999999</v>
      </c>
      <c r="AY8" s="13">
        <v>173.71299999999999</v>
      </c>
      <c r="AZ8" s="13">
        <v>148.02600000000001</v>
      </c>
      <c r="BA8" s="13">
        <v>77.586200000000005</v>
      </c>
      <c r="BB8" s="13">
        <v>96.232200000000006</v>
      </c>
      <c r="BC8" s="13">
        <v>80.3279</v>
      </c>
      <c r="BD8" s="13">
        <v>94.674599999999998</v>
      </c>
      <c r="BE8" s="24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</row>
    <row r="9" spans="1:225" x14ac:dyDescent="0.3">
      <c r="A9" s="23" t="s">
        <v>23</v>
      </c>
      <c r="B9" s="4">
        <v>142.285</v>
      </c>
      <c r="C9" s="4">
        <v>234.637</v>
      </c>
      <c r="D9" s="4">
        <v>101.58199999999999</v>
      </c>
      <c r="E9" s="4">
        <v>61.929499999999997</v>
      </c>
      <c r="F9" s="4">
        <v>102.251</v>
      </c>
      <c r="G9" s="4">
        <v>119.756</v>
      </c>
      <c r="H9" s="4">
        <v>111.41500000000001</v>
      </c>
      <c r="I9" s="13">
        <v>193.42099999999999</v>
      </c>
      <c r="J9" s="13">
        <v>123.96899999999999</v>
      </c>
      <c r="K9" s="4">
        <v>229.727</v>
      </c>
      <c r="L9" s="4">
        <v>158.05500000000001</v>
      </c>
      <c r="M9" s="13">
        <v>112.65300000000001</v>
      </c>
      <c r="N9" s="4">
        <v>97.764600000000002</v>
      </c>
      <c r="O9" s="4">
        <v>152.51599999999999</v>
      </c>
      <c r="P9" s="13">
        <v>119.88</v>
      </c>
      <c r="Q9" s="13">
        <v>98.676100000000005</v>
      </c>
      <c r="R9" s="4">
        <v>174.446</v>
      </c>
      <c r="S9" s="13">
        <v>145.44900000000001</v>
      </c>
      <c r="T9" s="13">
        <v>259.03100000000001</v>
      </c>
      <c r="U9" s="13">
        <v>203.054</v>
      </c>
      <c r="V9" s="13">
        <v>187.566</v>
      </c>
      <c r="W9" s="4">
        <v>136.744</v>
      </c>
      <c r="X9" s="13">
        <v>74.026399999999995</v>
      </c>
      <c r="Y9" s="4">
        <v>145.16900000000001</v>
      </c>
      <c r="Z9" s="13">
        <v>178.72300000000001</v>
      </c>
      <c r="AA9" s="4">
        <v>110.012</v>
      </c>
      <c r="AB9" s="4">
        <v>109.611</v>
      </c>
      <c r="AC9" s="4">
        <v>144.43199999999999</v>
      </c>
      <c r="AD9" s="4">
        <v>177.108</v>
      </c>
      <c r="AE9" s="13">
        <v>121.309</v>
      </c>
      <c r="AF9" s="13">
        <v>120.88800000000001</v>
      </c>
      <c r="AG9" s="4">
        <v>189.28399999999999</v>
      </c>
      <c r="AH9" s="4">
        <v>98.477800000000002</v>
      </c>
      <c r="AI9" s="4">
        <v>110.99</v>
      </c>
      <c r="AJ9" s="4">
        <v>102.01600000000001</v>
      </c>
      <c r="AK9" s="4">
        <v>102.937</v>
      </c>
      <c r="AL9" s="4">
        <v>79.660399999999996</v>
      </c>
      <c r="AM9" s="13">
        <v>82.912899999999993</v>
      </c>
      <c r="AN9" s="4">
        <v>78.311800000000005</v>
      </c>
      <c r="AO9" s="4">
        <v>137.583</v>
      </c>
      <c r="AP9" s="4">
        <v>109.77</v>
      </c>
      <c r="AQ9" s="4">
        <v>158.065</v>
      </c>
      <c r="AR9" s="4">
        <v>143.20500000000001</v>
      </c>
      <c r="AS9" s="13">
        <v>118.441</v>
      </c>
      <c r="AT9" s="13">
        <v>142.37299999999999</v>
      </c>
      <c r="AU9" s="13">
        <v>163.738</v>
      </c>
      <c r="AV9" s="16">
        <v>161.87</v>
      </c>
      <c r="AW9" s="4">
        <v>146.60900000000001</v>
      </c>
      <c r="AX9" s="13">
        <v>154.16900000000001</v>
      </c>
      <c r="AY9" s="13">
        <v>149.79599999999999</v>
      </c>
      <c r="AZ9" s="13">
        <v>156.44499999999999</v>
      </c>
      <c r="BA9" s="13">
        <v>89.730800000000002</v>
      </c>
      <c r="BB9" s="13">
        <v>150.03399999999999</v>
      </c>
      <c r="BC9" s="13">
        <v>155.55600000000001</v>
      </c>
      <c r="BD9" s="13">
        <v>154.72200000000001</v>
      </c>
      <c r="BE9" s="24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</row>
    <row r="10" spans="1:225" x14ac:dyDescent="0.3">
      <c r="A10" s="23" t="s">
        <v>24</v>
      </c>
      <c r="B10" s="4">
        <v>142.285</v>
      </c>
      <c r="C10" s="4">
        <v>234.637</v>
      </c>
      <c r="D10" s="4">
        <v>101.58199999999999</v>
      </c>
      <c r="E10" s="4">
        <v>59.316699999999997</v>
      </c>
      <c r="F10" s="4">
        <v>102.251</v>
      </c>
      <c r="G10" s="4">
        <v>119.75</v>
      </c>
      <c r="H10" s="4">
        <v>111.41500000000001</v>
      </c>
      <c r="I10" s="13">
        <v>193.42099999999999</v>
      </c>
      <c r="J10" s="13">
        <v>123.96899999999999</v>
      </c>
      <c r="K10" s="4">
        <v>229.727</v>
      </c>
      <c r="L10" s="4">
        <v>158.05500000000001</v>
      </c>
      <c r="M10" s="13">
        <v>112.65300000000001</v>
      </c>
      <c r="N10" s="4">
        <v>97.764600000000002</v>
      </c>
      <c r="O10" s="4">
        <v>152.51599999999999</v>
      </c>
      <c r="P10" s="13">
        <v>119.875</v>
      </c>
      <c r="Q10" s="13">
        <v>98.676100000000005</v>
      </c>
      <c r="R10" s="4">
        <v>174.446</v>
      </c>
      <c r="S10" s="13">
        <v>145.44900000000001</v>
      </c>
      <c r="T10" s="13">
        <v>259.03100000000001</v>
      </c>
      <c r="U10" s="13">
        <v>203.03899999999999</v>
      </c>
      <c r="V10" s="13">
        <v>194.08799999999999</v>
      </c>
      <c r="W10" s="4">
        <v>136.744</v>
      </c>
      <c r="X10" s="13">
        <v>74.026399999999995</v>
      </c>
      <c r="Y10" s="4">
        <v>145.161</v>
      </c>
      <c r="Z10" s="13">
        <v>178.72300000000001</v>
      </c>
      <c r="AA10" s="4">
        <v>110.00700000000001</v>
      </c>
      <c r="AB10" s="4">
        <v>109.60599999999999</v>
      </c>
      <c r="AC10" s="4">
        <v>144.43199999999999</v>
      </c>
      <c r="AD10" s="4">
        <v>177.108</v>
      </c>
      <c r="AE10" s="13">
        <v>121.309</v>
      </c>
      <c r="AF10" s="13">
        <v>120.88800000000001</v>
      </c>
      <c r="AG10" s="4">
        <v>189.28399999999999</v>
      </c>
      <c r="AH10" s="4">
        <v>98.477800000000002</v>
      </c>
      <c r="AI10" s="4">
        <v>110.99</v>
      </c>
      <c r="AJ10" s="4">
        <v>102.01600000000001</v>
      </c>
      <c r="AK10" s="4">
        <v>102.937</v>
      </c>
      <c r="AL10" s="4">
        <v>79.660399999999996</v>
      </c>
      <c r="AM10" s="13">
        <v>82.912899999999993</v>
      </c>
      <c r="AN10" s="4">
        <v>78.311800000000005</v>
      </c>
      <c r="AO10" s="4">
        <v>137.583</v>
      </c>
      <c r="AP10" s="4">
        <v>109.765</v>
      </c>
      <c r="AQ10" s="4">
        <v>158.05500000000001</v>
      </c>
      <c r="AR10" s="4">
        <v>143.197</v>
      </c>
      <c r="AS10" s="13">
        <v>118.441</v>
      </c>
      <c r="AT10" s="13">
        <v>142.37299999999999</v>
      </c>
      <c r="AU10" s="13">
        <v>163.738</v>
      </c>
      <c r="AV10" s="16">
        <v>161.87</v>
      </c>
      <c r="AW10" s="4">
        <v>146.60900000000001</v>
      </c>
      <c r="AX10" s="13">
        <v>154.16900000000001</v>
      </c>
      <c r="AY10" s="13">
        <v>149.79599999999999</v>
      </c>
      <c r="AZ10" s="13">
        <v>156.44499999999999</v>
      </c>
      <c r="BA10" s="13">
        <v>89.730800000000002</v>
      </c>
      <c r="BB10" s="13">
        <v>150.03399999999999</v>
      </c>
      <c r="BC10" s="13">
        <v>155.55600000000001</v>
      </c>
      <c r="BD10" s="13">
        <v>154.72200000000001</v>
      </c>
      <c r="BE10" s="24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</row>
    <row r="11" spans="1:225" x14ac:dyDescent="0.3">
      <c r="A11" s="23" t="s">
        <v>28</v>
      </c>
      <c r="B11" s="4">
        <v>181.09800000000001</v>
      </c>
      <c r="C11" s="4">
        <v>177.751</v>
      </c>
      <c r="D11" s="4">
        <v>96.541200000000003</v>
      </c>
      <c r="E11" s="4">
        <v>68.8489</v>
      </c>
      <c r="F11" s="4">
        <v>100.488</v>
      </c>
      <c r="G11" s="4">
        <v>103.35899999999999</v>
      </c>
      <c r="H11" s="4">
        <v>96.859200000000001</v>
      </c>
      <c r="I11" s="13">
        <v>216.17599999999999</v>
      </c>
      <c r="J11" s="13">
        <v>168.06399999999999</v>
      </c>
      <c r="K11" s="4">
        <v>139.30699999999999</v>
      </c>
      <c r="L11" s="4">
        <v>144.13300000000001</v>
      </c>
      <c r="M11" s="13">
        <v>85.335599999999999</v>
      </c>
      <c r="N11" s="4">
        <v>105.41</v>
      </c>
      <c r="O11" s="4">
        <v>175.185</v>
      </c>
      <c r="P11" s="13">
        <v>153.125</v>
      </c>
      <c r="Q11" s="13">
        <v>104.395</v>
      </c>
      <c r="R11" s="4">
        <v>182.72200000000001</v>
      </c>
      <c r="S11" s="13">
        <v>112.971</v>
      </c>
      <c r="T11" s="13">
        <v>240.54499999999999</v>
      </c>
      <c r="U11" s="13">
        <v>191.268</v>
      </c>
      <c r="V11" s="13">
        <v>169.44200000000001</v>
      </c>
      <c r="W11" s="4">
        <v>124.57599999999999</v>
      </c>
      <c r="X11" s="13">
        <v>77.567999999999998</v>
      </c>
      <c r="Y11" s="4">
        <v>149.43199999999999</v>
      </c>
      <c r="Z11" s="13">
        <v>154.34</v>
      </c>
      <c r="AA11" s="4">
        <v>147.459</v>
      </c>
      <c r="AB11" s="4">
        <v>142.26599999999999</v>
      </c>
      <c r="AC11" s="4">
        <v>237.09700000000001</v>
      </c>
      <c r="AD11" s="4">
        <v>208.511</v>
      </c>
      <c r="AE11" s="13">
        <v>120.054</v>
      </c>
      <c r="AF11" s="13">
        <v>131.66800000000001</v>
      </c>
      <c r="AG11" s="4">
        <v>213.11199999999999</v>
      </c>
      <c r="AH11" s="4">
        <v>149.61000000000001</v>
      </c>
      <c r="AI11" s="4">
        <v>138.33799999999999</v>
      </c>
      <c r="AJ11" s="4">
        <v>113.514</v>
      </c>
      <c r="AK11" s="4">
        <v>129.91</v>
      </c>
      <c r="AL11" s="4">
        <v>170.84200000000001</v>
      </c>
      <c r="AM11" s="13">
        <v>77.860200000000006</v>
      </c>
      <c r="AN11" s="4">
        <v>82.432500000000005</v>
      </c>
      <c r="AO11" s="4">
        <v>140.148</v>
      </c>
      <c r="AP11" s="4">
        <v>122.5</v>
      </c>
      <c r="AQ11" s="4">
        <v>173.964</v>
      </c>
      <c r="AR11" s="4">
        <v>171.041</v>
      </c>
      <c r="AS11" s="13">
        <v>139.14400000000001</v>
      </c>
      <c r="AT11" s="13">
        <v>149.239</v>
      </c>
      <c r="AU11" s="13">
        <v>162.601</v>
      </c>
      <c r="AV11" s="16">
        <v>152.44499999999999</v>
      </c>
      <c r="AW11" s="4">
        <v>169.79</v>
      </c>
      <c r="AX11" s="13">
        <v>167.38399999999999</v>
      </c>
      <c r="AY11" s="13">
        <v>178.20599999999999</v>
      </c>
      <c r="AZ11" s="13">
        <v>178.77099999999999</v>
      </c>
      <c r="BA11" s="13">
        <v>118.31399999999999</v>
      </c>
      <c r="BB11" s="13">
        <v>170.84200000000001</v>
      </c>
      <c r="BC11" s="13">
        <v>174.48099999999999</v>
      </c>
      <c r="BD11" s="13">
        <v>153.06100000000001</v>
      </c>
      <c r="BE11" s="24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</row>
    <row r="12" spans="1:225" x14ac:dyDescent="0.3">
      <c r="A12" s="23" t="s">
        <v>29</v>
      </c>
      <c r="B12" s="4">
        <v>136.15100000000001</v>
      </c>
      <c r="C12" s="4">
        <v>256.76900000000001</v>
      </c>
      <c r="D12" s="4">
        <v>107.69199999999999</v>
      </c>
      <c r="E12" s="4">
        <v>72.852400000000003</v>
      </c>
      <c r="F12" s="4">
        <v>119.97</v>
      </c>
      <c r="G12" s="4">
        <v>130.83500000000001</v>
      </c>
      <c r="H12" s="4">
        <v>119.81</v>
      </c>
      <c r="I12" s="13">
        <v>216.17599999999999</v>
      </c>
      <c r="J12" s="13">
        <v>216.495</v>
      </c>
      <c r="K12" s="4">
        <v>210</v>
      </c>
      <c r="L12" s="4">
        <v>173.71299999999999</v>
      </c>
      <c r="M12" s="13">
        <v>113.533</v>
      </c>
      <c r="N12" s="4">
        <v>110.971</v>
      </c>
      <c r="O12" s="4">
        <v>177.441</v>
      </c>
      <c r="P12" s="13">
        <v>147.36799999999999</v>
      </c>
      <c r="Q12" s="13">
        <v>153.62299999999999</v>
      </c>
      <c r="R12" s="4">
        <v>177.64400000000001</v>
      </c>
      <c r="S12" s="13">
        <v>175.16200000000001</v>
      </c>
      <c r="T12" s="13">
        <v>227.16300000000001</v>
      </c>
      <c r="U12" s="13">
        <v>223.10300000000001</v>
      </c>
      <c r="V12" s="13">
        <v>225.30699999999999</v>
      </c>
      <c r="W12" s="4">
        <v>117.642</v>
      </c>
      <c r="X12" s="13">
        <v>99.826499999999996</v>
      </c>
      <c r="Y12" s="4">
        <v>157.21899999999999</v>
      </c>
      <c r="Z12" s="13">
        <v>184.983</v>
      </c>
      <c r="AA12" s="4">
        <v>155.45500000000001</v>
      </c>
      <c r="AB12" s="4">
        <v>153.125</v>
      </c>
      <c r="AC12" s="4">
        <v>227.00800000000001</v>
      </c>
      <c r="AD12" s="4">
        <v>219.40299999999999</v>
      </c>
      <c r="AE12" s="13">
        <v>127.212</v>
      </c>
      <c r="AF12" s="13">
        <v>166.03899999999999</v>
      </c>
      <c r="AG12" s="4">
        <v>213.11199999999999</v>
      </c>
      <c r="AH12" s="4">
        <v>169.46299999999999</v>
      </c>
      <c r="AI12" s="4">
        <v>139.667</v>
      </c>
      <c r="AJ12" s="4">
        <v>134.86199999999999</v>
      </c>
      <c r="AK12" s="4">
        <v>164.40899999999999</v>
      </c>
      <c r="AL12" s="4">
        <v>150.88999999999999</v>
      </c>
      <c r="AM12" s="13">
        <v>110.693</v>
      </c>
      <c r="AN12" s="4">
        <v>120.96</v>
      </c>
      <c r="AO12" s="4">
        <v>154.268</v>
      </c>
      <c r="AP12" s="4">
        <v>146.52799999999999</v>
      </c>
      <c r="AQ12" s="4">
        <v>154.43899999999999</v>
      </c>
      <c r="AR12" s="4">
        <v>210.75299999999999</v>
      </c>
      <c r="AS12" s="13">
        <v>141.46799999999999</v>
      </c>
      <c r="AT12" s="13">
        <v>196.904</v>
      </c>
      <c r="AU12" s="13">
        <v>206.994</v>
      </c>
      <c r="AV12" s="16">
        <v>180.13499999999999</v>
      </c>
      <c r="AW12" s="4">
        <v>178.977</v>
      </c>
      <c r="AX12" s="13">
        <v>175.185</v>
      </c>
      <c r="AY12" s="13">
        <v>174.30799999999999</v>
      </c>
      <c r="AZ12" s="13">
        <v>167.53899999999999</v>
      </c>
      <c r="BA12" s="13">
        <v>102.56399999999999</v>
      </c>
      <c r="BB12" s="13">
        <v>159.47399999999999</v>
      </c>
      <c r="BC12" s="13">
        <v>165.68600000000001</v>
      </c>
      <c r="BD12" s="13">
        <v>149.00700000000001</v>
      </c>
      <c r="BE12" s="24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</row>
    <row r="13" spans="1:225" x14ac:dyDescent="0.3">
      <c r="A13" s="23" t="s">
        <v>30</v>
      </c>
      <c r="B13" s="4">
        <v>165.83199999999999</v>
      </c>
      <c r="C13" s="4">
        <v>271.30099999999999</v>
      </c>
      <c r="D13" s="4">
        <v>118.072</v>
      </c>
      <c r="E13" s="4">
        <v>53.519399999999997</v>
      </c>
      <c r="F13" s="4">
        <v>130.61199999999999</v>
      </c>
      <c r="G13" s="4">
        <v>124.529</v>
      </c>
      <c r="H13" s="4">
        <v>122.973</v>
      </c>
      <c r="I13" s="13">
        <v>198.291</v>
      </c>
      <c r="J13" s="13">
        <v>239.631</v>
      </c>
      <c r="K13" s="4">
        <v>222.727</v>
      </c>
      <c r="L13" s="4">
        <v>156.161</v>
      </c>
      <c r="M13" s="13">
        <v>122.34699999999999</v>
      </c>
      <c r="N13" s="4">
        <v>131.904</v>
      </c>
      <c r="O13" s="4">
        <v>165.67500000000001</v>
      </c>
      <c r="P13" s="13">
        <v>140.26</v>
      </c>
      <c r="Q13" s="13">
        <v>144.62200000000001</v>
      </c>
      <c r="R13" s="4">
        <v>195.94200000000001</v>
      </c>
      <c r="S13" s="13">
        <v>148.98599999999999</v>
      </c>
      <c r="T13" s="13">
        <v>234.53299999999999</v>
      </c>
      <c r="U13" s="13">
        <v>192.773</v>
      </c>
      <c r="V13" s="13">
        <v>203.852</v>
      </c>
      <c r="W13" s="4">
        <v>135.85300000000001</v>
      </c>
      <c r="X13" s="13">
        <v>94.344999999999999</v>
      </c>
      <c r="Y13" s="4">
        <v>159.35</v>
      </c>
      <c r="Z13" s="13">
        <v>179.02600000000001</v>
      </c>
      <c r="AA13" s="4">
        <v>125.10599999999999</v>
      </c>
      <c r="AB13" s="4">
        <v>144.05500000000001</v>
      </c>
      <c r="AC13" s="4">
        <v>201.38499999999999</v>
      </c>
      <c r="AD13" s="4">
        <v>208.28100000000001</v>
      </c>
      <c r="AE13" s="13">
        <v>144.559</v>
      </c>
      <c r="AF13" s="13">
        <v>159.62799999999999</v>
      </c>
      <c r="AG13" s="4">
        <v>214.21600000000001</v>
      </c>
      <c r="AH13" s="4">
        <v>162.11199999999999</v>
      </c>
      <c r="AI13" s="4">
        <v>125.10599999999999</v>
      </c>
      <c r="AJ13" s="4">
        <v>134.86199999999999</v>
      </c>
      <c r="AK13" s="4">
        <v>124.529</v>
      </c>
      <c r="AL13" s="4">
        <v>151.40799999999999</v>
      </c>
      <c r="AM13" s="13">
        <v>119.318</v>
      </c>
      <c r="AN13" s="4">
        <v>112.34699999999999</v>
      </c>
      <c r="AO13" s="4">
        <v>141.58799999999999</v>
      </c>
      <c r="AP13" s="4">
        <v>150.34100000000001</v>
      </c>
      <c r="AQ13" s="4">
        <v>188.90600000000001</v>
      </c>
      <c r="AR13" s="4">
        <v>216.17599999999999</v>
      </c>
      <c r="AS13" s="13">
        <v>136.77799999999999</v>
      </c>
      <c r="AT13" s="13">
        <v>210.46799999999999</v>
      </c>
      <c r="AU13" s="13">
        <v>197.345</v>
      </c>
      <c r="AV13" s="16">
        <v>207.37299999999999</v>
      </c>
      <c r="AW13" s="4">
        <v>147.65600000000001</v>
      </c>
      <c r="AX13" s="13">
        <v>157.52799999999999</v>
      </c>
      <c r="AY13" s="13">
        <v>159.465</v>
      </c>
      <c r="AZ13" s="13">
        <v>157.63499999999999</v>
      </c>
      <c r="BA13" s="13">
        <v>95.238100000000003</v>
      </c>
      <c r="BB13" s="13">
        <v>136.33600000000001</v>
      </c>
      <c r="BC13" s="13">
        <v>127.242</v>
      </c>
      <c r="BD13" s="13">
        <v>144.23099999999999</v>
      </c>
      <c r="BE13" s="24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</row>
    <row r="14" spans="1:225" x14ac:dyDescent="0.3">
      <c r="A14" s="23" t="s">
        <v>34</v>
      </c>
      <c r="B14" s="4">
        <v>120.76</v>
      </c>
      <c r="C14" s="4">
        <v>198.768</v>
      </c>
      <c r="D14" s="4">
        <v>121.354</v>
      </c>
      <c r="E14" s="4">
        <v>68.188800000000001</v>
      </c>
      <c r="F14" s="4">
        <v>149.53299999999999</v>
      </c>
      <c r="G14" s="4">
        <v>122.319</v>
      </c>
      <c r="H14" s="4">
        <v>126.03</v>
      </c>
      <c r="I14" s="13">
        <v>195.018</v>
      </c>
      <c r="J14" s="13">
        <v>148.185</v>
      </c>
      <c r="K14" s="4">
        <v>108.652</v>
      </c>
      <c r="L14" s="4">
        <v>157.05099999999999</v>
      </c>
      <c r="M14" s="13">
        <v>127.54900000000001</v>
      </c>
      <c r="N14" s="4">
        <v>130.012</v>
      </c>
      <c r="O14" s="4">
        <v>149.14599999999999</v>
      </c>
      <c r="P14" s="13">
        <v>135.53200000000001</v>
      </c>
      <c r="Q14" s="13">
        <v>127.432</v>
      </c>
      <c r="R14" s="4">
        <v>122.779</v>
      </c>
      <c r="S14" s="13">
        <v>124.389</v>
      </c>
      <c r="T14" s="13">
        <v>201.95400000000001</v>
      </c>
      <c r="U14" s="13">
        <v>145.785</v>
      </c>
      <c r="V14" s="13">
        <v>117.55800000000001</v>
      </c>
      <c r="W14" s="4">
        <v>126.17400000000001</v>
      </c>
      <c r="X14" s="13">
        <v>76.091300000000004</v>
      </c>
      <c r="Y14" s="4">
        <v>141.63399999999999</v>
      </c>
      <c r="Z14" s="13">
        <v>112.49</v>
      </c>
      <c r="AA14" s="4">
        <v>139.76300000000001</v>
      </c>
      <c r="AB14" s="4">
        <v>133.785</v>
      </c>
      <c r="AC14" s="4">
        <v>164.256</v>
      </c>
      <c r="AD14" s="4">
        <v>171.55099999999999</v>
      </c>
      <c r="AE14" s="13">
        <v>147.50800000000001</v>
      </c>
      <c r="AF14" s="13">
        <v>144.55099999999999</v>
      </c>
      <c r="AG14" s="4">
        <v>188.78399999999999</v>
      </c>
      <c r="AH14" s="4">
        <v>162.751</v>
      </c>
      <c r="AI14" s="4">
        <v>117.569</v>
      </c>
      <c r="AJ14" s="4">
        <v>98.327799999999996</v>
      </c>
      <c r="AK14" s="4">
        <v>122.682</v>
      </c>
      <c r="AL14" s="4">
        <v>104.157</v>
      </c>
      <c r="AM14" s="13">
        <v>113.271</v>
      </c>
      <c r="AN14" s="4">
        <v>70.432299999999998</v>
      </c>
      <c r="AO14" s="4">
        <v>119.146</v>
      </c>
      <c r="AP14" s="4">
        <v>124.155</v>
      </c>
      <c r="AQ14" s="4">
        <v>186.233</v>
      </c>
      <c r="AR14" s="4">
        <v>179.86500000000001</v>
      </c>
      <c r="AS14" s="13">
        <v>126.404</v>
      </c>
      <c r="AT14" s="13">
        <v>176.048</v>
      </c>
      <c r="AU14" s="13">
        <v>179.30500000000001</v>
      </c>
      <c r="AV14" s="16">
        <v>179.73</v>
      </c>
      <c r="AW14" s="4">
        <v>153.40899999999999</v>
      </c>
      <c r="AX14" s="13">
        <v>151.69399999999999</v>
      </c>
      <c r="AY14" s="13">
        <v>148.76</v>
      </c>
      <c r="AZ14" s="13">
        <v>146.78899999999999</v>
      </c>
      <c r="BA14" s="13">
        <v>78.069900000000004</v>
      </c>
      <c r="BB14" s="13">
        <v>110.508</v>
      </c>
      <c r="BC14" s="13">
        <v>127.273</v>
      </c>
      <c r="BD14" s="13">
        <v>126.15</v>
      </c>
      <c r="BE14" s="24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</row>
    <row r="15" spans="1:225" x14ac:dyDescent="0.3">
      <c r="A15" s="23" t="s">
        <v>35</v>
      </c>
      <c r="B15" s="4">
        <v>138.46199999999999</v>
      </c>
      <c r="C15" s="4">
        <v>205.69</v>
      </c>
      <c r="D15" s="4">
        <v>112.759</v>
      </c>
      <c r="E15" s="4">
        <v>51.442599999999999</v>
      </c>
      <c r="F15" s="4">
        <v>133.71700000000001</v>
      </c>
      <c r="G15" s="4">
        <v>94.297899999999998</v>
      </c>
      <c r="H15" s="4">
        <v>135.255</v>
      </c>
      <c r="I15" s="13">
        <v>185.398</v>
      </c>
      <c r="J15" s="13">
        <v>151.90299999999999</v>
      </c>
      <c r="K15" s="4">
        <v>202.185</v>
      </c>
      <c r="L15" s="4">
        <v>186.233</v>
      </c>
      <c r="M15" s="13">
        <v>131.54400000000001</v>
      </c>
      <c r="N15" s="4">
        <v>123.78400000000001</v>
      </c>
      <c r="O15" s="4">
        <v>123.322</v>
      </c>
      <c r="P15" s="13">
        <v>145.56899999999999</v>
      </c>
      <c r="Q15" s="13">
        <v>147.887</v>
      </c>
      <c r="R15" s="4">
        <v>122.223</v>
      </c>
      <c r="S15" s="13">
        <v>126.47</v>
      </c>
      <c r="T15" s="13">
        <v>236.25</v>
      </c>
      <c r="U15" s="13">
        <v>139.941</v>
      </c>
      <c r="V15" s="13">
        <v>143.69499999999999</v>
      </c>
      <c r="W15" s="4">
        <v>125.82</v>
      </c>
      <c r="X15" s="13">
        <v>96.078400000000002</v>
      </c>
      <c r="Y15" s="4">
        <v>141.58799999999999</v>
      </c>
      <c r="Z15" s="13">
        <v>115.294</v>
      </c>
      <c r="AA15" s="4">
        <v>185.398</v>
      </c>
      <c r="AB15" s="4">
        <v>130.667</v>
      </c>
      <c r="AC15" s="4">
        <v>232.268</v>
      </c>
      <c r="AD15" s="4">
        <v>175.55699999999999</v>
      </c>
      <c r="AE15" s="13">
        <v>161.26300000000001</v>
      </c>
      <c r="AF15" s="13">
        <v>140.334</v>
      </c>
      <c r="AG15" s="4">
        <v>213.095</v>
      </c>
      <c r="AH15" s="4">
        <v>168.77199999999999</v>
      </c>
      <c r="AI15" s="4">
        <v>124.876</v>
      </c>
      <c r="AJ15" s="4">
        <v>127.629</v>
      </c>
      <c r="AK15" s="4">
        <v>150.88999999999999</v>
      </c>
      <c r="AL15" s="4">
        <v>169.44200000000001</v>
      </c>
      <c r="AM15" s="13">
        <v>79.8142</v>
      </c>
      <c r="AN15" s="4">
        <v>71.301500000000004</v>
      </c>
      <c r="AO15" s="4">
        <v>140.86500000000001</v>
      </c>
      <c r="AP15" s="4">
        <v>136.9</v>
      </c>
      <c r="AQ15" s="4">
        <v>139.911</v>
      </c>
      <c r="AR15" s="4">
        <v>185.78899999999999</v>
      </c>
      <c r="AS15" s="13">
        <v>127.84099999999999</v>
      </c>
      <c r="AT15" s="13">
        <v>170.00800000000001</v>
      </c>
      <c r="AU15" s="13">
        <v>184.3</v>
      </c>
      <c r="AV15" s="16">
        <v>172.04300000000001</v>
      </c>
      <c r="AW15" s="4">
        <v>152.77099999999999</v>
      </c>
      <c r="AX15" s="13">
        <v>163.61600000000001</v>
      </c>
      <c r="AY15" s="13">
        <v>165.292</v>
      </c>
      <c r="AZ15" s="13">
        <v>167.53899999999999</v>
      </c>
      <c r="BA15" s="13">
        <v>84.408000000000001</v>
      </c>
      <c r="BB15" s="13">
        <v>117.914</v>
      </c>
      <c r="BC15" s="13">
        <v>123.55200000000001</v>
      </c>
      <c r="BD15" s="13">
        <v>120.301</v>
      </c>
      <c r="BE15" s="24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</row>
    <row r="16" spans="1:225" x14ac:dyDescent="0.3">
      <c r="A16" s="23" t="s">
        <v>36</v>
      </c>
      <c r="B16" s="4">
        <v>133.136</v>
      </c>
      <c r="C16" s="4">
        <v>281.25</v>
      </c>
      <c r="D16" s="4">
        <v>78.400000000000006</v>
      </c>
      <c r="E16" s="4">
        <v>54.399700000000003</v>
      </c>
      <c r="F16" s="4">
        <v>103.471</v>
      </c>
      <c r="G16" s="4">
        <v>93.336600000000004</v>
      </c>
      <c r="H16" s="4">
        <v>115.209</v>
      </c>
      <c r="I16" s="13">
        <v>170.13900000000001</v>
      </c>
      <c r="J16" s="13">
        <v>210.95400000000001</v>
      </c>
      <c r="K16" s="4">
        <v>247.98500000000001</v>
      </c>
      <c r="L16" s="4">
        <v>173.71299999999999</v>
      </c>
      <c r="M16" s="13">
        <v>107.247</v>
      </c>
      <c r="N16" s="4">
        <v>98.503500000000003</v>
      </c>
      <c r="O16" s="4">
        <v>152.56</v>
      </c>
      <c r="P16" s="13">
        <v>106.25700000000001</v>
      </c>
      <c r="Q16" s="13">
        <v>108.009</v>
      </c>
      <c r="R16" s="4">
        <v>126.821</v>
      </c>
      <c r="S16" s="13">
        <v>98.356999999999999</v>
      </c>
      <c r="T16" s="13">
        <v>147.65600000000001</v>
      </c>
      <c r="U16" s="13">
        <v>163.96100000000001</v>
      </c>
      <c r="V16" s="13">
        <v>128.74</v>
      </c>
      <c r="W16" s="4">
        <v>103.521</v>
      </c>
      <c r="X16" s="13">
        <v>96.078400000000002</v>
      </c>
      <c r="Y16" s="4">
        <v>137.52600000000001</v>
      </c>
      <c r="Z16" s="13">
        <v>89.500699999999995</v>
      </c>
      <c r="AA16" s="4">
        <v>99.145700000000005</v>
      </c>
      <c r="AB16" s="4">
        <v>85.853300000000004</v>
      </c>
      <c r="AC16" s="4">
        <v>179.34100000000001</v>
      </c>
      <c r="AD16" s="4">
        <v>103.158</v>
      </c>
      <c r="AE16" s="13">
        <v>122.5</v>
      </c>
      <c r="AF16" s="13">
        <v>87.708799999999997</v>
      </c>
      <c r="AG16" s="4">
        <v>213.12899999999999</v>
      </c>
      <c r="AH16" s="4">
        <v>129.19900000000001</v>
      </c>
      <c r="AI16" s="4">
        <v>89.697999999999993</v>
      </c>
      <c r="AJ16" s="4">
        <v>126.919</v>
      </c>
      <c r="AK16" s="4">
        <v>103.879</v>
      </c>
      <c r="AL16" s="4">
        <v>106.282</v>
      </c>
      <c r="AM16" s="13">
        <v>95.8626</v>
      </c>
      <c r="AN16" s="4">
        <v>60.7438</v>
      </c>
      <c r="AO16" s="4">
        <v>126.24</v>
      </c>
      <c r="AP16" s="4">
        <v>135.95699999999999</v>
      </c>
      <c r="AQ16" s="4">
        <v>185.489</v>
      </c>
      <c r="AR16" s="4">
        <v>156.328</v>
      </c>
      <c r="AS16" s="13">
        <v>110.294</v>
      </c>
      <c r="AT16" s="13">
        <v>173.89599999999999</v>
      </c>
      <c r="AU16" s="13">
        <v>173.964</v>
      </c>
      <c r="AV16" s="16">
        <v>181.40600000000001</v>
      </c>
      <c r="AW16" s="4">
        <v>153.47999999999999</v>
      </c>
      <c r="AX16" s="13">
        <v>155.55600000000001</v>
      </c>
      <c r="AY16" s="13">
        <v>150.61500000000001</v>
      </c>
      <c r="AZ16" s="13">
        <v>161.61600000000001</v>
      </c>
      <c r="BA16" s="13">
        <v>66.39</v>
      </c>
      <c r="BB16" s="13">
        <v>76.240399999999994</v>
      </c>
      <c r="BC16" s="13">
        <v>78.900300000000001</v>
      </c>
      <c r="BD16" s="13">
        <v>78.624099999999999</v>
      </c>
      <c r="BE16" s="24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</row>
    <row r="17" spans="1:225" x14ac:dyDescent="0.3">
      <c r="A17" s="23" t="s">
        <v>40</v>
      </c>
      <c r="B17" s="4">
        <v>157.53200000000001</v>
      </c>
      <c r="C17" s="4">
        <v>228.005</v>
      </c>
      <c r="D17" s="4">
        <v>115.69199999999999</v>
      </c>
      <c r="E17" s="4">
        <v>75.814400000000006</v>
      </c>
      <c r="F17" s="4">
        <v>122.387</v>
      </c>
      <c r="G17" s="4">
        <v>114.57</v>
      </c>
      <c r="H17" s="4">
        <v>118.363</v>
      </c>
      <c r="I17" s="13">
        <v>147.78800000000001</v>
      </c>
      <c r="J17" s="13">
        <v>154.88200000000001</v>
      </c>
      <c r="K17" s="4">
        <v>146.40600000000001</v>
      </c>
      <c r="L17" s="4">
        <v>167.78700000000001</v>
      </c>
      <c r="M17" s="13">
        <v>126.657</v>
      </c>
      <c r="N17" s="4">
        <v>108.203</v>
      </c>
      <c r="O17" s="4">
        <v>153.50700000000001</v>
      </c>
      <c r="P17" s="13">
        <v>138.505</v>
      </c>
      <c r="Q17" s="13">
        <v>162.73099999999999</v>
      </c>
      <c r="R17" s="4">
        <v>145.417</v>
      </c>
      <c r="S17" s="13">
        <v>141.785</v>
      </c>
      <c r="T17" s="13">
        <v>161.874</v>
      </c>
      <c r="U17" s="13">
        <v>144.84299999999999</v>
      </c>
      <c r="V17" s="13">
        <v>184.90600000000001</v>
      </c>
      <c r="W17" s="4">
        <v>131.25</v>
      </c>
      <c r="X17" s="13">
        <v>97.136600000000001</v>
      </c>
      <c r="Y17" s="4">
        <v>141.21</v>
      </c>
      <c r="Z17" s="13">
        <v>111.575</v>
      </c>
      <c r="AA17" s="4">
        <v>114.84399999999999</v>
      </c>
      <c r="AB17" s="4">
        <v>179.804</v>
      </c>
      <c r="AC17" s="4">
        <v>166.25800000000001</v>
      </c>
      <c r="AD17" s="4">
        <v>185.048</v>
      </c>
      <c r="AE17" s="13">
        <v>185.99700000000001</v>
      </c>
      <c r="AF17" s="13">
        <v>183.482</v>
      </c>
      <c r="AG17" s="4">
        <v>185.398</v>
      </c>
      <c r="AH17" s="4">
        <v>142.404</v>
      </c>
      <c r="AI17" s="4">
        <v>122.375</v>
      </c>
      <c r="AJ17" s="4">
        <v>135.07599999999999</v>
      </c>
      <c r="AK17" s="4">
        <v>134.233</v>
      </c>
      <c r="AL17" s="4">
        <v>150.358</v>
      </c>
      <c r="AM17" s="15">
        <v>113.36799999999999</v>
      </c>
      <c r="AN17" s="4">
        <v>86.216999999999999</v>
      </c>
      <c r="AO17" s="4">
        <v>140.947</v>
      </c>
      <c r="AP17" s="4">
        <v>125.42700000000001</v>
      </c>
      <c r="AQ17" s="4">
        <v>182.47</v>
      </c>
      <c r="AR17" s="4">
        <v>184.85400000000001</v>
      </c>
      <c r="AS17" s="13">
        <v>122.465</v>
      </c>
      <c r="AT17" s="13">
        <v>192.07300000000001</v>
      </c>
      <c r="AU17" s="13">
        <v>207.529</v>
      </c>
      <c r="AV17" s="16">
        <v>209.01400000000001</v>
      </c>
      <c r="AW17" s="4">
        <v>153.64099999999999</v>
      </c>
      <c r="AX17" s="13">
        <v>157.78200000000001</v>
      </c>
      <c r="AY17" s="13">
        <v>153.036</v>
      </c>
      <c r="AZ17" s="13">
        <v>150.447</v>
      </c>
      <c r="BA17" s="13">
        <v>91.833799999999997</v>
      </c>
      <c r="BB17" s="13">
        <v>109.402</v>
      </c>
      <c r="BC17" s="13">
        <v>105.83199999999999</v>
      </c>
      <c r="BD17" s="13">
        <v>111.88800000000001</v>
      </c>
      <c r="BE17" s="24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</row>
    <row r="18" spans="1:225" x14ac:dyDescent="0.3">
      <c r="A18" s="23" t="s">
        <v>41</v>
      </c>
      <c r="B18" s="4">
        <v>157.523</v>
      </c>
      <c r="C18" s="4">
        <v>228.005</v>
      </c>
      <c r="D18" s="4">
        <v>115.69199999999999</v>
      </c>
      <c r="E18" s="4">
        <v>75.814400000000006</v>
      </c>
      <c r="F18" s="4">
        <v>122.381</v>
      </c>
      <c r="G18" s="4">
        <v>114.565</v>
      </c>
      <c r="H18" s="4">
        <v>118.363</v>
      </c>
      <c r="I18" s="13">
        <v>147.78800000000001</v>
      </c>
      <c r="J18" s="13">
        <v>154.87299999999999</v>
      </c>
      <c r="K18" s="4">
        <v>146.40600000000001</v>
      </c>
      <c r="L18" s="4">
        <v>167.77600000000001</v>
      </c>
      <c r="M18" s="13">
        <v>126.657</v>
      </c>
      <c r="N18" s="4">
        <v>108.203</v>
      </c>
      <c r="O18" s="4">
        <v>153.50700000000001</v>
      </c>
      <c r="P18" s="13">
        <v>138.505</v>
      </c>
      <c r="Q18" s="13">
        <v>162.721</v>
      </c>
      <c r="R18" s="4">
        <v>145.40899999999999</v>
      </c>
      <c r="S18" s="13">
        <v>141.77799999999999</v>
      </c>
      <c r="T18" s="13">
        <v>161.874</v>
      </c>
      <c r="U18" s="13">
        <v>144.84299999999999</v>
      </c>
      <c r="V18" s="13">
        <v>184.90600000000001</v>
      </c>
      <c r="W18" s="4">
        <v>131.25</v>
      </c>
      <c r="X18" s="13">
        <v>97.136600000000001</v>
      </c>
      <c r="Y18" s="4">
        <v>141.203</v>
      </c>
      <c r="Z18" s="13">
        <v>111.575</v>
      </c>
      <c r="AA18" s="4">
        <v>114.84399999999999</v>
      </c>
      <c r="AB18" s="4">
        <v>179.792</v>
      </c>
      <c r="AC18" s="4">
        <v>166.25800000000001</v>
      </c>
      <c r="AD18" s="4">
        <v>185.035</v>
      </c>
      <c r="AE18" s="13">
        <v>185.99700000000001</v>
      </c>
      <c r="AF18" s="13">
        <v>183.482</v>
      </c>
      <c r="AG18" s="4">
        <v>185.398</v>
      </c>
      <c r="AH18" s="4">
        <v>142.404</v>
      </c>
      <c r="AI18" s="4">
        <v>122.375</v>
      </c>
      <c r="AJ18" s="4">
        <v>135.07599999999999</v>
      </c>
      <c r="AK18" s="4">
        <v>134.233</v>
      </c>
      <c r="AL18" s="4">
        <v>150.358</v>
      </c>
      <c r="AM18" s="15">
        <v>113.36799999999999</v>
      </c>
      <c r="AN18" s="4">
        <v>86.216999999999999</v>
      </c>
      <c r="AO18" s="4">
        <v>140.947</v>
      </c>
      <c r="AP18" s="4">
        <v>125.42100000000001</v>
      </c>
      <c r="AQ18" s="4">
        <v>182.47</v>
      </c>
      <c r="AR18" s="4">
        <v>184.84100000000001</v>
      </c>
      <c r="AS18" s="13">
        <v>122.465</v>
      </c>
      <c r="AT18" s="13">
        <v>192.059</v>
      </c>
      <c r="AU18" s="13">
        <v>207.529</v>
      </c>
      <c r="AV18" s="16">
        <v>208.999</v>
      </c>
      <c r="AW18" s="4">
        <v>153.63200000000001</v>
      </c>
      <c r="AX18" s="13">
        <v>157.78200000000001</v>
      </c>
      <c r="AY18" s="13">
        <v>153.02799999999999</v>
      </c>
      <c r="AZ18" s="13">
        <v>150.447</v>
      </c>
      <c r="BA18" s="13">
        <v>91.833799999999997</v>
      </c>
      <c r="BB18" s="13">
        <v>109.402</v>
      </c>
      <c r="BC18" s="13">
        <v>105.827</v>
      </c>
      <c r="BD18" s="13">
        <v>111.88800000000001</v>
      </c>
      <c r="BE18" s="24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</row>
    <row r="19" spans="1:225" x14ac:dyDescent="0.3">
      <c r="A19" s="23" t="s">
        <v>42</v>
      </c>
      <c r="B19" s="4">
        <v>157.523</v>
      </c>
      <c r="C19" s="4">
        <v>227.98599999999999</v>
      </c>
      <c r="D19" s="4">
        <v>115.69199999999999</v>
      </c>
      <c r="E19" s="4">
        <v>75.812299999999993</v>
      </c>
      <c r="F19" s="4">
        <v>122.381</v>
      </c>
      <c r="G19" s="4">
        <v>114.565</v>
      </c>
      <c r="H19" s="4">
        <v>118.363</v>
      </c>
      <c r="I19" s="15">
        <v>147.78800000000001</v>
      </c>
      <c r="J19" s="13">
        <v>154.87299999999999</v>
      </c>
      <c r="K19" s="4">
        <v>146.398</v>
      </c>
      <c r="L19" s="4">
        <v>167.77600000000001</v>
      </c>
      <c r="M19" s="13">
        <v>126.657</v>
      </c>
      <c r="N19" s="4">
        <v>108.203</v>
      </c>
      <c r="O19" s="4">
        <v>153.49799999999999</v>
      </c>
      <c r="P19" s="13">
        <v>138.49799999999999</v>
      </c>
      <c r="Q19" s="13">
        <v>162.721</v>
      </c>
      <c r="R19" s="4">
        <v>145.40899999999999</v>
      </c>
      <c r="S19" s="13">
        <v>141.77799999999999</v>
      </c>
      <c r="T19" s="13">
        <v>161.874</v>
      </c>
      <c r="U19" s="13">
        <v>144.84299999999999</v>
      </c>
      <c r="V19" s="13">
        <v>184.90600000000001</v>
      </c>
      <c r="W19" s="4">
        <v>131.25</v>
      </c>
      <c r="X19" s="13">
        <v>97.136600000000001</v>
      </c>
      <c r="Y19" s="4">
        <v>141.203</v>
      </c>
      <c r="Z19" s="13">
        <v>111.57</v>
      </c>
      <c r="AA19" s="4">
        <v>114.84399999999999</v>
      </c>
      <c r="AB19" s="4">
        <v>179.792</v>
      </c>
      <c r="AC19" s="4">
        <v>166.25800000000001</v>
      </c>
      <c r="AD19" s="4">
        <v>185.035</v>
      </c>
      <c r="AE19" s="13">
        <v>185.99700000000001</v>
      </c>
      <c r="AF19" s="13">
        <v>183.47</v>
      </c>
      <c r="AG19" s="4">
        <v>185.398</v>
      </c>
      <c r="AH19" s="4">
        <v>142.39599999999999</v>
      </c>
      <c r="AI19" s="4">
        <v>122.375</v>
      </c>
      <c r="AJ19" s="4">
        <v>135.06899999999999</v>
      </c>
      <c r="AK19" s="4">
        <v>134.233</v>
      </c>
      <c r="AL19" s="4">
        <v>150.358</v>
      </c>
      <c r="AM19" s="15">
        <v>113.36799999999999</v>
      </c>
      <c r="AN19" s="4">
        <v>86.216999999999999</v>
      </c>
      <c r="AO19" s="4">
        <v>140.94</v>
      </c>
      <c r="AP19" s="4">
        <v>125.42100000000001</v>
      </c>
      <c r="AQ19" s="4">
        <v>182.458</v>
      </c>
      <c r="AR19" s="4">
        <v>184.84100000000001</v>
      </c>
      <c r="AS19" s="13">
        <v>122.459</v>
      </c>
      <c r="AT19" s="13">
        <v>192.059</v>
      </c>
      <c r="AU19" s="13">
        <v>207.529</v>
      </c>
      <c r="AV19" s="16">
        <v>208.999</v>
      </c>
      <c r="AW19" s="4">
        <v>153.63200000000001</v>
      </c>
      <c r="AX19" s="13">
        <v>157.78200000000001</v>
      </c>
      <c r="AY19" s="13">
        <v>153.02799999999999</v>
      </c>
      <c r="AZ19" s="13">
        <v>150.43899999999999</v>
      </c>
      <c r="BA19" s="13">
        <v>91.8309</v>
      </c>
      <c r="BB19" s="13">
        <v>109.402</v>
      </c>
      <c r="BC19" s="13">
        <v>105.827</v>
      </c>
      <c r="BD19" s="13">
        <v>111.88800000000001</v>
      </c>
      <c r="BE19" s="24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</row>
    <row r="20" spans="1:225" s="6" customFormat="1" x14ac:dyDescent="0.3">
      <c r="A20" s="23" t="s">
        <v>43</v>
      </c>
      <c r="B20" s="7">
        <v>131.79</v>
      </c>
      <c r="C20" s="7">
        <v>234.82400000000001</v>
      </c>
      <c r="D20" s="7">
        <v>100.973</v>
      </c>
      <c r="E20" s="7">
        <v>71.2209</v>
      </c>
      <c r="F20" s="7">
        <v>89.205500000000001</v>
      </c>
      <c r="G20" s="7">
        <v>100.593</v>
      </c>
      <c r="H20" s="7">
        <v>94.230800000000002</v>
      </c>
      <c r="I20" s="15">
        <v>189.75899999999999</v>
      </c>
      <c r="J20" s="13">
        <v>171.93</v>
      </c>
      <c r="K20" s="7">
        <v>159.898</v>
      </c>
      <c r="L20" s="7">
        <v>153.76599999999999</v>
      </c>
      <c r="M20" s="15">
        <v>88.223500000000001</v>
      </c>
      <c r="N20" s="7">
        <v>89.379800000000003</v>
      </c>
      <c r="O20" s="7">
        <v>145.68100000000001</v>
      </c>
      <c r="P20" s="13">
        <v>124.051</v>
      </c>
      <c r="Q20" s="13">
        <v>128.67099999999999</v>
      </c>
      <c r="R20" s="7">
        <v>145.05799999999999</v>
      </c>
      <c r="S20" s="13">
        <v>145.54499999999999</v>
      </c>
      <c r="T20" s="13">
        <v>183.02600000000001</v>
      </c>
      <c r="U20" s="15">
        <v>182.52099999999999</v>
      </c>
      <c r="V20" s="13">
        <v>175.267</v>
      </c>
      <c r="W20" s="7">
        <v>103.70399999999999</v>
      </c>
      <c r="X20" s="13">
        <v>89.220100000000002</v>
      </c>
      <c r="Y20" s="7">
        <v>141.10499999999999</v>
      </c>
      <c r="Z20" s="13">
        <v>140.54300000000001</v>
      </c>
      <c r="AA20" s="7">
        <v>135.94300000000001</v>
      </c>
      <c r="AB20" s="7">
        <v>125.64100000000001</v>
      </c>
      <c r="AC20" s="4">
        <v>227.51499999999999</v>
      </c>
      <c r="AD20" s="7">
        <v>133.839</v>
      </c>
      <c r="AE20" s="15">
        <v>137.35499999999999</v>
      </c>
      <c r="AF20" s="15">
        <v>164.20500000000001</v>
      </c>
      <c r="AG20" s="7">
        <v>183.71199999999999</v>
      </c>
      <c r="AH20" s="7">
        <v>151.59800000000001</v>
      </c>
      <c r="AI20" s="7">
        <v>107.321</v>
      </c>
      <c r="AJ20" s="7">
        <v>109.902</v>
      </c>
      <c r="AK20" s="7">
        <v>136.44800000000001</v>
      </c>
      <c r="AL20" s="7">
        <v>150.315</v>
      </c>
      <c r="AM20" s="15">
        <v>90.184100000000001</v>
      </c>
      <c r="AN20" s="7">
        <v>98.492500000000007</v>
      </c>
      <c r="AO20" s="7">
        <v>127.212</v>
      </c>
      <c r="AP20" s="7">
        <v>143.55500000000001</v>
      </c>
      <c r="AQ20" s="7">
        <v>168.91200000000001</v>
      </c>
      <c r="AR20" s="7">
        <v>174.446</v>
      </c>
      <c r="AS20" s="15">
        <v>113.578</v>
      </c>
      <c r="AT20" s="13">
        <v>172.98599999999999</v>
      </c>
      <c r="AU20" s="13">
        <v>169.84399999999999</v>
      </c>
      <c r="AV20" s="17">
        <v>165.422</v>
      </c>
      <c r="AW20" s="7">
        <v>180.03700000000001</v>
      </c>
      <c r="AX20" s="13">
        <v>185.21600000000001</v>
      </c>
      <c r="AY20" s="13">
        <v>173.89599999999999</v>
      </c>
      <c r="AZ20" s="15">
        <v>175.39599999999999</v>
      </c>
      <c r="BA20" s="15">
        <v>84.586500000000001</v>
      </c>
      <c r="BB20" s="13">
        <v>128.72200000000001</v>
      </c>
      <c r="BC20" s="13">
        <v>132.72499999999999</v>
      </c>
      <c r="BD20" s="15">
        <v>97.859300000000005</v>
      </c>
      <c r="BE20" s="24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</row>
    <row r="21" spans="1:225" s="6" customFormat="1" x14ac:dyDescent="0.3">
      <c r="A21" s="24" t="s">
        <v>44</v>
      </c>
      <c r="B21" s="7">
        <v>131.79</v>
      </c>
      <c r="C21" s="7">
        <v>234.803</v>
      </c>
      <c r="D21" s="7">
        <v>100.96899999999999</v>
      </c>
      <c r="E21" s="7">
        <v>71.2209</v>
      </c>
      <c r="F21" s="7">
        <v>89.205500000000001</v>
      </c>
      <c r="G21" s="7">
        <v>100.593</v>
      </c>
      <c r="H21" s="7">
        <v>94.230800000000002</v>
      </c>
      <c r="I21" s="15">
        <v>189.75899999999999</v>
      </c>
      <c r="J21" s="13">
        <v>171.91900000000001</v>
      </c>
      <c r="K21" s="7">
        <v>159.88900000000001</v>
      </c>
      <c r="L21" s="7">
        <v>153.76599999999999</v>
      </c>
      <c r="M21" s="15">
        <v>88.220600000000005</v>
      </c>
      <c r="N21" s="7">
        <v>89.379800000000003</v>
      </c>
      <c r="O21" s="7">
        <v>145.68100000000001</v>
      </c>
      <c r="P21" s="13">
        <v>124.051</v>
      </c>
      <c r="Q21" s="13">
        <v>128.67099999999999</v>
      </c>
      <c r="R21" s="7">
        <v>145.05799999999999</v>
      </c>
      <c r="S21" s="13">
        <v>145.54499999999999</v>
      </c>
      <c r="T21" s="13">
        <v>183.02600000000001</v>
      </c>
      <c r="U21" s="15">
        <v>182.52099999999999</v>
      </c>
      <c r="V21" s="13">
        <v>175.255</v>
      </c>
      <c r="W21" s="7">
        <v>103.70399999999999</v>
      </c>
      <c r="X21" s="13">
        <v>89.220100000000002</v>
      </c>
      <c r="Y21" s="7">
        <v>141.10499999999999</v>
      </c>
      <c r="Z21" s="13">
        <v>140.54300000000001</v>
      </c>
      <c r="AA21" s="7">
        <v>135.94300000000001</v>
      </c>
      <c r="AB21" s="7">
        <v>125.64100000000001</v>
      </c>
      <c r="AC21" s="4">
        <v>227.495</v>
      </c>
      <c r="AD21" s="7">
        <v>133.83199999999999</v>
      </c>
      <c r="AE21" s="15">
        <v>137.35499999999999</v>
      </c>
      <c r="AF21" s="15">
        <v>164.20500000000001</v>
      </c>
      <c r="AG21" s="7">
        <v>183.71199999999999</v>
      </c>
      <c r="AH21" s="7">
        <v>151.59800000000001</v>
      </c>
      <c r="AI21" s="7">
        <v>107.321</v>
      </c>
      <c r="AJ21" s="7">
        <v>109.902</v>
      </c>
      <c r="AK21" s="7">
        <v>136.44800000000001</v>
      </c>
      <c r="AL21" s="7">
        <v>150.315</v>
      </c>
      <c r="AM21" s="13">
        <v>90.184100000000001</v>
      </c>
      <c r="AN21" s="7">
        <v>98.492500000000007</v>
      </c>
      <c r="AO21" s="7">
        <v>127.212</v>
      </c>
      <c r="AP21" s="7">
        <v>143.55500000000001</v>
      </c>
      <c r="AQ21" s="7">
        <v>168.90100000000001</v>
      </c>
      <c r="AR21" s="7">
        <v>174.446</v>
      </c>
      <c r="AS21" s="15">
        <v>113.574</v>
      </c>
      <c r="AT21" s="13">
        <v>172.98599999999999</v>
      </c>
      <c r="AU21" s="13">
        <v>169.84399999999999</v>
      </c>
      <c r="AV21" s="17">
        <v>165.41300000000001</v>
      </c>
      <c r="AW21" s="7">
        <v>180.03700000000001</v>
      </c>
      <c r="AX21" s="13">
        <v>185.21600000000001</v>
      </c>
      <c r="AY21" s="13">
        <v>173.89599999999999</v>
      </c>
      <c r="AZ21" s="15">
        <v>175.39599999999999</v>
      </c>
      <c r="BA21" s="15">
        <v>84.586500000000001</v>
      </c>
      <c r="BB21" s="13">
        <v>128.72200000000001</v>
      </c>
      <c r="BC21" s="13">
        <v>132.72499999999999</v>
      </c>
      <c r="BD21" s="15">
        <v>97.859300000000005</v>
      </c>
      <c r="BE21" s="24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</row>
    <row r="22" spans="1:225" s="6" customFormat="1" x14ac:dyDescent="0.3">
      <c r="A22" s="24" t="s">
        <v>45</v>
      </c>
      <c r="B22" s="7">
        <v>114.901</v>
      </c>
      <c r="C22" s="7">
        <v>223.61199999999999</v>
      </c>
      <c r="D22" s="7">
        <v>88.911299999999997</v>
      </c>
      <c r="E22" s="7">
        <v>85.069400000000002</v>
      </c>
      <c r="F22" s="7">
        <v>81.818200000000004</v>
      </c>
      <c r="G22" s="7">
        <v>90.628900000000002</v>
      </c>
      <c r="H22" s="7">
        <v>87.802000000000007</v>
      </c>
      <c r="I22" s="15">
        <v>203.91499999999999</v>
      </c>
      <c r="J22" s="13">
        <v>192.28299999999999</v>
      </c>
      <c r="K22" s="7">
        <v>193.875</v>
      </c>
      <c r="L22" s="7">
        <v>160.83199999999999</v>
      </c>
      <c r="M22" s="15">
        <v>84.897499999999994</v>
      </c>
      <c r="N22" s="7">
        <v>85.9649</v>
      </c>
      <c r="O22" s="7">
        <v>175.91900000000001</v>
      </c>
      <c r="P22" s="13">
        <v>115.068</v>
      </c>
      <c r="Q22" s="13">
        <v>109.907</v>
      </c>
      <c r="R22" s="7">
        <v>105.06699999999999</v>
      </c>
      <c r="S22" s="13">
        <v>145.97800000000001</v>
      </c>
      <c r="T22" s="13">
        <v>261.66899999999998</v>
      </c>
      <c r="U22" s="15">
        <v>122.285</v>
      </c>
      <c r="V22" s="13">
        <v>150.46100000000001</v>
      </c>
      <c r="W22" s="7">
        <v>108.688</v>
      </c>
      <c r="X22" s="13">
        <v>85.244799999999998</v>
      </c>
      <c r="Y22" s="7">
        <v>132.93799999999999</v>
      </c>
      <c r="Z22" s="13">
        <v>170.13900000000001</v>
      </c>
      <c r="AA22" s="7">
        <v>129.25</v>
      </c>
      <c r="AB22" s="7">
        <v>132.13499999999999</v>
      </c>
      <c r="AC22" s="4">
        <v>224.69399999999999</v>
      </c>
      <c r="AD22" s="7">
        <v>160.65600000000001</v>
      </c>
      <c r="AE22" s="15">
        <v>137.01300000000001</v>
      </c>
      <c r="AF22" s="15">
        <v>141.18</v>
      </c>
      <c r="AG22" s="7">
        <v>210.988</v>
      </c>
      <c r="AH22" s="7">
        <v>109.729</v>
      </c>
      <c r="AI22" s="7">
        <v>115.003</v>
      </c>
      <c r="AJ22" s="7">
        <v>102.893</v>
      </c>
      <c r="AK22" s="7">
        <v>119.205</v>
      </c>
      <c r="AL22" s="7">
        <v>102.11499999999999</v>
      </c>
      <c r="AM22" s="13">
        <v>99.4101</v>
      </c>
      <c r="AN22" s="7">
        <v>80.6584</v>
      </c>
      <c r="AO22" s="7">
        <v>112.31399999999999</v>
      </c>
      <c r="AP22" s="7">
        <v>148.04499999999999</v>
      </c>
      <c r="AQ22" s="7">
        <v>157.857</v>
      </c>
      <c r="AR22" s="7">
        <v>174.21600000000001</v>
      </c>
      <c r="AS22" s="15">
        <v>121.673</v>
      </c>
      <c r="AT22" s="13">
        <v>140.85</v>
      </c>
      <c r="AU22" s="13">
        <v>148.06899999999999</v>
      </c>
      <c r="AV22" s="17">
        <v>136.98599999999999</v>
      </c>
      <c r="AW22" s="7">
        <v>203.46</v>
      </c>
      <c r="AX22" s="13">
        <v>206.8</v>
      </c>
      <c r="AY22" s="13">
        <v>180.553</v>
      </c>
      <c r="AZ22" s="15">
        <v>178.77099999999999</v>
      </c>
      <c r="BA22" s="15">
        <v>89.887600000000006</v>
      </c>
      <c r="BB22" s="13">
        <v>113.514</v>
      </c>
      <c r="BC22" s="13">
        <v>158.93799999999999</v>
      </c>
      <c r="BD22" s="15">
        <v>98.7654</v>
      </c>
      <c r="BE22" s="24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</row>
    <row r="23" spans="1:225" s="6" customFormat="1" x14ac:dyDescent="0.3">
      <c r="A23" s="24" t="s">
        <v>47</v>
      </c>
      <c r="B23" s="7">
        <v>114.901</v>
      </c>
      <c r="C23" s="7">
        <v>223.61199999999999</v>
      </c>
      <c r="D23" s="7">
        <v>88.911299999999997</v>
      </c>
      <c r="E23" s="7">
        <v>72.916700000000006</v>
      </c>
      <c r="F23" s="7">
        <v>81.818200000000004</v>
      </c>
      <c r="G23" s="7">
        <v>90.628900000000002</v>
      </c>
      <c r="H23" s="7">
        <v>87.802000000000007</v>
      </c>
      <c r="I23" s="13">
        <v>203.91499999999999</v>
      </c>
      <c r="J23" s="13">
        <v>192.26900000000001</v>
      </c>
      <c r="K23" s="7">
        <v>193.875</v>
      </c>
      <c r="L23" s="7">
        <v>160.83199999999999</v>
      </c>
      <c r="M23" s="15">
        <v>84.897499999999994</v>
      </c>
      <c r="N23" s="7">
        <v>85.9649</v>
      </c>
      <c r="O23" s="7">
        <v>175.91900000000001</v>
      </c>
      <c r="P23" s="13">
        <v>115.068</v>
      </c>
      <c r="Q23" s="13">
        <v>109.907</v>
      </c>
      <c r="R23" s="7">
        <v>105.06699999999999</v>
      </c>
      <c r="S23" s="13">
        <v>145.97800000000001</v>
      </c>
      <c r="T23" s="13">
        <v>261.66899999999998</v>
      </c>
      <c r="U23" s="15">
        <v>122.285</v>
      </c>
      <c r="V23" s="13">
        <v>150.46100000000001</v>
      </c>
      <c r="W23" s="7">
        <v>108.688</v>
      </c>
      <c r="X23" s="13">
        <v>85.244799999999998</v>
      </c>
      <c r="Y23" s="7">
        <v>132.93799999999999</v>
      </c>
      <c r="Z23" s="13">
        <v>170.13900000000001</v>
      </c>
      <c r="AA23" s="7">
        <v>129.25</v>
      </c>
      <c r="AB23" s="7">
        <v>132.13499999999999</v>
      </c>
      <c r="AC23" s="4">
        <v>107.417</v>
      </c>
      <c r="AD23" s="7">
        <v>160.65600000000001</v>
      </c>
      <c r="AE23" s="15">
        <v>137.01300000000001</v>
      </c>
      <c r="AF23" s="15">
        <v>141.173</v>
      </c>
      <c r="AG23" s="7">
        <v>210.988</v>
      </c>
      <c r="AH23" s="7">
        <v>109.729</v>
      </c>
      <c r="AI23" s="7">
        <v>115.003</v>
      </c>
      <c r="AJ23" s="7">
        <v>102.893</v>
      </c>
      <c r="AK23" s="7">
        <v>119.205</v>
      </c>
      <c r="AL23" s="7">
        <v>102.11499999999999</v>
      </c>
      <c r="AM23" s="13">
        <v>99.406400000000005</v>
      </c>
      <c r="AN23" s="7">
        <v>80.6584</v>
      </c>
      <c r="AO23" s="7">
        <v>112.31399999999999</v>
      </c>
      <c r="AP23" s="7">
        <v>148.04499999999999</v>
      </c>
      <c r="AQ23" s="7">
        <v>157.84800000000001</v>
      </c>
      <c r="AR23" s="7">
        <v>174.21600000000001</v>
      </c>
      <c r="AS23" s="15">
        <v>121.673</v>
      </c>
      <c r="AT23" s="13">
        <v>140.84200000000001</v>
      </c>
      <c r="AU23" s="13">
        <v>148.06899999999999</v>
      </c>
      <c r="AV23" s="17">
        <v>136.98599999999999</v>
      </c>
      <c r="AW23" s="7">
        <v>203.46</v>
      </c>
      <c r="AX23" s="13">
        <v>206.78299999999999</v>
      </c>
      <c r="AY23" s="13">
        <v>180.54</v>
      </c>
      <c r="AZ23" s="15">
        <v>178.77099999999999</v>
      </c>
      <c r="BA23" s="15">
        <v>89.887600000000006</v>
      </c>
      <c r="BB23" s="13">
        <v>113.514</v>
      </c>
      <c r="BC23" s="13">
        <v>103.651</v>
      </c>
      <c r="BD23" s="15">
        <v>127.479</v>
      </c>
      <c r="BE23" s="24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</row>
    <row r="24" spans="1:225" x14ac:dyDescent="0.3">
      <c r="A24" s="24" t="s">
        <v>48</v>
      </c>
      <c r="B24" s="4">
        <v>68.097999999999999</v>
      </c>
      <c r="C24" s="4">
        <v>289.52800000000002</v>
      </c>
      <c r="D24" s="4">
        <v>40.276400000000002</v>
      </c>
      <c r="E24" s="4">
        <v>69.6023</v>
      </c>
      <c r="F24" s="4">
        <v>30.804400000000001</v>
      </c>
      <c r="G24" s="4">
        <v>60.245899999999999</v>
      </c>
      <c r="H24" s="4">
        <v>49.792999999999999</v>
      </c>
      <c r="I24" s="13">
        <v>160.55799999999999</v>
      </c>
      <c r="J24" s="13">
        <v>84.802300000000002</v>
      </c>
      <c r="K24" s="4">
        <v>208.626</v>
      </c>
      <c r="L24" s="4">
        <v>91.291700000000006</v>
      </c>
      <c r="M24" s="13">
        <v>31.901</v>
      </c>
      <c r="N24" s="4">
        <v>43.2014</v>
      </c>
      <c r="O24" s="4">
        <v>160.01499999999999</v>
      </c>
      <c r="P24" s="13">
        <v>73.89</v>
      </c>
      <c r="Q24" s="13">
        <v>91.875</v>
      </c>
      <c r="R24" s="4">
        <v>51.799100000000003</v>
      </c>
      <c r="S24" s="13">
        <v>115.88500000000001</v>
      </c>
      <c r="T24" s="13">
        <v>194.673</v>
      </c>
      <c r="U24" s="13">
        <v>101.131</v>
      </c>
      <c r="V24" s="13">
        <v>49.095500000000001</v>
      </c>
      <c r="W24" s="4">
        <v>55.576599999999999</v>
      </c>
      <c r="X24" s="13">
        <v>76.847099999999998</v>
      </c>
      <c r="Y24" s="4">
        <v>96.148300000000006</v>
      </c>
      <c r="Z24" s="13">
        <v>184.05699999999999</v>
      </c>
      <c r="AA24" s="4">
        <v>72.342500000000001</v>
      </c>
      <c r="AB24" s="4">
        <v>135.48400000000001</v>
      </c>
      <c r="AC24" s="4">
        <v>42.516300000000001</v>
      </c>
      <c r="AD24" s="4">
        <v>70.085300000000004</v>
      </c>
      <c r="AE24" s="13">
        <v>83.063900000000004</v>
      </c>
      <c r="AF24" s="13">
        <v>92.452799999999996</v>
      </c>
      <c r="AG24" s="4">
        <v>113.58199999999999</v>
      </c>
      <c r="AH24" s="4">
        <v>84.031999999999996</v>
      </c>
      <c r="AI24" s="4">
        <v>66.899299999999997</v>
      </c>
      <c r="AJ24" s="4">
        <v>48.985500000000002</v>
      </c>
      <c r="AK24" s="4">
        <v>118.74</v>
      </c>
      <c r="AL24" s="4">
        <v>33.949199999999998</v>
      </c>
      <c r="AM24" s="13">
        <v>67.353999999999999</v>
      </c>
      <c r="AN24" s="4">
        <v>40.883800000000001</v>
      </c>
      <c r="AO24" s="4">
        <v>110.11199999999999</v>
      </c>
      <c r="AP24" s="4">
        <v>72.473299999999995</v>
      </c>
      <c r="AQ24" s="4">
        <v>104.767</v>
      </c>
      <c r="AR24" s="4">
        <v>85.179000000000002</v>
      </c>
      <c r="AS24" s="13">
        <v>97.739800000000002</v>
      </c>
      <c r="AT24" s="13">
        <v>186.864</v>
      </c>
      <c r="AU24" s="13">
        <v>197.81700000000001</v>
      </c>
      <c r="AV24" s="16">
        <v>217.42400000000001</v>
      </c>
      <c r="AW24" s="4">
        <v>168</v>
      </c>
      <c r="AX24" s="13">
        <v>142.74199999999999</v>
      </c>
      <c r="AY24" s="13">
        <v>164.70599999999999</v>
      </c>
      <c r="AZ24" s="13">
        <v>164.87299999999999</v>
      </c>
      <c r="BA24" s="13">
        <v>52.718299999999999</v>
      </c>
      <c r="BB24" s="13">
        <v>45.573500000000003</v>
      </c>
      <c r="BC24" s="13">
        <v>56.283499999999997</v>
      </c>
      <c r="BD24" s="13">
        <v>53.191499999999998</v>
      </c>
      <c r="BE24" s="24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</row>
    <row r="25" spans="1:225" x14ac:dyDescent="0.3">
      <c r="A25" s="23" t="s">
        <v>49</v>
      </c>
      <c r="B25" s="4">
        <v>135.33799999999999</v>
      </c>
      <c r="C25" s="4">
        <v>198.649</v>
      </c>
      <c r="D25" s="4">
        <v>89.364699999999999</v>
      </c>
      <c r="E25" s="4">
        <v>60.8444</v>
      </c>
      <c r="F25" s="4">
        <v>91.246099999999998</v>
      </c>
      <c r="G25" s="4">
        <v>78.994500000000002</v>
      </c>
      <c r="H25" s="4">
        <v>96.912400000000005</v>
      </c>
      <c r="I25" s="13">
        <v>170.13900000000001</v>
      </c>
      <c r="J25" s="13">
        <v>141.00700000000001</v>
      </c>
      <c r="K25" s="4">
        <v>109.375</v>
      </c>
      <c r="L25" s="4">
        <v>160.38300000000001</v>
      </c>
      <c r="M25" s="13">
        <v>89.102900000000005</v>
      </c>
      <c r="N25" s="4">
        <v>84.856700000000004</v>
      </c>
      <c r="O25" s="4">
        <v>121.958</v>
      </c>
      <c r="P25" s="13">
        <v>110.489</v>
      </c>
      <c r="Q25" s="13">
        <v>96.3934</v>
      </c>
      <c r="R25" s="4">
        <v>116.51300000000001</v>
      </c>
      <c r="S25" s="13">
        <v>93.700199999999995</v>
      </c>
      <c r="T25" s="13">
        <v>155.64699999999999</v>
      </c>
      <c r="U25" s="13">
        <v>148.185</v>
      </c>
      <c r="V25" s="13">
        <v>124.82899999999999</v>
      </c>
      <c r="W25" s="4">
        <v>86.366200000000006</v>
      </c>
      <c r="X25" s="13">
        <v>87.223100000000002</v>
      </c>
      <c r="Y25" s="4">
        <v>117.45399999999999</v>
      </c>
      <c r="Z25" s="13">
        <v>106.866</v>
      </c>
      <c r="AA25" s="4">
        <v>110.66500000000001</v>
      </c>
      <c r="AB25" s="4">
        <v>108.889</v>
      </c>
      <c r="AC25" s="4">
        <v>153.125</v>
      </c>
      <c r="AD25" s="4">
        <v>156.60499999999999</v>
      </c>
      <c r="AE25" s="13">
        <v>104.465</v>
      </c>
      <c r="AF25" s="13">
        <v>107.29900000000001</v>
      </c>
      <c r="AG25" s="4">
        <v>182.93700000000001</v>
      </c>
      <c r="AH25" s="4">
        <v>98.9011</v>
      </c>
      <c r="AI25" s="4">
        <v>105.46899999999999</v>
      </c>
      <c r="AJ25" s="4">
        <v>125.28400000000001</v>
      </c>
      <c r="AK25" s="4">
        <v>106.176</v>
      </c>
      <c r="AL25" s="4">
        <v>181.48099999999999</v>
      </c>
      <c r="AM25" s="13">
        <v>76.165800000000004</v>
      </c>
      <c r="AN25" s="4">
        <v>69.368700000000004</v>
      </c>
      <c r="AO25" s="4">
        <v>114.39700000000001</v>
      </c>
      <c r="AP25" s="4">
        <v>123.78400000000001</v>
      </c>
      <c r="AQ25" s="4">
        <v>146.60900000000001</v>
      </c>
      <c r="AR25" s="4">
        <v>132.52500000000001</v>
      </c>
      <c r="AS25" s="13">
        <v>93.008200000000002</v>
      </c>
      <c r="AT25" s="13">
        <v>175.989</v>
      </c>
      <c r="AU25" s="13">
        <v>175.93100000000001</v>
      </c>
      <c r="AV25" s="16">
        <v>171.12299999999999</v>
      </c>
      <c r="AW25" s="4">
        <v>149.03700000000001</v>
      </c>
      <c r="AX25" s="13">
        <v>150.61500000000001</v>
      </c>
      <c r="AY25" s="13">
        <v>147.65600000000001</v>
      </c>
      <c r="AZ25" s="13">
        <v>144.928</v>
      </c>
      <c r="BA25" s="13">
        <v>107.383</v>
      </c>
      <c r="BB25" s="13">
        <v>113.251</v>
      </c>
      <c r="BC25" s="13">
        <v>117.6</v>
      </c>
      <c r="BD25" s="13">
        <v>129.31</v>
      </c>
      <c r="BE25" s="24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</row>
    <row r="26" spans="1:225" x14ac:dyDescent="0.3">
      <c r="A26" s="23" t="s">
        <v>51</v>
      </c>
      <c r="B26" s="4">
        <v>158.72999999999999</v>
      </c>
      <c r="C26" s="4">
        <v>237.65</v>
      </c>
      <c r="D26" s="4">
        <v>123.789</v>
      </c>
      <c r="E26" s="4">
        <v>65.391499999999994</v>
      </c>
      <c r="F26" s="4">
        <v>104.408</v>
      </c>
      <c r="G26" s="4">
        <v>101.08499999999999</v>
      </c>
      <c r="H26" s="4">
        <v>139.42500000000001</v>
      </c>
      <c r="I26" s="13">
        <v>215.33199999999999</v>
      </c>
      <c r="J26" s="13">
        <v>244.45699999999999</v>
      </c>
      <c r="K26" s="4">
        <v>136.709</v>
      </c>
      <c r="L26" s="4">
        <v>165.96600000000001</v>
      </c>
      <c r="M26" s="13">
        <v>113.988</v>
      </c>
      <c r="N26" s="4">
        <v>110.577</v>
      </c>
      <c r="O26" s="4">
        <v>140.05199999999999</v>
      </c>
      <c r="P26" s="13">
        <v>130.422</v>
      </c>
      <c r="Q26" s="13">
        <v>146.63300000000001</v>
      </c>
      <c r="R26" s="4">
        <v>132.089</v>
      </c>
      <c r="S26" s="13">
        <v>167.172</v>
      </c>
      <c r="T26" s="13">
        <v>224.33199999999999</v>
      </c>
      <c r="U26" s="13">
        <v>182.131</v>
      </c>
      <c r="V26" s="13">
        <v>262.68200000000002</v>
      </c>
      <c r="W26" s="4">
        <v>114.93899999999999</v>
      </c>
      <c r="X26" s="13">
        <v>84.761499999999998</v>
      </c>
      <c r="Y26" s="4">
        <v>130.16499999999999</v>
      </c>
      <c r="Z26" s="13">
        <v>133.13200000000001</v>
      </c>
      <c r="AA26" s="4">
        <v>172.434</v>
      </c>
      <c r="AB26" s="4">
        <v>135.46299999999999</v>
      </c>
      <c r="AC26" s="4">
        <v>228.79400000000001</v>
      </c>
      <c r="AD26" s="4">
        <v>210.92099999999999</v>
      </c>
      <c r="AE26" s="13">
        <v>127.5</v>
      </c>
      <c r="AF26" s="13">
        <v>136.94200000000001</v>
      </c>
      <c r="AG26" s="4">
        <v>226.541</v>
      </c>
      <c r="AH26" s="4">
        <v>146.87799999999999</v>
      </c>
      <c r="AI26" s="4">
        <v>119.491</v>
      </c>
      <c r="AJ26" s="4">
        <v>156.01400000000001</v>
      </c>
      <c r="AK26" s="4">
        <v>131.99</v>
      </c>
      <c r="AL26" s="4">
        <v>128.78399999999999</v>
      </c>
      <c r="AM26" s="13">
        <v>93.178899999999999</v>
      </c>
      <c r="AN26" s="4">
        <v>89.198999999999998</v>
      </c>
      <c r="AO26" s="4">
        <v>147</v>
      </c>
      <c r="AP26" s="4">
        <v>146.333</v>
      </c>
      <c r="AQ26" s="4">
        <v>121.021</v>
      </c>
      <c r="AR26" s="4">
        <v>170.93</v>
      </c>
      <c r="AS26" s="13">
        <v>167.51</v>
      </c>
      <c r="AT26" s="13">
        <v>191.517</v>
      </c>
      <c r="AU26" s="13">
        <v>202.66499999999999</v>
      </c>
      <c r="AV26" s="16">
        <v>190.65299999999999</v>
      </c>
      <c r="AW26" s="4">
        <v>190.41499999999999</v>
      </c>
      <c r="AX26" s="13">
        <v>191.102</v>
      </c>
      <c r="AY26" s="13">
        <v>185.815</v>
      </c>
      <c r="AZ26" s="13">
        <v>183.066</v>
      </c>
      <c r="BA26" s="13">
        <v>103.437</v>
      </c>
      <c r="BB26" s="13">
        <v>135.345</v>
      </c>
      <c r="BC26" s="13">
        <v>138.19399999999999</v>
      </c>
      <c r="BD26" s="13">
        <v>125.836</v>
      </c>
      <c r="BE26" s="24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</row>
    <row r="27" spans="1:225" x14ac:dyDescent="0.3">
      <c r="A27" s="23" t="s">
        <v>52</v>
      </c>
      <c r="B27" s="4">
        <v>158.72999999999999</v>
      </c>
      <c r="C27" s="4">
        <v>237.65</v>
      </c>
      <c r="D27" s="4">
        <v>123.78400000000001</v>
      </c>
      <c r="E27" s="4">
        <v>65.391499999999994</v>
      </c>
      <c r="F27" s="4">
        <v>104.408</v>
      </c>
      <c r="G27" s="4">
        <v>101.08499999999999</v>
      </c>
      <c r="H27" s="4">
        <v>139.417</v>
      </c>
      <c r="I27" s="13">
        <v>215.33199999999999</v>
      </c>
      <c r="J27" s="13">
        <v>244.434</v>
      </c>
      <c r="K27" s="4">
        <v>136.702</v>
      </c>
      <c r="L27" s="4">
        <v>165.96600000000001</v>
      </c>
      <c r="M27" s="13">
        <v>113.988</v>
      </c>
      <c r="N27" s="4">
        <v>110.577</v>
      </c>
      <c r="O27" s="4">
        <v>140.04400000000001</v>
      </c>
      <c r="P27" s="13">
        <v>130.422</v>
      </c>
      <c r="Q27" s="13">
        <v>146.63300000000001</v>
      </c>
      <c r="R27" s="4">
        <v>132.089</v>
      </c>
      <c r="S27" s="13">
        <v>167.172</v>
      </c>
      <c r="T27" s="13">
        <v>224.33199999999999</v>
      </c>
      <c r="U27" s="13">
        <v>182.131</v>
      </c>
      <c r="V27" s="13">
        <v>262.68200000000002</v>
      </c>
      <c r="W27" s="4">
        <v>114.934</v>
      </c>
      <c r="X27" s="13">
        <v>84.761499999999998</v>
      </c>
      <c r="Y27" s="4">
        <v>130.15899999999999</v>
      </c>
      <c r="Z27" s="13">
        <v>133.125</v>
      </c>
      <c r="AA27" s="4">
        <v>172.434</v>
      </c>
      <c r="AB27" s="4">
        <v>135.46299999999999</v>
      </c>
      <c r="AC27" s="4">
        <v>228.79400000000001</v>
      </c>
      <c r="AD27" s="4">
        <v>210.92099999999999</v>
      </c>
      <c r="AE27" s="13">
        <v>127.5</v>
      </c>
      <c r="AF27" s="13">
        <v>136.935</v>
      </c>
      <c r="AG27" s="4">
        <v>226.541</v>
      </c>
      <c r="AH27" s="4">
        <v>146.87799999999999</v>
      </c>
      <c r="AI27" s="4">
        <v>119.491</v>
      </c>
      <c r="AJ27" s="4">
        <v>156.01400000000001</v>
      </c>
      <c r="AK27" s="4">
        <v>131.983</v>
      </c>
      <c r="AL27" s="4">
        <v>128.78399999999999</v>
      </c>
      <c r="AM27" s="13">
        <v>93.178899999999999</v>
      </c>
      <c r="AN27" s="4">
        <v>89.198999999999998</v>
      </c>
      <c r="AO27" s="4">
        <v>147</v>
      </c>
      <c r="AP27" s="4">
        <v>146.333</v>
      </c>
      <c r="AQ27" s="4">
        <v>121.021</v>
      </c>
      <c r="AR27" s="4">
        <v>170.93</v>
      </c>
      <c r="AS27" s="13">
        <v>167.51</v>
      </c>
      <c r="AT27" s="13">
        <v>191.517</v>
      </c>
      <c r="AU27" s="13">
        <v>202.66499999999999</v>
      </c>
      <c r="AV27" s="16">
        <v>190.65299999999999</v>
      </c>
      <c r="AW27" s="4">
        <v>190.41499999999999</v>
      </c>
      <c r="AX27" s="13">
        <v>191.102</v>
      </c>
      <c r="AY27" s="13">
        <v>185.815</v>
      </c>
      <c r="AZ27" s="13">
        <v>183.05500000000001</v>
      </c>
      <c r="BA27" s="13">
        <v>103.437</v>
      </c>
      <c r="BB27" s="13">
        <v>135.345</v>
      </c>
      <c r="BC27" s="13">
        <v>138.18700000000001</v>
      </c>
      <c r="BD27" s="13">
        <v>125.83</v>
      </c>
      <c r="BE27" s="24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</row>
    <row r="28" spans="1:225" x14ac:dyDescent="0.3">
      <c r="A28" s="23" t="s">
        <v>53</v>
      </c>
      <c r="B28" s="4">
        <v>117.666</v>
      </c>
      <c r="C28" s="4">
        <v>243.4</v>
      </c>
      <c r="D28" s="4">
        <v>87.883600000000001</v>
      </c>
      <c r="E28" s="4">
        <v>62.454300000000003</v>
      </c>
      <c r="F28" s="4">
        <v>85.877899999999997</v>
      </c>
      <c r="G28" s="4">
        <v>83.035200000000003</v>
      </c>
      <c r="H28" s="4">
        <v>99.871700000000004</v>
      </c>
      <c r="I28" s="13">
        <v>193.93100000000001</v>
      </c>
      <c r="J28" s="13">
        <v>221.09</v>
      </c>
      <c r="K28" s="4">
        <v>155.51</v>
      </c>
      <c r="L28" s="4">
        <v>144.05500000000001</v>
      </c>
      <c r="M28" s="13">
        <v>92.891000000000005</v>
      </c>
      <c r="N28" s="4">
        <v>85.187200000000004</v>
      </c>
      <c r="O28" s="4">
        <v>112.56699999999999</v>
      </c>
      <c r="P28" s="13">
        <v>106.556</v>
      </c>
      <c r="Q28" s="13">
        <v>103.72</v>
      </c>
      <c r="R28" s="4">
        <v>150.18700000000001</v>
      </c>
      <c r="S28" s="13">
        <v>115.748</v>
      </c>
      <c r="T28" s="13">
        <v>225.28700000000001</v>
      </c>
      <c r="U28" s="13">
        <v>183.98</v>
      </c>
      <c r="V28" s="13">
        <v>142.20500000000001</v>
      </c>
      <c r="W28" s="4">
        <v>108.688</v>
      </c>
      <c r="X28" s="13">
        <v>70.944000000000003</v>
      </c>
      <c r="Y28" s="4">
        <v>108.58499999999999</v>
      </c>
      <c r="Z28" s="13">
        <v>124.313</v>
      </c>
      <c r="AA28" s="4">
        <v>162.49100000000001</v>
      </c>
      <c r="AB28" s="4">
        <v>126.048</v>
      </c>
      <c r="AC28" s="4">
        <v>113.538</v>
      </c>
      <c r="AD28" s="4">
        <v>213.81800000000001</v>
      </c>
      <c r="AE28" s="13">
        <v>138.35300000000001</v>
      </c>
      <c r="AF28" s="13">
        <v>137.49</v>
      </c>
      <c r="AG28" s="4">
        <v>160.67500000000001</v>
      </c>
      <c r="AH28" s="4">
        <v>113.738</v>
      </c>
      <c r="AI28" s="4">
        <v>97.451400000000007</v>
      </c>
      <c r="AJ28" s="4">
        <v>124.90600000000001</v>
      </c>
      <c r="AK28" s="4">
        <v>125.373</v>
      </c>
      <c r="AL28" s="4">
        <v>119.739</v>
      </c>
      <c r="AM28" s="13">
        <v>89.096900000000005</v>
      </c>
      <c r="AN28" s="4">
        <v>83.42</v>
      </c>
      <c r="AO28" s="4">
        <v>137.38300000000001</v>
      </c>
      <c r="AP28" s="4">
        <v>128.50899999999999</v>
      </c>
      <c r="AQ28" s="4">
        <v>156.65100000000001</v>
      </c>
      <c r="AR28" s="4">
        <v>147.05699999999999</v>
      </c>
      <c r="AS28" s="13">
        <v>150.62799999999999</v>
      </c>
      <c r="AT28" s="13">
        <v>169.46299999999999</v>
      </c>
      <c r="AU28" s="13">
        <v>186.44300000000001</v>
      </c>
      <c r="AV28" s="16">
        <v>175.43899999999999</v>
      </c>
      <c r="AW28" s="4">
        <v>171.32900000000001</v>
      </c>
      <c r="AX28" s="13">
        <v>160.929</v>
      </c>
      <c r="AY28" s="13">
        <v>158.11199999999999</v>
      </c>
      <c r="AZ28" s="13">
        <v>157.80000000000001</v>
      </c>
      <c r="BA28" s="13">
        <v>79.929000000000002</v>
      </c>
      <c r="BB28" s="13">
        <v>120.36</v>
      </c>
      <c r="BC28" s="13">
        <v>125.18899999999999</v>
      </c>
      <c r="BD28" s="13">
        <v>147.70699999999999</v>
      </c>
      <c r="BE28" s="24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</row>
    <row r="29" spans="1:225" x14ac:dyDescent="0.3">
      <c r="A29" s="23" t="s">
        <v>55</v>
      </c>
      <c r="B29" s="4">
        <v>117.666</v>
      </c>
      <c r="C29" s="4">
        <v>243.4</v>
      </c>
      <c r="D29" s="4">
        <v>87.883600000000001</v>
      </c>
      <c r="E29" s="4">
        <v>56.058100000000003</v>
      </c>
      <c r="F29" s="4">
        <v>85.877899999999997</v>
      </c>
      <c r="G29" s="4">
        <v>83.035200000000003</v>
      </c>
      <c r="H29" s="4">
        <v>99.871700000000004</v>
      </c>
      <c r="I29" s="13">
        <v>193.93100000000001</v>
      </c>
      <c r="J29" s="13">
        <v>221.09</v>
      </c>
      <c r="K29" s="4">
        <v>155.501</v>
      </c>
      <c r="L29" s="4">
        <v>144.05500000000001</v>
      </c>
      <c r="M29" s="13">
        <v>92.891000000000005</v>
      </c>
      <c r="N29" s="4">
        <v>85.187200000000004</v>
      </c>
      <c r="O29" s="4">
        <v>112.562</v>
      </c>
      <c r="P29" s="13">
        <v>106.556</v>
      </c>
      <c r="Q29" s="13">
        <v>103.72</v>
      </c>
      <c r="R29" s="4">
        <v>150.18700000000001</v>
      </c>
      <c r="S29" s="13">
        <v>115.748</v>
      </c>
      <c r="T29" s="13">
        <v>225.28700000000001</v>
      </c>
      <c r="U29" s="13">
        <v>183.98</v>
      </c>
      <c r="V29" s="13">
        <v>142.197</v>
      </c>
      <c r="W29" s="4">
        <v>108.688</v>
      </c>
      <c r="X29" s="13">
        <v>70.944000000000003</v>
      </c>
      <c r="Y29" s="4">
        <v>108.581</v>
      </c>
      <c r="Z29" s="13">
        <v>158.51900000000001</v>
      </c>
      <c r="AA29" s="4">
        <v>162.49100000000001</v>
      </c>
      <c r="AB29" s="4">
        <v>126.048</v>
      </c>
      <c r="AC29" s="4">
        <v>113.538</v>
      </c>
      <c r="AD29" s="4">
        <v>213.81800000000001</v>
      </c>
      <c r="AE29" s="13">
        <v>138.35300000000001</v>
      </c>
      <c r="AF29" s="13">
        <v>137.49</v>
      </c>
      <c r="AG29" s="4">
        <v>160.67500000000001</v>
      </c>
      <c r="AH29" s="4">
        <v>113.738</v>
      </c>
      <c r="AI29" s="4">
        <v>97.451400000000007</v>
      </c>
      <c r="AJ29" s="4">
        <v>124.90600000000001</v>
      </c>
      <c r="AK29" s="4">
        <v>125.373</v>
      </c>
      <c r="AL29" s="4">
        <v>119.739</v>
      </c>
      <c r="AM29" s="13">
        <v>89.096900000000005</v>
      </c>
      <c r="AN29" s="4">
        <v>83.42</v>
      </c>
      <c r="AO29" s="4">
        <v>137.38300000000001</v>
      </c>
      <c r="AP29" s="4">
        <v>128.50899999999999</v>
      </c>
      <c r="AQ29" s="4">
        <v>156.65100000000001</v>
      </c>
      <c r="AR29" s="4">
        <v>147.05699999999999</v>
      </c>
      <c r="AS29" s="13">
        <v>150.62799999999999</v>
      </c>
      <c r="AT29" s="13">
        <v>169.46299999999999</v>
      </c>
      <c r="AU29" s="13">
        <v>186.44300000000001</v>
      </c>
      <c r="AV29" s="16">
        <v>175.43899999999999</v>
      </c>
      <c r="AW29" s="4">
        <v>171.31800000000001</v>
      </c>
      <c r="AX29" s="13">
        <v>160.929</v>
      </c>
      <c r="AY29" s="13">
        <v>158.11199999999999</v>
      </c>
      <c r="AZ29" s="13">
        <v>157.791</v>
      </c>
      <c r="BA29" s="13">
        <v>79.929000000000002</v>
      </c>
      <c r="BB29" s="13">
        <v>120.36</v>
      </c>
      <c r="BC29" s="13">
        <v>125.18300000000001</v>
      </c>
      <c r="BD29" s="13">
        <v>147.69999999999999</v>
      </c>
      <c r="BE29" s="24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</row>
    <row r="30" spans="1:225" x14ac:dyDescent="0.3">
      <c r="A30" s="23" t="s">
        <v>56</v>
      </c>
      <c r="B30" s="4">
        <v>195.97200000000001</v>
      </c>
      <c r="C30" s="4">
        <v>277.94099999999997</v>
      </c>
      <c r="D30" s="4">
        <v>110.91500000000001</v>
      </c>
      <c r="E30" s="4">
        <v>61.661099999999998</v>
      </c>
      <c r="F30" s="4">
        <v>110.117</v>
      </c>
      <c r="G30" s="4">
        <v>102.083</v>
      </c>
      <c r="H30" s="4">
        <v>108.78100000000001</v>
      </c>
      <c r="I30" s="13">
        <v>191.739</v>
      </c>
      <c r="J30" s="13">
        <v>288.23500000000001</v>
      </c>
      <c r="K30" s="4">
        <v>167.04499999999999</v>
      </c>
      <c r="L30" s="4">
        <v>152.191</v>
      </c>
      <c r="M30" s="13">
        <v>102.733</v>
      </c>
      <c r="N30" s="4">
        <v>95.765500000000003</v>
      </c>
      <c r="O30" s="4">
        <v>143.05799999999999</v>
      </c>
      <c r="P30" s="13">
        <v>125.45</v>
      </c>
      <c r="Q30" s="13">
        <v>159.62799999999999</v>
      </c>
      <c r="R30" s="4">
        <v>130.261</v>
      </c>
      <c r="S30" s="13">
        <v>166.03899999999999</v>
      </c>
      <c r="T30" s="13">
        <v>205.13200000000001</v>
      </c>
      <c r="U30" s="13">
        <v>226.251</v>
      </c>
      <c r="V30" s="13">
        <v>172.941</v>
      </c>
      <c r="W30" s="4">
        <v>104.626</v>
      </c>
      <c r="X30" s="13">
        <v>95.454499999999996</v>
      </c>
      <c r="Y30" s="4">
        <v>142.45699999999999</v>
      </c>
      <c r="Z30" s="13">
        <v>163.738</v>
      </c>
      <c r="AA30" s="4">
        <v>136.44800000000001</v>
      </c>
      <c r="AB30" s="4">
        <v>136.9</v>
      </c>
      <c r="AC30" s="4">
        <v>176.99</v>
      </c>
      <c r="AD30" s="4">
        <v>178.78399999999999</v>
      </c>
      <c r="AE30" s="13">
        <v>138.02799999999999</v>
      </c>
      <c r="AF30" s="13">
        <v>187.92599999999999</v>
      </c>
      <c r="AG30" s="4">
        <v>222.727</v>
      </c>
      <c r="AH30" s="4">
        <v>128.37799999999999</v>
      </c>
      <c r="AI30" s="4">
        <v>122.432</v>
      </c>
      <c r="AJ30" s="4">
        <v>143.55500000000001</v>
      </c>
      <c r="AK30" s="4">
        <v>156.161</v>
      </c>
      <c r="AL30" s="4">
        <v>140.096</v>
      </c>
      <c r="AM30" s="13">
        <v>116.175</v>
      </c>
      <c r="AN30" s="4">
        <v>120.739</v>
      </c>
      <c r="AO30" s="4">
        <v>149.239</v>
      </c>
      <c r="AP30" s="4">
        <v>151.19999999999999</v>
      </c>
      <c r="AQ30" s="4">
        <v>164.77799999999999</v>
      </c>
      <c r="AR30" s="4">
        <v>195.018</v>
      </c>
      <c r="AS30" s="13">
        <v>157.34299999999999</v>
      </c>
      <c r="AT30" s="13">
        <v>192.15700000000001</v>
      </c>
      <c r="AU30" s="13">
        <v>187.5</v>
      </c>
      <c r="AV30" s="16">
        <v>195.65199999999999</v>
      </c>
      <c r="AW30" s="4">
        <v>186.983</v>
      </c>
      <c r="AX30" s="13">
        <v>167.91499999999999</v>
      </c>
      <c r="AY30" s="13">
        <v>175.53399999999999</v>
      </c>
      <c r="AZ30" s="13">
        <v>180</v>
      </c>
      <c r="BA30" s="13">
        <v>115.979</v>
      </c>
      <c r="BB30" s="13">
        <v>159.62799999999999</v>
      </c>
      <c r="BC30" s="13">
        <v>172.26599999999999</v>
      </c>
      <c r="BD30" s="13">
        <v>144.14400000000001</v>
      </c>
      <c r="BE30" s="24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</row>
    <row r="31" spans="1:225" x14ac:dyDescent="0.3">
      <c r="A31" s="23" t="s">
        <v>57</v>
      </c>
      <c r="B31" s="4">
        <v>114.79600000000001</v>
      </c>
      <c r="C31" s="4">
        <v>277.94099999999997</v>
      </c>
      <c r="D31" s="4">
        <v>93.293800000000005</v>
      </c>
      <c r="E31" s="4">
        <v>60.048999999999999</v>
      </c>
      <c r="F31" s="4">
        <v>71.503100000000003</v>
      </c>
      <c r="G31" s="4">
        <v>86.996600000000001</v>
      </c>
      <c r="H31" s="4">
        <v>85.421000000000006</v>
      </c>
      <c r="I31" s="13">
        <v>175.93100000000001</v>
      </c>
      <c r="J31" s="13">
        <v>206.52500000000001</v>
      </c>
      <c r="K31" s="4">
        <v>113.953</v>
      </c>
      <c r="L31" s="4">
        <v>137.19800000000001</v>
      </c>
      <c r="M31" s="13">
        <v>79.821399999999997</v>
      </c>
      <c r="N31" s="4">
        <v>76.7624</v>
      </c>
      <c r="O31" s="4">
        <v>134.917</v>
      </c>
      <c r="P31" s="13">
        <v>106.98699999999999</v>
      </c>
      <c r="Q31" s="13">
        <v>87.039500000000004</v>
      </c>
      <c r="R31" s="4">
        <v>95.671999999999997</v>
      </c>
      <c r="S31" s="13">
        <v>97.161500000000004</v>
      </c>
      <c r="T31" s="13">
        <v>151.40799999999999</v>
      </c>
      <c r="U31" s="13">
        <v>172.434</v>
      </c>
      <c r="V31" s="13">
        <v>173.45099999999999</v>
      </c>
      <c r="W31" s="4">
        <v>90.415199999999999</v>
      </c>
      <c r="X31" s="13">
        <v>91.588800000000006</v>
      </c>
      <c r="Y31" s="4">
        <v>109.85599999999999</v>
      </c>
      <c r="Z31" s="13">
        <v>107.247</v>
      </c>
      <c r="AA31" s="4">
        <v>99.773799999999994</v>
      </c>
      <c r="AB31" s="4">
        <v>87.778700000000001</v>
      </c>
      <c r="AC31" s="4">
        <v>141.346</v>
      </c>
      <c r="AD31" s="4">
        <v>142.565</v>
      </c>
      <c r="AE31" s="13">
        <v>110.943</v>
      </c>
      <c r="AF31" s="13">
        <v>148.11099999999999</v>
      </c>
      <c r="AG31" s="4">
        <v>205.435</v>
      </c>
      <c r="AH31" s="4">
        <v>92.501300000000001</v>
      </c>
      <c r="AI31" s="4">
        <v>98.014499999999998</v>
      </c>
      <c r="AJ31" s="4">
        <v>115.485</v>
      </c>
      <c r="AK31" s="4">
        <v>106.282</v>
      </c>
      <c r="AL31" s="4">
        <v>92.721699999999998</v>
      </c>
      <c r="AM31" s="13">
        <v>95.813999999999993</v>
      </c>
      <c r="AN31" s="4">
        <v>87.5608</v>
      </c>
      <c r="AO31" s="4">
        <v>102.797</v>
      </c>
      <c r="AP31" s="4">
        <v>124.13200000000001</v>
      </c>
      <c r="AQ31" s="4">
        <v>165.375</v>
      </c>
      <c r="AR31" s="4">
        <v>181.33199999999999</v>
      </c>
      <c r="AS31" s="13">
        <v>133.773</v>
      </c>
      <c r="AT31" s="13">
        <v>160.30500000000001</v>
      </c>
      <c r="AU31" s="13">
        <v>184.15899999999999</v>
      </c>
      <c r="AV31" s="16">
        <v>180</v>
      </c>
      <c r="AW31" s="4">
        <v>137.07</v>
      </c>
      <c r="AX31" s="13">
        <v>165.75800000000001</v>
      </c>
      <c r="AY31" s="13">
        <v>149.745</v>
      </c>
      <c r="AZ31" s="13">
        <v>163.636</v>
      </c>
      <c r="BA31" s="13">
        <v>89.474299999999999</v>
      </c>
      <c r="BB31" s="13">
        <v>130.83500000000001</v>
      </c>
      <c r="BC31" s="13">
        <v>114.84399999999999</v>
      </c>
      <c r="BD31" s="13">
        <v>103.226</v>
      </c>
      <c r="BE31" s="24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</row>
    <row r="32" spans="1:225" x14ac:dyDescent="0.3">
      <c r="A32" s="23" t="s">
        <v>59</v>
      </c>
      <c r="B32" s="4">
        <v>108.434</v>
      </c>
      <c r="C32" s="4">
        <v>172.98599999999999</v>
      </c>
      <c r="D32" s="4">
        <v>90.778099999999995</v>
      </c>
      <c r="E32" s="4">
        <v>59.659100000000002</v>
      </c>
      <c r="F32" s="4">
        <v>72.441900000000004</v>
      </c>
      <c r="G32" s="4">
        <v>88.347200000000001</v>
      </c>
      <c r="H32" s="4">
        <v>90.073499999999996</v>
      </c>
      <c r="I32" s="13">
        <v>132.459</v>
      </c>
      <c r="J32" s="13">
        <v>163.13200000000001</v>
      </c>
      <c r="K32" s="4">
        <v>84.361500000000007</v>
      </c>
      <c r="L32" s="4">
        <v>139.102</v>
      </c>
      <c r="M32" s="13">
        <v>79.221599999999995</v>
      </c>
      <c r="N32" s="4">
        <v>79.891300000000001</v>
      </c>
      <c r="O32" s="4">
        <v>93.481700000000004</v>
      </c>
      <c r="P32" s="13">
        <v>96.260199999999998</v>
      </c>
      <c r="Q32" s="13">
        <v>91.772999999999996</v>
      </c>
      <c r="R32" s="4">
        <v>92.744500000000002</v>
      </c>
      <c r="S32" s="13">
        <v>104.751</v>
      </c>
      <c r="T32" s="13">
        <v>160.744</v>
      </c>
      <c r="U32" s="13">
        <v>121.488</v>
      </c>
      <c r="V32" s="13">
        <v>158.25399999999999</v>
      </c>
      <c r="W32" s="4">
        <v>98.477800000000002</v>
      </c>
      <c r="X32" s="13">
        <v>80.845699999999994</v>
      </c>
      <c r="Y32" s="4">
        <v>99.784999999999997</v>
      </c>
      <c r="Z32" s="13">
        <v>86.674499999999995</v>
      </c>
      <c r="AA32" s="4">
        <v>68.956500000000005</v>
      </c>
      <c r="AB32" s="4">
        <v>96.908900000000003</v>
      </c>
      <c r="AC32" s="4">
        <v>94.382000000000005</v>
      </c>
      <c r="AD32" s="4">
        <v>97.051100000000005</v>
      </c>
      <c r="AE32" s="13">
        <v>105.096</v>
      </c>
      <c r="AF32" s="13">
        <v>165.40600000000001</v>
      </c>
      <c r="AG32" s="4">
        <v>215.05199999999999</v>
      </c>
      <c r="AH32" s="4">
        <v>95.169600000000003</v>
      </c>
      <c r="AI32" s="4">
        <v>88.815799999999996</v>
      </c>
      <c r="AJ32" s="4">
        <v>104.502</v>
      </c>
      <c r="AK32" s="4">
        <v>121.46</v>
      </c>
      <c r="AL32" s="4">
        <v>92.536900000000003</v>
      </c>
      <c r="AM32" s="13">
        <v>86.357699999999994</v>
      </c>
      <c r="AN32" s="4">
        <v>50.636299999999999</v>
      </c>
      <c r="AO32" s="4">
        <v>129.048</v>
      </c>
      <c r="AP32" s="4">
        <v>118.69199999999999</v>
      </c>
      <c r="AQ32" s="4">
        <v>163.374</v>
      </c>
      <c r="AR32" s="4">
        <v>158.102</v>
      </c>
      <c r="AS32" s="13">
        <v>141.90700000000001</v>
      </c>
      <c r="AT32" s="13">
        <v>122.682</v>
      </c>
      <c r="AU32" s="13">
        <v>140.267</v>
      </c>
      <c r="AV32" s="16">
        <v>151.23699999999999</v>
      </c>
      <c r="AW32" s="4">
        <v>160.61699999999999</v>
      </c>
      <c r="AX32" s="13">
        <v>161.292</v>
      </c>
      <c r="AY32" s="13">
        <v>145.47300000000001</v>
      </c>
      <c r="AZ32" s="13">
        <v>143.77000000000001</v>
      </c>
      <c r="BA32" s="13">
        <v>72.852400000000003</v>
      </c>
      <c r="BB32" s="13">
        <v>103.809</v>
      </c>
      <c r="BC32" s="13">
        <v>103.35899999999999</v>
      </c>
      <c r="BD32" s="13">
        <v>103.471</v>
      </c>
      <c r="BE32" s="24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</row>
    <row r="33" spans="1:225" x14ac:dyDescent="0.3">
      <c r="A33" s="23" t="s">
        <v>60</v>
      </c>
      <c r="B33" s="4">
        <v>108.434</v>
      </c>
      <c r="C33" s="4">
        <v>172.98599999999999</v>
      </c>
      <c r="D33" s="4">
        <v>90.778099999999995</v>
      </c>
      <c r="E33" s="4">
        <v>59.659100000000002</v>
      </c>
      <c r="F33" s="4">
        <v>72.441900000000004</v>
      </c>
      <c r="G33" s="4">
        <v>88.344300000000004</v>
      </c>
      <c r="H33" s="4">
        <v>90.073499999999996</v>
      </c>
      <c r="I33" s="13">
        <v>132.459</v>
      </c>
      <c r="J33" s="13">
        <v>163.13200000000001</v>
      </c>
      <c r="K33" s="4">
        <v>84.361500000000007</v>
      </c>
      <c r="L33" s="4">
        <v>139.102</v>
      </c>
      <c r="M33" s="13">
        <v>79.219200000000001</v>
      </c>
      <c r="N33" s="4">
        <v>79.891300000000001</v>
      </c>
      <c r="O33" s="4">
        <v>93.481700000000004</v>
      </c>
      <c r="P33" s="13">
        <v>96.260199999999998</v>
      </c>
      <c r="Q33" s="13">
        <v>91.772999999999996</v>
      </c>
      <c r="R33" s="4">
        <v>92.744500000000002</v>
      </c>
      <c r="S33" s="13">
        <v>104.746</v>
      </c>
      <c r="T33" s="13">
        <v>160.744</v>
      </c>
      <c r="U33" s="13">
        <v>121.488</v>
      </c>
      <c r="V33" s="13">
        <v>158.25399999999999</v>
      </c>
      <c r="W33" s="4">
        <v>98.474100000000007</v>
      </c>
      <c r="X33" s="13">
        <v>80.845699999999994</v>
      </c>
      <c r="Y33" s="4">
        <v>99.784999999999997</v>
      </c>
      <c r="Z33" s="13">
        <v>86.674499999999995</v>
      </c>
      <c r="AA33" s="4">
        <v>68.956500000000005</v>
      </c>
      <c r="AB33" s="4">
        <v>96.908900000000003</v>
      </c>
      <c r="AC33" s="4">
        <v>94.382000000000005</v>
      </c>
      <c r="AD33" s="4">
        <v>97.051100000000005</v>
      </c>
      <c r="AE33" s="13">
        <v>105.092</v>
      </c>
      <c r="AF33" s="13">
        <v>165.39599999999999</v>
      </c>
      <c r="AG33" s="4">
        <v>215.05199999999999</v>
      </c>
      <c r="AH33" s="4">
        <v>95.169600000000003</v>
      </c>
      <c r="AI33" s="4">
        <v>88.815799999999996</v>
      </c>
      <c r="AJ33" s="4">
        <v>104.502</v>
      </c>
      <c r="AK33" s="4">
        <v>121.46</v>
      </c>
      <c r="AL33" s="4">
        <v>92.536900000000003</v>
      </c>
      <c r="AM33" s="13">
        <v>86.357699999999994</v>
      </c>
      <c r="AN33" s="4">
        <v>50.635300000000001</v>
      </c>
      <c r="AO33" s="4">
        <v>129.042</v>
      </c>
      <c r="AP33" s="4">
        <v>118.69199999999999</v>
      </c>
      <c r="AQ33" s="4">
        <v>163.364</v>
      </c>
      <c r="AR33" s="4">
        <v>158.102</v>
      </c>
      <c r="AS33" s="13">
        <v>141.90700000000001</v>
      </c>
      <c r="AT33" s="13">
        <v>122.682</v>
      </c>
      <c r="AU33" s="13">
        <v>140.267</v>
      </c>
      <c r="AV33" s="16">
        <v>151.23699999999999</v>
      </c>
      <c r="AW33" s="4">
        <v>160.61699999999999</v>
      </c>
      <c r="AX33" s="13">
        <v>161.28200000000001</v>
      </c>
      <c r="AY33" s="13">
        <v>145.47300000000001</v>
      </c>
      <c r="AZ33" s="13">
        <v>143.77000000000001</v>
      </c>
      <c r="BA33" s="13">
        <v>72.850499999999997</v>
      </c>
      <c r="BB33" s="13">
        <v>103.809</v>
      </c>
      <c r="BC33" s="13">
        <v>103.35899999999999</v>
      </c>
      <c r="BD33" s="13">
        <v>103.471</v>
      </c>
      <c r="BE33" s="24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</row>
    <row r="34" spans="1:225" x14ac:dyDescent="0.3">
      <c r="A34" s="23" t="s">
        <v>61</v>
      </c>
      <c r="B34" s="4">
        <v>127.66</v>
      </c>
      <c r="C34" s="4">
        <v>289.11700000000002</v>
      </c>
      <c r="D34" s="4">
        <v>105.946</v>
      </c>
      <c r="E34" s="4">
        <v>53.728099999999998</v>
      </c>
      <c r="F34" s="4">
        <v>121.273</v>
      </c>
      <c r="G34" s="4">
        <v>114.288</v>
      </c>
      <c r="H34" s="4">
        <v>149.79599999999999</v>
      </c>
      <c r="I34" s="13">
        <v>67.212000000000003</v>
      </c>
      <c r="J34" s="13">
        <v>210.602</v>
      </c>
      <c r="K34" s="4">
        <v>142.89599999999999</v>
      </c>
      <c r="L34" s="4">
        <v>142.37299999999999</v>
      </c>
      <c r="M34" s="13">
        <v>85.617199999999997</v>
      </c>
      <c r="N34" s="4">
        <v>86.470600000000005</v>
      </c>
      <c r="O34" s="4">
        <v>100.83499999999999</v>
      </c>
      <c r="P34" s="13">
        <v>81.063699999999997</v>
      </c>
      <c r="Q34" s="13">
        <v>97.641999999999996</v>
      </c>
      <c r="R34" s="4">
        <v>138.02799999999999</v>
      </c>
      <c r="S34" s="13">
        <v>98.061700000000002</v>
      </c>
      <c r="T34" s="13">
        <v>280.92200000000003</v>
      </c>
      <c r="U34" s="13">
        <v>153.125</v>
      </c>
      <c r="V34" s="13">
        <v>119.044</v>
      </c>
      <c r="W34" s="4">
        <v>130.012</v>
      </c>
      <c r="X34" s="13">
        <v>60.637999999999998</v>
      </c>
      <c r="Y34" s="4">
        <v>97.555599999999998</v>
      </c>
      <c r="Z34" s="13">
        <v>84.807699999999997</v>
      </c>
      <c r="AA34" s="4">
        <v>93.856399999999994</v>
      </c>
      <c r="AB34" s="4">
        <v>107.104</v>
      </c>
      <c r="AC34" s="4">
        <v>93.333299999999994</v>
      </c>
      <c r="AD34" s="4">
        <v>112.65300000000001</v>
      </c>
      <c r="AE34" s="13">
        <v>136.15299999999999</v>
      </c>
      <c r="AF34" s="13">
        <v>159.31100000000001</v>
      </c>
      <c r="AG34" s="4">
        <v>198.33600000000001</v>
      </c>
      <c r="AH34" s="4">
        <v>98.989900000000006</v>
      </c>
      <c r="AI34" s="4">
        <v>79.278499999999994</v>
      </c>
      <c r="AJ34" s="4">
        <v>121.10899999999999</v>
      </c>
      <c r="AK34" s="4">
        <v>133.333</v>
      </c>
      <c r="AL34" s="4">
        <v>64.426599999999993</v>
      </c>
      <c r="AM34" s="13">
        <v>105.06699999999999</v>
      </c>
      <c r="AN34" s="4">
        <v>63.533999999999999</v>
      </c>
      <c r="AO34" s="4">
        <v>143.22800000000001</v>
      </c>
      <c r="AP34" s="4">
        <v>99.279600000000002</v>
      </c>
      <c r="AQ34" s="4">
        <v>212.65</v>
      </c>
      <c r="AR34" s="4">
        <v>130.71199999999999</v>
      </c>
      <c r="AS34" s="13">
        <v>137.221</v>
      </c>
      <c r="AT34" s="13">
        <v>241.071</v>
      </c>
      <c r="AU34" s="13">
        <v>250.56800000000001</v>
      </c>
      <c r="AV34" s="16">
        <v>270.32100000000003</v>
      </c>
      <c r="AW34" s="4">
        <v>159.76300000000001</v>
      </c>
      <c r="AX34" s="13">
        <v>181.245</v>
      </c>
      <c r="AY34" s="13">
        <v>163.42400000000001</v>
      </c>
      <c r="AZ34" s="13">
        <v>187.732</v>
      </c>
      <c r="BA34" s="13">
        <v>61.9861</v>
      </c>
      <c r="BB34" s="13">
        <v>79.426100000000005</v>
      </c>
      <c r="BC34" s="13">
        <v>107.056</v>
      </c>
      <c r="BD34" s="13">
        <v>95.288499999999999</v>
      </c>
      <c r="BE34" s="24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</row>
    <row r="35" spans="1:225" x14ac:dyDescent="0.3">
      <c r="A35" s="23" t="s">
        <v>63</v>
      </c>
      <c r="B35" s="4">
        <v>127.66</v>
      </c>
      <c r="C35" s="4">
        <v>289.11700000000002</v>
      </c>
      <c r="D35" s="4">
        <v>105.946</v>
      </c>
      <c r="E35" s="4">
        <v>61.25</v>
      </c>
      <c r="F35" s="4">
        <v>121.273</v>
      </c>
      <c r="G35" s="4">
        <v>114.288</v>
      </c>
      <c r="H35" s="4">
        <v>149.79599999999999</v>
      </c>
      <c r="I35" s="13">
        <v>67.212000000000003</v>
      </c>
      <c r="J35" s="13">
        <v>210.602</v>
      </c>
      <c r="K35" s="4">
        <v>142.88800000000001</v>
      </c>
      <c r="L35" s="4">
        <v>142.37299999999999</v>
      </c>
      <c r="M35" s="13">
        <v>85.617199999999997</v>
      </c>
      <c r="N35" s="4">
        <v>86.470600000000005</v>
      </c>
      <c r="O35" s="4">
        <v>100.83499999999999</v>
      </c>
      <c r="P35" s="13">
        <v>81.063699999999997</v>
      </c>
      <c r="Q35" s="13">
        <v>97.641999999999996</v>
      </c>
      <c r="R35" s="4">
        <v>138.02799999999999</v>
      </c>
      <c r="S35" s="13">
        <v>98.061700000000002</v>
      </c>
      <c r="T35" s="13">
        <v>280.892</v>
      </c>
      <c r="U35" s="13">
        <v>153.125</v>
      </c>
      <c r="V35" s="13">
        <v>119.039</v>
      </c>
      <c r="W35" s="4">
        <v>130.012</v>
      </c>
      <c r="X35" s="13">
        <v>60.637999999999998</v>
      </c>
      <c r="Y35" s="4">
        <v>97.555599999999998</v>
      </c>
      <c r="Z35" s="13">
        <v>84.807699999999997</v>
      </c>
      <c r="AA35" s="4">
        <v>93.856399999999994</v>
      </c>
      <c r="AB35" s="4">
        <v>107.104</v>
      </c>
      <c r="AC35" s="4">
        <v>93.333299999999994</v>
      </c>
      <c r="AD35" s="4">
        <v>112.65300000000001</v>
      </c>
      <c r="AE35" s="13">
        <v>136.14599999999999</v>
      </c>
      <c r="AF35" s="13">
        <v>159.31100000000001</v>
      </c>
      <c r="AG35" s="4">
        <v>198.33600000000001</v>
      </c>
      <c r="AH35" s="4">
        <v>98.989900000000006</v>
      </c>
      <c r="AI35" s="4">
        <v>79.278499999999994</v>
      </c>
      <c r="AJ35" s="4">
        <v>121.10899999999999</v>
      </c>
      <c r="AK35" s="4">
        <v>133.333</v>
      </c>
      <c r="AL35" s="4">
        <v>64.426599999999993</v>
      </c>
      <c r="AM35" s="13">
        <v>105.06699999999999</v>
      </c>
      <c r="AN35" s="4">
        <v>63.532499999999999</v>
      </c>
      <c r="AO35" s="4">
        <v>143.221</v>
      </c>
      <c r="AP35" s="4">
        <v>99.275899999999993</v>
      </c>
      <c r="AQ35" s="4">
        <v>212.63300000000001</v>
      </c>
      <c r="AR35" s="4">
        <v>130.70500000000001</v>
      </c>
      <c r="AS35" s="13">
        <v>137.215</v>
      </c>
      <c r="AT35" s="13">
        <v>241.071</v>
      </c>
      <c r="AU35" s="13">
        <v>250.56800000000001</v>
      </c>
      <c r="AV35" s="16">
        <v>270.29599999999999</v>
      </c>
      <c r="AW35" s="4">
        <v>159.76300000000001</v>
      </c>
      <c r="AX35" s="13">
        <v>181.233</v>
      </c>
      <c r="AY35" s="13">
        <v>163.42400000000001</v>
      </c>
      <c r="AZ35" s="13">
        <v>187.72</v>
      </c>
      <c r="BA35" s="13">
        <v>61.9848</v>
      </c>
      <c r="BB35" s="13">
        <v>79.426100000000005</v>
      </c>
      <c r="BC35" s="13">
        <v>107.056</v>
      </c>
      <c r="BD35" s="13">
        <v>95.288499999999999</v>
      </c>
      <c r="BE35" s="24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</row>
    <row r="36" spans="1:225" x14ac:dyDescent="0.3">
      <c r="A36" s="23" t="s">
        <v>64</v>
      </c>
      <c r="B36" s="4">
        <v>112.703</v>
      </c>
      <c r="C36" s="4">
        <v>242.66300000000001</v>
      </c>
      <c r="D36" s="4">
        <v>100.41</v>
      </c>
      <c r="E36" s="4">
        <v>53.251199999999997</v>
      </c>
      <c r="F36" s="4">
        <v>98.159499999999994</v>
      </c>
      <c r="G36" s="4">
        <v>89.007000000000005</v>
      </c>
      <c r="H36" s="4">
        <v>103.44</v>
      </c>
      <c r="I36" s="13">
        <v>111.43899999999999</v>
      </c>
      <c r="J36" s="13">
        <v>217.77799999999999</v>
      </c>
      <c r="K36" s="4">
        <v>94.08</v>
      </c>
      <c r="L36" s="4">
        <v>133.46100000000001</v>
      </c>
      <c r="M36" s="13">
        <v>92.166200000000003</v>
      </c>
      <c r="N36" s="4">
        <v>85.9649</v>
      </c>
      <c r="O36" s="4">
        <v>106.01</v>
      </c>
      <c r="P36" s="13">
        <v>126.833</v>
      </c>
      <c r="Q36" s="13">
        <v>111.67400000000001</v>
      </c>
      <c r="R36" s="4">
        <v>122.5</v>
      </c>
      <c r="S36" s="13">
        <v>69.151200000000003</v>
      </c>
      <c r="T36" s="13">
        <v>172.053</v>
      </c>
      <c r="U36" s="13">
        <v>150.38399999999999</v>
      </c>
      <c r="V36" s="13">
        <v>100.62</v>
      </c>
      <c r="W36" s="4">
        <v>88.696700000000007</v>
      </c>
      <c r="X36" s="13">
        <v>79.051100000000005</v>
      </c>
      <c r="Y36" s="4">
        <v>112.376</v>
      </c>
      <c r="Z36" s="13">
        <v>130.83500000000001</v>
      </c>
      <c r="AA36" s="4">
        <v>146.41399999999999</v>
      </c>
      <c r="AB36" s="4">
        <v>117.6</v>
      </c>
      <c r="AC36" s="4">
        <v>170.93</v>
      </c>
      <c r="AD36" s="4">
        <v>148.71899999999999</v>
      </c>
      <c r="AE36" s="13">
        <v>146.869</v>
      </c>
      <c r="AF36" s="13">
        <v>155.62899999999999</v>
      </c>
      <c r="AG36" s="4">
        <v>183.75</v>
      </c>
      <c r="AH36" s="4">
        <v>112.395</v>
      </c>
      <c r="AI36" s="4">
        <v>109.779</v>
      </c>
      <c r="AJ36" s="4">
        <v>150.34100000000001</v>
      </c>
      <c r="AK36" s="4">
        <v>139.33600000000001</v>
      </c>
      <c r="AL36" s="4">
        <v>97.508799999999994</v>
      </c>
      <c r="AM36" s="13">
        <v>100.83799999999999</v>
      </c>
      <c r="AN36" s="4">
        <v>124.051</v>
      </c>
      <c r="AO36" s="4">
        <v>134.48500000000001</v>
      </c>
      <c r="AP36" s="4">
        <v>138.69399999999999</v>
      </c>
      <c r="AQ36" s="4">
        <v>158.93799999999999</v>
      </c>
      <c r="AR36" s="4">
        <v>203.273</v>
      </c>
      <c r="AS36" s="13">
        <v>138.03700000000001</v>
      </c>
      <c r="AT36" s="13">
        <v>192.91300000000001</v>
      </c>
      <c r="AU36" s="13">
        <v>215.965</v>
      </c>
      <c r="AV36" s="16">
        <v>199.709</v>
      </c>
      <c r="AW36" s="4">
        <v>158.405</v>
      </c>
      <c r="AX36" s="13">
        <v>151.15700000000001</v>
      </c>
      <c r="AY36" s="13">
        <v>158.386</v>
      </c>
      <c r="AZ36" s="13">
        <v>160.95699999999999</v>
      </c>
      <c r="BA36" s="13">
        <v>119.40300000000001</v>
      </c>
      <c r="BB36" s="13">
        <v>162.53100000000001</v>
      </c>
      <c r="BC36" s="13">
        <v>159.78299999999999</v>
      </c>
      <c r="BD36" s="13">
        <v>154.72200000000001</v>
      </c>
      <c r="BE36" s="24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</row>
    <row r="37" spans="1:225" x14ac:dyDescent="0.3">
      <c r="A37" s="23" t="s">
        <v>65</v>
      </c>
      <c r="B37" s="4">
        <v>100</v>
      </c>
      <c r="C37" s="4">
        <v>213.52500000000001</v>
      </c>
      <c r="D37" s="4">
        <v>102.083</v>
      </c>
      <c r="E37" s="4">
        <v>48.748100000000001</v>
      </c>
      <c r="F37" s="4">
        <v>92.927199999999999</v>
      </c>
      <c r="G37" s="4">
        <v>113.65</v>
      </c>
      <c r="H37" s="4">
        <v>106.137</v>
      </c>
      <c r="I37" s="13">
        <v>147.393</v>
      </c>
      <c r="J37" s="13">
        <v>175.90700000000001</v>
      </c>
      <c r="K37" s="4">
        <v>99.668499999999995</v>
      </c>
      <c r="L37" s="4">
        <v>122.648</v>
      </c>
      <c r="M37" s="13">
        <v>96.728200000000001</v>
      </c>
      <c r="N37" s="4">
        <v>94.301299999999998</v>
      </c>
      <c r="O37" s="4">
        <v>137.042</v>
      </c>
      <c r="P37" s="13">
        <v>135.11000000000001</v>
      </c>
      <c r="Q37" s="13">
        <v>104.27200000000001</v>
      </c>
      <c r="R37" s="4">
        <v>158.91900000000001</v>
      </c>
      <c r="S37" s="13">
        <v>112.34699999999999</v>
      </c>
      <c r="T37" s="13">
        <v>190.291</v>
      </c>
      <c r="U37" s="13">
        <v>189.203</v>
      </c>
      <c r="V37" s="13">
        <v>126.048</v>
      </c>
      <c r="W37" s="4">
        <v>92.572500000000005</v>
      </c>
      <c r="X37" s="13">
        <v>82.194299999999998</v>
      </c>
      <c r="Y37" s="4">
        <v>94.716499999999996</v>
      </c>
      <c r="Z37" s="13">
        <v>144.05500000000001</v>
      </c>
      <c r="AA37" s="4">
        <v>132.32</v>
      </c>
      <c r="AB37" s="4">
        <v>98</v>
      </c>
      <c r="AC37" s="4">
        <v>141.00700000000001</v>
      </c>
      <c r="AD37" s="4">
        <v>149.79599999999999</v>
      </c>
      <c r="AE37" s="13">
        <v>133.36699999999999</v>
      </c>
      <c r="AF37" s="13">
        <v>151.54599999999999</v>
      </c>
      <c r="AG37" s="4">
        <v>188.274</v>
      </c>
      <c r="AH37" s="4">
        <v>135.11000000000001</v>
      </c>
      <c r="AI37" s="4">
        <v>127.059</v>
      </c>
      <c r="AJ37" s="4">
        <v>144.559</v>
      </c>
      <c r="AK37" s="4">
        <v>132.791</v>
      </c>
      <c r="AL37" s="4">
        <v>97.051100000000005</v>
      </c>
      <c r="AM37" s="13">
        <v>119.02800000000001</v>
      </c>
      <c r="AN37" s="4">
        <v>125.64100000000001</v>
      </c>
      <c r="AO37" s="4">
        <v>111.65</v>
      </c>
      <c r="AP37" s="4">
        <v>125.64100000000001</v>
      </c>
      <c r="AQ37" s="4">
        <v>156.80000000000001</v>
      </c>
      <c r="AR37" s="4">
        <v>169.44200000000001</v>
      </c>
      <c r="AS37" s="13">
        <v>145.161</v>
      </c>
      <c r="AT37" s="13">
        <v>168.96600000000001</v>
      </c>
      <c r="AU37" s="13">
        <v>167.04499999999999</v>
      </c>
      <c r="AV37" s="16">
        <v>170.21299999999999</v>
      </c>
      <c r="AW37" s="4">
        <v>145.066</v>
      </c>
      <c r="AX37" s="13">
        <v>140</v>
      </c>
      <c r="AY37" s="13">
        <v>148.185</v>
      </c>
      <c r="AZ37" s="13">
        <v>144.69499999999999</v>
      </c>
      <c r="BA37" s="13">
        <v>121.212</v>
      </c>
      <c r="BB37" s="13">
        <v>148.702</v>
      </c>
      <c r="BC37" s="13">
        <v>156.38300000000001</v>
      </c>
      <c r="BD37" s="13">
        <v>156.09800000000001</v>
      </c>
      <c r="BE37" s="24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</row>
    <row r="38" spans="1:225" x14ac:dyDescent="0.3">
      <c r="A38" s="23" t="s">
        <v>67</v>
      </c>
      <c r="B38" s="4">
        <v>110.727</v>
      </c>
      <c r="C38" s="4">
        <v>214.21600000000001</v>
      </c>
      <c r="D38" s="4">
        <v>99.384</v>
      </c>
      <c r="E38" s="4">
        <v>70.133600000000001</v>
      </c>
      <c r="F38" s="4">
        <v>101.871</v>
      </c>
      <c r="G38" s="4">
        <v>109.70099999999999</v>
      </c>
      <c r="H38" s="4">
        <v>100.34099999999999</v>
      </c>
      <c r="I38" s="13">
        <v>147.65600000000001</v>
      </c>
      <c r="J38" s="13">
        <v>265.18299999999999</v>
      </c>
      <c r="K38" s="4">
        <v>91.468500000000006</v>
      </c>
      <c r="L38" s="4">
        <v>120.569</v>
      </c>
      <c r="M38" s="13">
        <v>103.867</v>
      </c>
      <c r="N38" s="4">
        <v>99.920699999999997</v>
      </c>
      <c r="O38" s="4">
        <v>134.09700000000001</v>
      </c>
      <c r="P38" s="13">
        <v>123.73699999999999</v>
      </c>
      <c r="Q38" s="13">
        <v>107.824</v>
      </c>
      <c r="R38" s="4">
        <v>138.679</v>
      </c>
      <c r="S38" s="13">
        <v>90.270200000000003</v>
      </c>
      <c r="T38" s="13">
        <v>194.61600000000001</v>
      </c>
      <c r="U38" s="13">
        <v>190.155</v>
      </c>
      <c r="V38" s="13">
        <v>107.108</v>
      </c>
      <c r="W38" s="4">
        <v>79.619699999999995</v>
      </c>
      <c r="X38" s="13">
        <v>89.295400000000001</v>
      </c>
      <c r="Y38" s="4">
        <v>89.640199999999993</v>
      </c>
      <c r="Z38" s="13">
        <v>154.846</v>
      </c>
      <c r="AA38" s="4">
        <v>123.351</v>
      </c>
      <c r="AB38" s="4">
        <v>106.90900000000001</v>
      </c>
      <c r="AC38" s="4">
        <v>173.86199999999999</v>
      </c>
      <c r="AD38" s="4">
        <v>138.971</v>
      </c>
      <c r="AE38" s="13">
        <v>125.91</v>
      </c>
      <c r="AF38" s="13">
        <v>138.679</v>
      </c>
      <c r="AG38" s="4">
        <v>185.08699999999999</v>
      </c>
      <c r="AH38" s="4">
        <v>133.36699999999999</v>
      </c>
      <c r="AI38" s="4">
        <v>124.529</v>
      </c>
      <c r="AJ38" s="4">
        <v>135.999</v>
      </c>
      <c r="AK38" s="4">
        <v>135.11000000000001</v>
      </c>
      <c r="AL38" s="4">
        <v>88.720500000000001</v>
      </c>
      <c r="AM38" s="13">
        <v>111.364</v>
      </c>
      <c r="AN38" s="4">
        <v>112.214</v>
      </c>
      <c r="AO38" s="4">
        <v>106.556</v>
      </c>
      <c r="AP38" s="4">
        <v>106.20099999999999</v>
      </c>
      <c r="AQ38" s="4">
        <v>149.14599999999999</v>
      </c>
      <c r="AR38" s="4">
        <v>168.06399999999999</v>
      </c>
      <c r="AS38" s="13">
        <v>127.84099999999999</v>
      </c>
      <c r="AT38" s="13">
        <v>183.75</v>
      </c>
      <c r="AU38" s="13">
        <v>188.46199999999999</v>
      </c>
      <c r="AV38" s="16">
        <v>169.761</v>
      </c>
      <c r="AW38" s="4">
        <v>132.089</v>
      </c>
      <c r="AX38" s="13">
        <v>130.089</v>
      </c>
      <c r="AY38" s="13">
        <v>139.20500000000001</v>
      </c>
      <c r="AZ38" s="13">
        <v>141.50899999999999</v>
      </c>
      <c r="BA38" s="13">
        <v>100.629</v>
      </c>
      <c r="BB38" s="13">
        <v>149.93199999999999</v>
      </c>
      <c r="BC38" s="13">
        <v>153.125</v>
      </c>
      <c r="BD38" s="13">
        <v>136.16999999999999</v>
      </c>
      <c r="BE38" s="24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</row>
    <row r="39" spans="1:225" x14ac:dyDescent="0.3">
      <c r="A39" s="23" t="s">
        <v>68</v>
      </c>
      <c r="B39" s="4">
        <v>80.744600000000005</v>
      </c>
      <c r="C39" s="4">
        <v>135.44200000000001</v>
      </c>
      <c r="D39" s="4">
        <v>82.293999999999997</v>
      </c>
      <c r="E39" s="4">
        <v>44.599499999999999</v>
      </c>
      <c r="F39" s="4">
        <v>84.294300000000007</v>
      </c>
      <c r="G39" s="4">
        <v>92.744500000000002</v>
      </c>
      <c r="H39" s="4">
        <v>81.2654</v>
      </c>
      <c r="I39" s="13">
        <v>125.27200000000001</v>
      </c>
      <c r="J39" s="13">
        <v>127.962</v>
      </c>
      <c r="K39" s="4">
        <v>63.999600000000001</v>
      </c>
      <c r="L39" s="4">
        <v>93.116600000000005</v>
      </c>
      <c r="M39" s="13">
        <v>72.235900000000001</v>
      </c>
      <c r="N39" s="4">
        <v>71.5715</v>
      </c>
      <c r="O39" s="4">
        <v>93.963099999999997</v>
      </c>
      <c r="P39" s="13">
        <v>108.688</v>
      </c>
      <c r="Q39" s="13">
        <v>81.252899999999997</v>
      </c>
      <c r="R39" s="4">
        <v>103.887</v>
      </c>
      <c r="S39" s="13">
        <v>59.231699999999996</v>
      </c>
      <c r="T39" s="13">
        <v>150.34100000000001</v>
      </c>
      <c r="U39" s="13">
        <v>133.166</v>
      </c>
      <c r="V39" s="13">
        <v>75.273099999999999</v>
      </c>
      <c r="W39" s="4">
        <v>68.677300000000002</v>
      </c>
      <c r="X39" s="13">
        <v>78.007099999999994</v>
      </c>
      <c r="Y39" s="4">
        <v>64.420299999999997</v>
      </c>
      <c r="Z39" s="13">
        <v>106.556</v>
      </c>
      <c r="AA39" s="4">
        <v>89.449299999999994</v>
      </c>
      <c r="AB39" s="4">
        <v>70.334900000000005</v>
      </c>
      <c r="AC39" s="4">
        <v>122.29600000000001</v>
      </c>
      <c r="AD39" s="4">
        <v>104.255</v>
      </c>
      <c r="AE39" s="13">
        <v>102.682</v>
      </c>
      <c r="AF39" s="13">
        <v>108.08799999999999</v>
      </c>
      <c r="AG39" s="4">
        <v>161.41999999999999</v>
      </c>
      <c r="AH39" s="4">
        <v>103.748</v>
      </c>
      <c r="AI39" s="4">
        <v>90.765600000000006</v>
      </c>
      <c r="AJ39" s="4">
        <v>97.739400000000003</v>
      </c>
      <c r="AK39" s="4">
        <v>127.999</v>
      </c>
      <c r="AL39" s="4">
        <v>73.565399999999997</v>
      </c>
      <c r="AM39" s="13">
        <v>90.427499999999995</v>
      </c>
      <c r="AN39" s="4">
        <v>71.707300000000004</v>
      </c>
      <c r="AO39" s="4">
        <v>81.626400000000004</v>
      </c>
      <c r="AP39" s="4">
        <v>76.421000000000006</v>
      </c>
      <c r="AQ39" s="4">
        <v>99.533600000000007</v>
      </c>
      <c r="AR39" s="4">
        <v>132.512</v>
      </c>
      <c r="AS39" s="13">
        <v>105.14</v>
      </c>
      <c r="AT39" s="13">
        <v>136.744</v>
      </c>
      <c r="AU39" s="13">
        <v>134.86199999999999</v>
      </c>
      <c r="AV39" s="16">
        <v>129.29300000000001</v>
      </c>
      <c r="AW39" s="4">
        <v>107.108</v>
      </c>
      <c r="AX39" s="13">
        <v>112.706</v>
      </c>
      <c r="AY39" s="13">
        <v>111.139</v>
      </c>
      <c r="AZ39" s="13">
        <v>105.471</v>
      </c>
      <c r="BA39" s="13">
        <v>85.000900000000001</v>
      </c>
      <c r="BB39" s="13">
        <v>112.64400000000001</v>
      </c>
      <c r="BC39" s="13">
        <v>113.953</v>
      </c>
      <c r="BD39" s="13">
        <v>112.667</v>
      </c>
      <c r="BE39" s="24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</row>
    <row r="40" spans="1:225" x14ac:dyDescent="0.3">
      <c r="A40" s="23" t="s">
        <v>69</v>
      </c>
      <c r="B40" s="4">
        <v>59.4452</v>
      </c>
      <c r="C40" s="4">
        <v>95.444199999999995</v>
      </c>
      <c r="D40" s="4">
        <v>60.552</v>
      </c>
      <c r="E40" s="4">
        <v>49.932099999999998</v>
      </c>
      <c r="F40" s="4">
        <v>58.347999999999999</v>
      </c>
      <c r="G40" s="4">
        <v>71.707300000000004</v>
      </c>
      <c r="H40" s="4">
        <v>63.605800000000002</v>
      </c>
      <c r="I40" s="13">
        <v>104.018</v>
      </c>
      <c r="J40" s="13">
        <v>139.83699999999999</v>
      </c>
      <c r="K40" s="4">
        <v>56.732399999999998</v>
      </c>
      <c r="L40" s="4">
        <v>77.486199999999997</v>
      </c>
      <c r="M40" s="13">
        <v>65.7179</v>
      </c>
      <c r="N40" s="4">
        <v>59.972799999999999</v>
      </c>
      <c r="O40" s="4">
        <v>107.352</v>
      </c>
      <c r="P40" s="13">
        <v>89.771000000000001</v>
      </c>
      <c r="Q40" s="13">
        <v>46.185299999999998</v>
      </c>
      <c r="R40" s="4">
        <v>88.241200000000006</v>
      </c>
      <c r="S40" s="13">
        <v>68.854200000000006</v>
      </c>
      <c r="T40" s="13">
        <v>115.485</v>
      </c>
      <c r="U40" s="13">
        <v>103.259</v>
      </c>
      <c r="V40" s="13">
        <v>47.865400000000001</v>
      </c>
      <c r="W40" s="4">
        <v>58.894199999999998</v>
      </c>
      <c r="X40" s="13">
        <v>66.176500000000004</v>
      </c>
      <c r="Y40" s="4">
        <v>46.091099999999997</v>
      </c>
      <c r="Z40" s="13">
        <v>97.971000000000004</v>
      </c>
      <c r="AA40" s="4">
        <v>59.964599999999997</v>
      </c>
      <c r="AB40" s="4">
        <v>47.426200000000001</v>
      </c>
      <c r="AC40" s="4">
        <v>79.459500000000006</v>
      </c>
      <c r="AD40" s="4">
        <v>65.4238</v>
      </c>
      <c r="AE40" s="13">
        <v>71.242000000000004</v>
      </c>
      <c r="AF40" s="13">
        <v>84.482799999999997</v>
      </c>
      <c r="AG40" s="4">
        <v>121.054</v>
      </c>
      <c r="AH40" s="4">
        <v>76.633499999999998</v>
      </c>
      <c r="AI40" s="4">
        <v>54.079500000000003</v>
      </c>
      <c r="AJ40" s="4">
        <v>78.909700000000001</v>
      </c>
      <c r="AK40" s="4">
        <v>96.372399999999999</v>
      </c>
      <c r="AL40" s="4">
        <v>59.1708</v>
      </c>
      <c r="AM40" s="13">
        <v>64.781499999999994</v>
      </c>
      <c r="AN40" s="4">
        <v>56.661999999999999</v>
      </c>
      <c r="AO40" s="4">
        <v>49.218800000000002</v>
      </c>
      <c r="AP40" s="4">
        <v>57.421900000000001</v>
      </c>
      <c r="AQ40" s="4">
        <v>88.601699999999994</v>
      </c>
      <c r="AR40" s="4">
        <v>104.05</v>
      </c>
      <c r="AS40" s="13">
        <v>76.526499999999999</v>
      </c>
      <c r="AT40" s="13">
        <v>82.910300000000007</v>
      </c>
      <c r="AU40" s="13">
        <v>88.696700000000007</v>
      </c>
      <c r="AV40" s="16">
        <v>84.656099999999995</v>
      </c>
      <c r="AW40" s="4">
        <v>94.177099999999996</v>
      </c>
      <c r="AX40" s="13">
        <v>88.515699999999995</v>
      </c>
      <c r="AY40" s="13">
        <v>96.632800000000003</v>
      </c>
      <c r="AZ40" s="13">
        <v>86.982799999999997</v>
      </c>
      <c r="BA40" s="13">
        <v>52.585500000000003</v>
      </c>
      <c r="BB40" s="13">
        <v>83.15</v>
      </c>
      <c r="BC40" s="13">
        <v>89.743600000000001</v>
      </c>
      <c r="BD40" s="13">
        <v>77.452699999999993</v>
      </c>
      <c r="BE40" s="24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</row>
    <row r="41" spans="1:225" x14ac:dyDescent="0.3">
      <c r="A41" s="23" t="s">
        <v>71</v>
      </c>
      <c r="B41" s="4">
        <v>40.983600000000003</v>
      </c>
      <c r="C41" s="4">
        <v>198.21700000000001</v>
      </c>
      <c r="D41" s="4">
        <v>58.992699999999999</v>
      </c>
      <c r="E41" s="4">
        <v>40.296100000000003</v>
      </c>
      <c r="F41" s="4">
        <v>58.441600000000001</v>
      </c>
      <c r="G41" s="4">
        <v>68.111599999999996</v>
      </c>
      <c r="H41" s="4">
        <v>64.198400000000007</v>
      </c>
      <c r="I41" s="13">
        <v>77.640799999999999</v>
      </c>
      <c r="J41" s="13">
        <v>109.09099999999999</v>
      </c>
      <c r="K41" s="4">
        <v>41.761400000000002</v>
      </c>
      <c r="L41" s="4">
        <v>61.25</v>
      </c>
      <c r="M41" s="13">
        <v>55.945500000000003</v>
      </c>
      <c r="N41" s="4">
        <v>47.8827</v>
      </c>
      <c r="O41" s="4">
        <v>64.332599999999999</v>
      </c>
      <c r="P41" s="13">
        <v>75.053200000000004</v>
      </c>
      <c r="Q41" s="13">
        <v>44.2179</v>
      </c>
      <c r="R41" s="4">
        <v>71.528999999999996</v>
      </c>
      <c r="S41" s="13">
        <v>49.704099999999997</v>
      </c>
      <c r="T41" s="13">
        <v>85.266800000000003</v>
      </c>
      <c r="U41" s="13">
        <v>77.030600000000007</v>
      </c>
      <c r="V41" s="13">
        <v>48.837200000000003</v>
      </c>
      <c r="W41" s="4">
        <v>55.033299999999997</v>
      </c>
      <c r="X41" s="13">
        <v>56.647399999999998</v>
      </c>
      <c r="Y41" s="4">
        <v>40.453800000000001</v>
      </c>
      <c r="Z41" s="13">
        <v>64.298199999999994</v>
      </c>
      <c r="AA41" s="4">
        <v>45.971800000000002</v>
      </c>
      <c r="AB41" s="4">
        <v>43.611499999999999</v>
      </c>
      <c r="AC41" s="4">
        <v>65.937399999999997</v>
      </c>
      <c r="AD41" s="4">
        <v>42.976900000000001</v>
      </c>
      <c r="AE41" s="13">
        <v>54.902000000000001</v>
      </c>
      <c r="AF41" s="13">
        <v>84.299700000000001</v>
      </c>
      <c r="AG41" s="4">
        <v>106.90900000000001</v>
      </c>
      <c r="AH41" s="4">
        <v>56.790900000000001</v>
      </c>
      <c r="AI41" s="4">
        <v>49.456099999999999</v>
      </c>
      <c r="AJ41" s="4">
        <v>72.772300000000001</v>
      </c>
      <c r="AK41" s="4">
        <v>74.762699999999995</v>
      </c>
      <c r="AL41" s="4">
        <v>50.957099999999997</v>
      </c>
      <c r="AM41" s="13">
        <v>51.939399999999999</v>
      </c>
      <c r="AN41" s="4">
        <v>35.717199999999998</v>
      </c>
      <c r="AO41" s="4">
        <v>37.335999999999999</v>
      </c>
      <c r="AP41" s="4">
        <v>46.142600000000002</v>
      </c>
      <c r="AQ41" s="4">
        <v>73.102000000000004</v>
      </c>
      <c r="AR41" s="4">
        <v>103.19</v>
      </c>
      <c r="AS41" s="13">
        <v>43.690600000000003</v>
      </c>
      <c r="AT41" s="13">
        <v>49.4542</v>
      </c>
      <c r="AU41" s="13">
        <v>50.357799999999997</v>
      </c>
      <c r="AV41" s="16">
        <v>48.099400000000003</v>
      </c>
      <c r="AW41" s="4">
        <v>76.891800000000003</v>
      </c>
      <c r="AX41" s="13">
        <v>74.978700000000003</v>
      </c>
      <c r="AY41" s="13">
        <v>80.099299999999999</v>
      </c>
      <c r="AZ41" s="13">
        <v>77.854699999999994</v>
      </c>
      <c r="BA41" s="13">
        <v>40.825600000000001</v>
      </c>
      <c r="BB41" s="13">
        <v>70.601399999999998</v>
      </c>
      <c r="BC41" s="13">
        <v>72.405900000000003</v>
      </c>
      <c r="BD41" s="13">
        <v>62.5869</v>
      </c>
      <c r="BE41" s="24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</row>
    <row r="42" spans="1:225" x14ac:dyDescent="0.3">
      <c r="A42" s="23" t="s">
        <v>72</v>
      </c>
      <c r="B42" s="4">
        <v>41.627499999999998</v>
      </c>
      <c r="C42" s="4">
        <v>74.707800000000006</v>
      </c>
      <c r="D42" s="4">
        <v>47.851599999999998</v>
      </c>
      <c r="E42" s="4">
        <v>24.831099999999999</v>
      </c>
      <c r="F42" s="4">
        <v>47.677399999999999</v>
      </c>
      <c r="G42" s="4">
        <v>50.311799999999998</v>
      </c>
      <c r="H42" s="4">
        <v>46.929000000000002</v>
      </c>
      <c r="I42" s="13">
        <v>55.681800000000003</v>
      </c>
      <c r="J42" s="13">
        <v>66.006399999999999</v>
      </c>
      <c r="K42" s="4">
        <v>27.978999999999999</v>
      </c>
      <c r="L42" s="4">
        <v>49.134700000000002</v>
      </c>
      <c r="M42" s="13">
        <v>44.467599999999997</v>
      </c>
      <c r="N42" s="4">
        <v>32.2699</v>
      </c>
      <c r="O42" s="4">
        <v>68.4251</v>
      </c>
      <c r="P42" s="13">
        <v>62.516199999999998</v>
      </c>
      <c r="Q42" s="13">
        <v>34.264000000000003</v>
      </c>
      <c r="R42" s="4">
        <v>41.097200000000001</v>
      </c>
      <c r="S42" s="13">
        <v>36.934699999999999</v>
      </c>
      <c r="T42" s="13">
        <v>66.455699999999993</v>
      </c>
      <c r="U42" s="13">
        <v>74.745800000000003</v>
      </c>
      <c r="V42" s="13">
        <v>33.959600000000002</v>
      </c>
      <c r="W42" s="4">
        <v>46.841799999999999</v>
      </c>
      <c r="X42" s="13">
        <v>58.9178</v>
      </c>
      <c r="Y42" s="4">
        <v>34.112000000000002</v>
      </c>
      <c r="Z42" s="13">
        <v>52.504199999999997</v>
      </c>
      <c r="AA42" s="4">
        <v>37.645099999999999</v>
      </c>
      <c r="AB42" s="4">
        <v>33.259599999999999</v>
      </c>
      <c r="AC42" s="4">
        <v>45.203699999999998</v>
      </c>
      <c r="AD42" s="4">
        <v>26.3672</v>
      </c>
      <c r="AE42" s="13">
        <v>48.011299999999999</v>
      </c>
      <c r="AF42" s="13">
        <v>67.555099999999996</v>
      </c>
      <c r="AG42" s="4">
        <v>65.443200000000004</v>
      </c>
      <c r="AH42" s="4">
        <v>36.139600000000002</v>
      </c>
      <c r="AI42" s="4">
        <v>33.145400000000002</v>
      </c>
      <c r="AJ42" s="4">
        <v>64.139200000000002</v>
      </c>
      <c r="AK42" s="4">
        <v>49.411799999999999</v>
      </c>
      <c r="AL42" s="4">
        <v>43.114100000000001</v>
      </c>
      <c r="AM42" s="13">
        <v>38.387900000000002</v>
      </c>
      <c r="AN42" s="4">
        <v>25.7895</v>
      </c>
      <c r="AO42" s="4">
        <v>38.258000000000003</v>
      </c>
      <c r="AP42" s="4">
        <v>25.185600000000001</v>
      </c>
      <c r="AQ42" s="4">
        <v>45.230800000000002</v>
      </c>
      <c r="AR42" s="4">
        <v>83.691800000000001</v>
      </c>
      <c r="AS42" s="13">
        <v>42.977400000000003</v>
      </c>
      <c r="AT42" s="13">
        <v>38.893500000000003</v>
      </c>
      <c r="AU42" s="13">
        <v>41.015599999999999</v>
      </c>
      <c r="AV42" s="16">
        <v>42.452800000000003</v>
      </c>
      <c r="AW42" s="4">
        <v>64.8005</v>
      </c>
      <c r="AX42" s="13">
        <v>70.862300000000005</v>
      </c>
      <c r="AY42" s="13">
        <v>78.154499999999999</v>
      </c>
      <c r="AZ42" s="13">
        <v>76.906599999999997</v>
      </c>
      <c r="BA42" s="13">
        <v>30.970400000000001</v>
      </c>
      <c r="BB42" s="13">
        <v>66.8553</v>
      </c>
      <c r="BC42" s="13">
        <v>68.157200000000003</v>
      </c>
      <c r="BD42" s="13">
        <v>57.840600000000002</v>
      </c>
      <c r="BE42" s="24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</row>
    <row r="43" spans="1:225" x14ac:dyDescent="0.3">
      <c r="A43" s="23" t="s">
        <v>73</v>
      </c>
      <c r="B43" s="4">
        <v>27.613499999999998</v>
      </c>
      <c r="C43" s="4">
        <v>54.214599999999997</v>
      </c>
      <c r="D43" s="4">
        <v>32.420900000000003</v>
      </c>
      <c r="E43" s="4">
        <v>32.048299999999998</v>
      </c>
      <c r="F43" s="4">
        <v>34.557200000000002</v>
      </c>
      <c r="G43" s="4">
        <v>40.195700000000002</v>
      </c>
      <c r="H43" s="4">
        <v>35.290399999999998</v>
      </c>
      <c r="I43" s="13">
        <v>41.761400000000002</v>
      </c>
      <c r="J43" s="13">
        <v>51.809199999999997</v>
      </c>
      <c r="K43" s="4">
        <v>41.948700000000002</v>
      </c>
      <c r="L43" s="4">
        <v>48.985500000000002</v>
      </c>
      <c r="M43" s="13">
        <v>31.840399999999999</v>
      </c>
      <c r="N43" s="4">
        <v>34.097499999999997</v>
      </c>
      <c r="O43" s="4">
        <v>45</v>
      </c>
      <c r="P43" s="13">
        <v>47.115400000000001</v>
      </c>
      <c r="Q43" s="13">
        <v>34.644399999999997</v>
      </c>
      <c r="R43" s="4">
        <v>41.0946</v>
      </c>
      <c r="S43" s="13">
        <v>31.671900000000001</v>
      </c>
      <c r="T43" s="13">
        <v>78.007099999999994</v>
      </c>
      <c r="U43" s="13">
        <v>47.649900000000002</v>
      </c>
      <c r="V43" s="13">
        <v>25.4206</v>
      </c>
      <c r="W43" s="4">
        <v>36.206899999999997</v>
      </c>
      <c r="X43" s="13">
        <v>46.89</v>
      </c>
      <c r="Y43" s="4">
        <v>33.395600000000002</v>
      </c>
      <c r="Z43" s="13">
        <v>29.174099999999999</v>
      </c>
      <c r="AA43" s="4">
        <v>40.054499999999997</v>
      </c>
      <c r="AB43" s="4">
        <v>28.0928</v>
      </c>
      <c r="AC43" s="4">
        <v>26.782499999999999</v>
      </c>
      <c r="AD43" s="4">
        <v>31.038900000000002</v>
      </c>
      <c r="AE43" s="13">
        <v>38.228200000000001</v>
      </c>
      <c r="AF43" s="13">
        <v>46.923200000000001</v>
      </c>
      <c r="AG43" s="4">
        <v>47.5762</v>
      </c>
      <c r="AH43" s="4">
        <v>31.738800000000001</v>
      </c>
      <c r="AI43" s="4">
        <v>27.683599999999998</v>
      </c>
      <c r="AJ43" s="4">
        <v>50.116500000000002</v>
      </c>
      <c r="AK43" s="4">
        <v>31.276599999999998</v>
      </c>
      <c r="AL43" s="4">
        <v>54.430999999999997</v>
      </c>
      <c r="AM43" s="13">
        <v>31.368600000000001</v>
      </c>
      <c r="AN43" s="4">
        <v>22.374400000000001</v>
      </c>
      <c r="AO43" s="4">
        <v>36.234699999999997</v>
      </c>
      <c r="AP43" s="4">
        <v>26.919</v>
      </c>
      <c r="AQ43" s="4">
        <v>42.731200000000001</v>
      </c>
      <c r="AR43" s="4">
        <v>53.8812</v>
      </c>
      <c r="AS43" s="13">
        <v>38.186199999999999</v>
      </c>
      <c r="AT43" s="13">
        <v>34.106699999999996</v>
      </c>
      <c r="AU43" s="13">
        <v>34.253300000000003</v>
      </c>
      <c r="AV43" s="16">
        <v>40.575400000000002</v>
      </c>
      <c r="AW43" s="4">
        <v>46.546799999999998</v>
      </c>
      <c r="AX43" s="13">
        <v>48.514899999999997</v>
      </c>
      <c r="AY43" s="13">
        <v>51.2393</v>
      </c>
      <c r="AZ43" s="13">
        <v>50.854599999999998</v>
      </c>
      <c r="BA43" s="13">
        <v>26.209499999999998</v>
      </c>
      <c r="BB43" s="13">
        <v>52.600200000000001</v>
      </c>
      <c r="BC43" s="13">
        <v>46.800400000000003</v>
      </c>
      <c r="BD43" s="13">
        <v>44.242400000000004</v>
      </c>
      <c r="BE43" s="24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</row>
    <row r="44" spans="1:225" x14ac:dyDescent="0.3">
      <c r="A44" s="23" t="s">
        <v>77</v>
      </c>
      <c r="B44" s="4">
        <v>12.940899999999999</v>
      </c>
      <c r="C44" s="4">
        <v>12.275499999999999</v>
      </c>
      <c r="D44" s="4">
        <v>10.008699999999999</v>
      </c>
      <c r="E44" s="4">
        <v>37.936599999999999</v>
      </c>
      <c r="F44" s="4">
        <v>12.3627</v>
      </c>
      <c r="G44" s="4">
        <v>13.9879</v>
      </c>
      <c r="H44" s="4">
        <v>12.6807</v>
      </c>
      <c r="I44" s="13">
        <v>7.8968100000000003</v>
      </c>
      <c r="J44" s="13">
        <v>11.3574</v>
      </c>
      <c r="K44" s="4">
        <v>12.835699999999999</v>
      </c>
      <c r="L44" s="4">
        <v>18.101500000000001</v>
      </c>
      <c r="M44" s="13">
        <v>9.5281000000000002</v>
      </c>
      <c r="N44" s="4">
        <v>8.8749400000000005</v>
      </c>
      <c r="O44" s="4">
        <v>13.673</v>
      </c>
      <c r="P44" s="13">
        <v>15.098599999999999</v>
      </c>
      <c r="Q44" s="13">
        <v>12.334099999999999</v>
      </c>
      <c r="R44" s="4">
        <v>8.6623400000000004</v>
      </c>
      <c r="S44" s="13">
        <v>17.419799999999999</v>
      </c>
      <c r="T44" s="13">
        <v>24.942499999999999</v>
      </c>
      <c r="U44" s="13">
        <v>12.9687</v>
      </c>
      <c r="V44" s="13">
        <v>9.0199099999999994</v>
      </c>
      <c r="W44" s="4">
        <v>11.170199999999999</v>
      </c>
      <c r="X44" s="13">
        <v>12.4208</v>
      </c>
      <c r="Y44" s="4">
        <v>13.5022</v>
      </c>
      <c r="Z44" s="13">
        <v>9.5099499999999999</v>
      </c>
      <c r="AA44" s="4">
        <v>15.9717</v>
      </c>
      <c r="AB44" s="4">
        <v>11.725</v>
      </c>
      <c r="AC44" s="4">
        <v>7.9416500000000001</v>
      </c>
      <c r="AD44" s="4">
        <v>9.6193000000000008</v>
      </c>
      <c r="AE44" s="13">
        <v>6.2358599999999997</v>
      </c>
      <c r="AF44" s="13">
        <v>13.777100000000001</v>
      </c>
      <c r="AG44" s="4">
        <v>20.419499999999999</v>
      </c>
      <c r="AH44" s="4">
        <v>7.7392000000000003</v>
      </c>
      <c r="AI44" s="4">
        <v>12.0352</v>
      </c>
      <c r="AJ44" s="4">
        <v>12.580299999999999</v>
      </c>
      <c r="AK44" s="4">
        <v>12.614800000000001</v>
      </c>
      <c r="AL44" s="4">
        <v>11.5038</v>
      </c>
      <c r="AM44" s="16">
        <v>7.9871999999999996</v>
      </c>
      <c r="AN44" s="4">
        <v>5.6225100000000001</v>
      </c>
      <c r="AO44" s="4">
        <v>10.0227</v>
      </c>
      <c r="AP44" s="4">
        <v>10.678100000000001</v>
      </c>
      <c r="AQ44" s="4">
        <v>13.367599999999999</v>
      </c>
      <c r="AR44" s="4">
        <v>18.430800000000001</v>
      </c>
      <c r="AS44" s="13">
        <v>10.884399999999999</v>
      </c>
      <c r="AT44" s="13">
        <v>7.0639099999999999</v>
      </c>
      <c r="AU44" s="13">
        <v>8.3484800000000003</v>
      </c>
      <c r="AV44" s="16">
        <v>9.8151100000000007</v>
      </c>
      <c r="AW44" s="4">
        <v>13.93</v>
      </c>
      <c r="AX44" s="13">
        <v>13.4862</v>
      </c>
      <c r="AY44" s="13">
        <v>15.9498</v>
      </c>
      <c r="AZ44" s="13">
        <v>15.393800000000001</v>
      </c>
      <c r="BA44" s="13">
        <v>10.352</v>
      </c>
      <c r="BB44" s="13">
        <v>11.6745</v>
      </c>
      <c r="BC44" s="13">
        <v>16.380199999999999</v>
      </c>
      <c r="BD44" s="13">
        <v>17.241399999999999</v>
      </c>
      <c r="BE44" s="24"/>
    </row>
    <row r="45" spans="1:225" x14ac:dyDescent="0.3">
      <c r="E45" s="23"/>
      <c r="I45" s="13"/>
      <c r="BG45" s="98"/>
      <c r="BH45" s="98"/>
      <c r="BI45" s="98"/>
      <c r="BJ45" s="98"/>
      <c r="BK45" s="98"/>
      <c r="BL45" s="98"/>
      <c r="BM45" s="98"/>
      <c r="BN45" s="98"/>
      <c r="BO45" s="98"/>
      <c r="BP45" s="98"/>
      <c r="BQ45" s="98"/>
      <c r="BR45" s="98"/>
      <c r="BS45" s="98"/>
      <c r="BT45" s="98"/>
      <c r="BU45" s="98"/>
      <c r="BV45" s="98"/>
      <c r="BW45" s="98"/>
      <c r="BX45" s="98"/>
      <c r="BY45" s="98"/>
      <c r="BZ45" s="98"/>
      <c r="CA45" s="98"/>
      <c r="CB45" s="98"/>
      <c r="CC45" s="98"/>
      <c r="CD45" s="98"/>
      <c r="CE45" s="98"/>
      <c r="CF45" s="98"/>
      <c r="CG45" s="98"/>
      <c r="CH45" s="98"/>
      <c r="CI45" s="98"/>
      <c r="CJ45" s="98"/>
      <c r="CK45" s="98"/>
      <c r="CL45" s="98"/>
      <c r="CM45" s="98"/>
      <c r="CN45" s="98"/>
      <c r="CO45" s="98"/>
      <c r="CP45" s="98"/>
      <c r="CQ45" s="98"/>
      <c r="CR45" s="98"/>
      <c r="CS45" s="98"/>
      <c r="CT45" s="98"/>
      <c r="CU45" s="98"/>
      <c r="CV45" s="98"/>
      <c r="CW45" s="98"/>
      <c r="CX45" s="98"/>
      <c r="CY45" s="98"/>
      <c r="CZ45" s="98"/>
      <c r="DA45" s="98"/>
      <c r="DB45" s="98"/>
      <c r="DC45" s="98"/>
      <c r="DD45" s="98"/>
      <c r="DE45" s="98"/>
      <c r="DF45" s="98"/>
      <c r="DG45" s="98"/>
      <c r="DH45" s="98"/>
      <c r="DI45" s="98"/>
    </row>
    <row r="46" spans="1:225" x14ac:dyDescent="0.3">
      <c r="B46" s="33" t="s">
        <v>122</v>
      </c>
      <c r="C46" s="33" t="s">
        <v>123</v>
      </c>
      <c r="D46" s="22" t="s">
        <v>124</v>
      </c>
      <c r="E46" s="22" t="s">
        <v>119</v>
      </c>
      <c r="F46" s="22" t="s">
        <v>125</v>
      </c>
      <c r="G46" s="22" t="s">
        <v>153</v>
      </c>
      <c r="H46" s="33" t="s">
        <v>154</v>
      </c>
      <c r="I46" s="33" t="s">
        <v>120</v>
      </c>
      <c r="J46" s="22" t="s">
        <v>182</v>
      </c>
      <c r="K46" s="33" t="s">
        <v>126</v>
      </c>
      <c r="L46" s="33" t="s">
        <v>127</v>
      </c>
      <c r="M46" s="33" t="s">
        <v>181</v>
      </c>
      <c r="N46" s="22" t="s">
        <v>128</v>
      </c>
      <c r="O46" s="22" t="s">
        <v>129</v>
      </c>
      <c r="P46" s="22" t="s">
        <v>130</v>
      </c>
      <c r="Q46" s="22" t="s">
        <v>131</v>
      </c>
      <c r="R46" s="22" t="s">
        <v>132</v>
      </c>
      <c r="S46" s="22" t="s">
        <v>133</v>
      </c>
      <c r="T46" s="22" t="s">
        <v>134</v>
      </c>
      <c r="U46" s="22" t="s">
        <v>135</v>
      </c>
      <c r="V46" s="22" t="s">
        <v>136</v>
      </c>
      <c r="W46" s="22" t="s">
        <v>137</v>
      </c>
      <c r="X46" s="22" t="s">
        <v>138</v>
      </c>
      <c r="Y46" s="22" t="s">
        <v>139</v>
      </c>
      <c r="Z46" s="22" t="s">
        <v>140</v>
      </c>
      <c r="AA46" s="22" t="s">
        <v>141</v>
      </c>
      <c r="AB46" s="22" t="s">
        <v>142</v>
      </c>
      <c r="AC46" s="22" t="s">
        <v>143</v>
      </c>
      <c r="AD46" s="22" t="s">
        <v>144</v>
      </c>
      <c r="AE46" s="22" t="s">
        <v>145</v>
      </c>
      <c r="AF46" s="22" t="s">
        <v>146</v>
      </c>
      <c r="AG46" s="22" t="s">
        <v>147</v>
      </c>
      <c r="AH46" s="22" t="s">
        <v>148</v>
      </c>
      <c r="AI46" s="22" t="s">
        <v>149</v>
      </c>
      <c r="AJ46" s="22" t="s">
        <v>150</v>
      </c>
      <c r="AK46" s="22" t="s">
        <v>151</v>
      </c>
      <c r="AL46" s="22" t="s">
        <v>152</v>
      </c>
      <c r="AM46" s="22" t="s">
        <v>156</v>
      </c>
      <c r="AN46" s="22" t="s">
        <v>157</v>
      </c>
      <c r="AO46" s="22" t="s">
        <v>158</v>
      </c>
      <c r="AP46" s="22" t="s">
        <v>159</v>
      </c>
      <c r="AQ46" s="22" t="s">
        <v>160</v>
      </c>
      <c r="AR46" s="22" t="s">
        <v>161</v>
      </c>
      <c r="AS46" s="22" t="s">
        <v>162</v>
      </c>
      <c r="AT46" s="22" t="s">
        <v>184</v>
      </c>
      <c r="AU46" s="31" t="s">
        <v>185</v>
      </c>
      <c r="AV46" s="22" t="s">
        <v>186</v>
      </c>
      <c r="AW46" s="22" t="s">
        <v>163</v>
      </c>
      <c r="AX46" s="22" t="s">
        <v>188</v>
      </c>
      <c r="AY46" s="22" t="s">
        <v>189</v>
      </c>
      <c r="AZ46" s="22" t="s">
        <v>190</v>
      </c>
      <c r="BA46" s="22" t="s">
        <v>164</v>
      </c>
      <c r="BB46" s="34" t="s">
        <v>192</v>
      </c>
      <c r="BC46" s="34" t="s">
        <v>193</v>
      </c>
      <c r="BD46" s="22" t="s">
        <v>194</v>
      </c>
    </row>
    <row r="47" spans="1:225" x14ac:dyDescent="0.3">
      <c r="A47" s="6" t="s">
        <v>486</v>
      </c>
      <c r="B47" s="4">
        <f>STDEV(B2:B43)</f>
        <v>36.233066108216683</v>
      </c>
      <c r="C47" s="4">
        <f t="shared" ref="C47:AW47" si="0">STDEV(C2:C43)</f>
        <v>52.874467794096198</v>
      </c>
      <c r="D47" s="4">
        <f t="shared" si="0"/>
        <v>27.85484957980254</v>
      </c>
      <c r="E47" s="4">
        <f>STDEV(E2:E43)</f>
        <v>12.750401917361787</v>
      </c>
      <c r="F47" s="4">
        <f t="shared" si="0"/>
        <v>30.49987817970041</v>
      </c>
      <c r="G47" s="4">
        <f t="shared" si="0"/>
        <v>26.80690553068041</v>
      </c>
      <c r="H47" s="4">
        <f t="shared" si="0"/>
        <v>35.201248077762408</v>
      </c>
      <c r="I47" s="4">
        <f>STDEV(I2:I43)</f>
        <v>48.101818059274919</v>
      </c>
      <c r="J47" s="4">
        <f>STDEV(J2:J43)</f>
        <v>57.54302666703316</v>
      </c>
      <c r="K47" s="4">
        <f t="shared" si="0"/>
        <v>56.905547026049831</v>
      </c>
      <c r="L47" s="4">
        <f t="shared" si="0"/>
        <v>34.859012016220738</v>
      </c>
      <c r="M47" s="4">
        <f>STDEV(M2:M43)</f>
        <v>40.160358058408121</v>
      </c>
      <c r="N47" s="4">
        <f t="shared" si="0"/>
        <v>33.082642157533471</v>
      </c>
      <c r="O47" s="4">
        <f t="shared" si="0"/>
        <v>33.085675029801415</v>
      </c>
      <c r="P47" s="4">
        <f>STDEV(P2:P43)</f>
        <v>28.414421073343146</v>
      </c>
      <c r="Q47" s="4">
        <f>STDEV(Q2:Q43)</f>
        <v>35.565363492479264</v>
      </c>
      <c r="R47" s="4">
        <f t="shared" si="0"/>
        <v>41.435335513191568</v>
      </c>
      <c r="S47" s="4">
        <f>STDEV(S2:S43)</f>
        <v>43.955060603930711</v>
      </c>
      <c r="T47" s="4">
        <f>STDEV(T2:T43)</f>
        <v>52.520975203055684</v>
      </c>
      <c r="U47" s="13">
        <f>STDEV(U2:U43)</f>
        <v>44.652088413136369</v>
      </c>
      <c r="V47" s="13">
        <f>STDEV(V2:V43)</f>
        <v>58.144681786800312</v>
      </c>
      <c r="W47" s="4">
        <f t="shared" si="0"/>
        <v>29.493726508656181</v>
      </c>
      <c r="X47" s="4">
        <f>STDEV(X2:X43)</f>
        <v>13.953346453335433</v>
      </c>
      <c r="Y47" s="4">
        <f t="shared" si="0"/>
        <v>35.515220662117109</v>
      </c>
      <c r="Z47" s="4">
        <f>STDEV(Z2:Z43)</f>
        <v>44.367805074308123</v>
      </c>
      <c r="AA47" s="4">
        <f t="shared" si="0"/>
        <v>39.175045140204084</v>
      </c>
      <c r="AB47" s="4">
        <f t="shared" si="0"/>
        <v>38.958724842314943</v>
      </c>
      <c r="AC47" s="4">
        <f t="shared" si="0"/>
        <v>59.5330377647361</v>
      </c>
      <c r="AD47" s="4">
        <f t="shared" si="0"/>
        <v>51.217870043970862</v>
      </c>
      <c r="AE47" s="13">
        <f>STDEV(AE2:AE43)</f>
        <v>33.160208804971056</v>
      </c>
      <c r="AF47" s="4">
        <f>STDEV(AF2:AF43)</f>
        <v>33.955936857043064</v>
      </c>
      <c r="AG47" s="4">
        <f t="shared" si="0"/>
        <v>40.402954905500572</v>
      </c>
      <c r="AH47" s="4">
        <f t="shared" si="0"/>
        <v>34.036833933713609</v>
      </c>
      <c r="AI47" s="4">
        <f t="shared" si="0"/>
        <v>27.365402875481248</v>
      </c>
      <c r="AJ47" s="4">
        <f t="shared" si="0"/>
        <v>25.943716610247101</v>
      </c>
      <c r="AK47" s="4">
        <f t="shared" si="0"/>
        <v>27.486951703250341</v>
      </c>
      <c r="AL47" s="4">
        <f t="shared" si="0"/>
        <v>40.455340540396882</v>
      </c>
      <c r="AM47" s="4">
        <f>STDEV(AM2:AM43)</f>
        <v>20.900581873986191</v>
      </c>
      <c r="AN47" s="4">
        <f t="shared" si="0"/>
        <v>29.19929735365875</v>
      </c>
      <c r="AO47" s="4">
        <f t="shared" si="0"/>
        <v>31.324419294555263</v>
      </c>
      <c r="AP47" s="4">
        <f t="shared" si="0"/>
        <v>33.860478322497471</v>
      </c>
      <c r="AQ47" s="4">
        <f t="shared" si="0"/>
        <v>39.18757636661833</v>
      </c>
      <c r="AR47" s="4">
        <f t="shared" si="0"/>
        <v>38.028597240718085</v>
      </c>
      <c r="AS47" s="4">
        <f t="shared" si="0"/>
        <v>31.375772813915212</v>
      </c>
      <c r="AT47" s="4">
        <f>STDEV(AT2:AT43)</f>
        <v>45.92042366922383</v>
      </c>
      <c r="AU47" s="4">
        <f>STDEV(AU2:AU43)</f>
        <v>47.524356043361941</v>
      </c>
      <c r="AV47" s="4">
        <f>STDEV(AV2:AV43)</f>
        <v>48.493443276223836</v>
      </c>
      <c r="AW47" s="4">
        <f t="shared" si="0"/>
        <v>33.722818607371678</v>
      </c>
      <c r="AX47" s="4">
        <f t="shared" ref="AX47:BD47" si="1">STDEV(AX2:AX43)</f>
        <v>34.309420800140416</v>
      </c>
      <c r="AY47" s="4">
        <f t="shared" si="1"/>
        <v>30.071046386243502</v>
      </c>
      <c r="AZ47" s="4">
        <f t="shared" si="1"/>
        <v>32.536179288941959</v>
      </c>
      <c r="BA47" s="4">
        <f t="shared" si="1"/>
        <v>26.928470490187213</v>
      </c>
      <c r="BB47" s="4">
        <f t="shared" si="1"/>
        <v>34.359872021165188</v>
      </c>
      <c r="BC47" s="4">
        <f t="shared" si="1"/>
        <v>33.352819360443384</v>
      </c>
      <c r="BD47" s="4">
        <f t="shared" si="1"/>
        <v>36.687252725102333</v>
      </c>
    </row>
    <row r="48" spans="1:225" s="96" customFormat="1" x14ac:dyDescent="0.3">
      <c r="A48" s="104" t="s">
        <v>492</v>
      </c>
      <c r="B48" s="82">
        <f>AVERAGE(B2:B34)</f>
        <v>137.40106060606064</v>
      </c>
      <c r="C48" s="82">
        <f t="shared" ref="C48:BA48" si="2">AVERAGE(C2:C34)</f>
        <v>229.63015151515145</v>
      </c>
      <c r="D48" s="82">
        <f t="shared" si="2"/>
        <v>108.63963939393943</v>
      </c>
      <c r="E48" s="82">
        <f t="shared" si="2"/>
        <v>64.973315151515152</v>
      </c>
      <c r="F48" s="82">
        <f t="shared" si="2"/>
        <v>107.56435151515151</v>
      </c>
      <c r="G48" s="82">
        <f t="shared" si="2"/>
        <v>109.51952121212121</v>
      </c>
      <c r="H48" s="82">
        <f t="shared" si="2"/>
        <v>118.79659393939392</v>
      </c>
      <c r="I48" s="82">
        <f t="shared" si="2"/>
        <v>181.82851515151515</v>
      </c>
      <c r="J48" s="82">
        <f>AVERAGE(J2:J34)</f>
        <v>188.613403030303</v>
      </c>
      <c r="K48" s="82">
        <f t="shared" si="2"/>
        <v>162.53485151515156</v>
      </c>
      <c r="L48" s="82">
        <f t="shared" si="2"/>
        <v>156.24208181818182</v>
      </c>
      <c r="M48" s="82">
        <f t="shared" si="2"/>
        <v>114.73821212121211</v>
      </c>
      <c r="N48" s="82">
        <f t="shared" si="2"/>
        <v>107.2776878787879</v>
      </c>
      <c r="O48" s="82">
        <f t="shared" si="2"/>
        <v>143.85652727272731</v>
      </c>
      <c r="P48" s="82">
        <f t="shared" si="2"/>
        <v>127.2787606060606</v>
      </c>
      <c r="Q48" s="82">
        <f t="shared" si="2"/>
        <v>125.79045757575756</v>
      </c>
      <c r="R48" s="82">
        <f t="shared" si="2"/>
        <v>143.31866969696969</v>
      </c>
      <c r="S48" s="82">
        <f t="shared" si="2"/>
        <v>141.02928484848485</v>
      </c>
      <c r="T48" s="82">
        <f t="shared" si="2"/>
        <v>204.98787878787874</v>
      </c>
      <c r="U48" s="82">
        <f t="shared" si="2"/>
        <v>171.66390909090907</v>
      </c>
      <c r="V48" s="82">
        <f t="shared" si="2"/>
        <v>169.33001515151514</v>
      </c>
      <c r="W48" s="82">
        <f t="shared" si="2"/>
        <v>117.97608787878791</v>
      </c>
      <c r="X48" s="82">
        <f t="shared" si="2"/>
        <v>87.083812121212105</v>
      </c>
      <c r="Y48" s="82">
        <f t="shared" si="2"/>
        <v>134.08472424242424</v>
      </c>
      <c r="Z48" s="82">
        <f t="shared" si="2"/>
        <v>141.50252727272732</v>
      </c>
      <c r="AA48" s="82">
        <f t="shared" si="2"/>
        <v>129.00163030303031</v>
      </c>
      <c r="AB48" s="82">
        <f t="shared" si="2"/>
        <v>132.4973181818182</v>
      </c>
      <c r="AC48" s="82">
        <f t="shared" si="2"/>
        <v>170.39471515151507</v>
      </c>
      <c r="AD48" s="82">
        <f t="shared" si="2"/>
        <v>166.26186363636361</v>
      </c>
      <c r="AE48" s="82">
        <f t="shared" si="2"/>
        <v>136.51581515151511</v>
      </c>
      <c r="AF48" s="82">
        <f t="shared" si="2"/>
        <v>144.2922424242424</v>
      </c>
      <c r="AG48" s="82">
        <f t="shared" si="2"/>
        <v>197.19348484848487</v>
      </c>
      <c r="AH48" s="82">
        <f t="shared" si="2"/>
        <v>130.52103333333332</v>
      </c>
      <c r="AI48" s="82">
        <f t="shared" si="2"/>
        <v>112.47402121212122</v>
      </c>
      <c r="AJ48" s="82">
        <f t="shared" si="2"/>
        <v>120.21586666666667</v>
      </c>
      <c r="AK48" s="82">
        <f t="shared" si="2"/>
        <v>126.75662424242425</v>
      </c>
      <c r="AL48" s="82">
        <f t="shared" si="2"/>
        <v>127.1009424242424</v>
      </c>
      <c r="AM48" s="82">
        <f t="shared" si="2"/>
        <v>97.061160606060582</v>
      </c>
      <c r="AN48" s="82">
        <f t="shared" si="2"/>
        <v>87.122621212121231</v>
      </c>
      <c r="AO48" s="82">
        <f t="shared" si="2"/>
        <v>133.61290909090911</v>
      </c>
      <c r="AP48" s="82">
        <f t="shared" si="2"/>
        <v>128.46120909090908</v>
      </c>
      <c r="AQ48" s="82">
        <f t="shared" si="2"/>
        <v>163.51421212121207</v>
      </c>
      <c r="AR48" s="82">
        <f t="shared" si="2"/>
        <v>170.59360606060599</v>
      </c>
      <c r="AS48" s="82">
        <f t="shared" si="2"/>
        <v>131.88970909090912</v>
      </c>
      <c r="AT48" s="82">
        <f t="shared" si="2"/>
        <v>170.39878787878789</v>
      </c>
      <c r="AU48" s="82">
        <f t="shared" si="2"/>
        <v>179.57075757575754</v>
      </c>
      <c r="AV48" s="82">
        <f t="shared" si="2"/>
        <v>178.64915151515152</v>
      </c>
      <c r="AW48" s="82">
        <f t="shared" si="2"/>
        <v>166.84312121212122</v>
      </c>
      <c r="AX48" s="82">
        <f t="shared" si="2"/>
        <v>167.90706060606064</v>
      </c>
      <c r="AY48" s="82">
        <f t="shared" si="2"/>
        <v>163.77030303030301</v>
      </c>
      <c r="AZ48" s="82">
        <f t="shared" si="2"/>
        <v>163.90584848484855</v>
      </c>
      <c r="BA48" s="82">
        <f t="shared" si="2"/>
        <v>93.354809090909086</v>
      </c>
      <c r="BB48" s="82">
        <f>AVERAGE(BB2:BB34)</f>
        <v>126.94415757575761</v>
      </c>
      <c r="BC48" s="82">
        <f>AVERAGE(BC2:BC34)</f>
        <v>128.77774848484844</v>
      </c>
      <c r="BD48" s="82">
        <f>AVERAGE(BD2:BD34)</f>
        <v>128.53102121212117</v>
      </c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4"/>
      <c r="CE48" s="104"/>
      <c r="CF48" s="104"/>
      <c r="CG48" s="104"/>
      <c r="CH48" s="104"/>
      <c r="CI48" s="104"/>
      <c r="CJ48" s="104"/>
      <c r="CK48" s="104"/>
      <c r="CL48" s="104"/>
      <c r="CM48" s="104"/>
      <c r="CN48" s="104"/>
      <c r="CO48" s="104"/>
      <c r="CP48" s="104"/>
      <c r="CQ48" s="104"/>
      <c r="CR48" s="104"/>
      <c r="CS48" s="104"/>
      <c r="CT48" s="104"/>
      <c r="CU48" s="104"/>
      <c r="CV48" s="104"/>
      <c r="CW48" s="104"/>
      <c r="CX48" s="104"/>
      <c r="CY48" s="104"/>
      <c r="CZ48" s="104"/>
      <c r="DA48" s="104"/>
      <c r="DB48" s="104"/>
      <c r="DC48" s="104"/>
      <c r="DD48" s="104"/>
      <c r="DE48" s="104"/>
      <c r="DF48" s="104"/>
      <c r="DG48" s="104"/>
      <c r="DH48" s="104"/>
      <c r="DI48" s="104"/>
      <c r="DJ48" s="104"/>
      <c r="DK48" s="104"/>
      <c r="DL48" s="104"/>
      <c r="DM48" s="104"/>
      <c r="DN48" s="104"/>
      <c r="DO48" s="104"/>
      <c r="DP48" s="104"/>
      <c r="DQ48" s="104"/>
      <c r="DR48" s="104"/>
      <c r="DS48" s="104"/>
      <c r="DT48" s="104"/>
      <c r="DU48" s="104"/>
      <c r="DV48" s="104"/>
      <c r="DW48" s="104"/>
      <c r="DX48" s="104"/>
      <c r="DY48" s="104"/>
      <c r="DZ48" s="104"/>
      <c r="EA48" s="104"/>
      <c r="EB48" s="104"/>
      <c r="EC48" s="104"/>
      <c r="ED48" s="104"/>
      <c r="EE48" s="104"/>
      <c r="EF48" s="104"/>
      <c r="EG48" s="104"/>
      <c r="EH48" s="104"/>
      <c r="EI48" s="104"/>
      <c r="EJ48" s="104"/>
      <c r="EK48" s="104"/>
      <c r="EL48" s="104"/>
      <c r="EM48" s="104"/>
      <c r="EN48" s="104"/>
      <c r="EO48" s="104"/>
      <c r="EP48" s="104"/>
      <c r="EQ48" s="104"/>
      <c r="ER48" s="104"/>
      <c r="ES48" s="104"/>
      <c r="ET48" s="104"/>
      <c r="EU48" s="104"/>
      <c r="EV48" s="104"/>
      <c r="EW48" s="104"/>
      <c r="EX48" s="104"/>
      <c r="EY48" s="104"/>
      <c r="EZ48" s="104"/>
      <c r="FA48" s="104"/>
      <c r="FB48" s="104"/>
      <c r="FC48" s="104"/>
      <c r="FD48" s="104"/>
      <c r="FE48" s="104"/>
      <c r="FF48" s="104"/>
      <c r="FG48" s="104"/>
      <c r="FH48" s="104"/>
      <c r="FI48" s="104"/>
      <c r="FJ48" s="104"/>
      <c r="FK48" s="104"/>
      <c r="FL48" s="104"/>
      <c r="FM48" s="104"/>
      <c r="FN48" s="104"/>
      <c r="FO48" s="104"/>
      <c r="FP48" s="104"/>
      <c r="FQ48" s="104"/>
      <c r="FR48" s="104"/>
      <c r="FS48" s="104"/>
      <c r="FT48" s="104"/>
      <c r="FU48" s="104"/>
      <c r="FV48" s="104"/>
      <c r="FW48" s="104"/>
      <c r="FX48" s="104"/>
      <c r="FY48" s="104"/>
      <c r="FZ48" s="104"/>
      <c r="GA48" s="104"/>
      <c r="GB48" s="104"/>
      <c r="GC48" s="104"/>
      <c r="GD48" s="104"/>
      <c r="GE48" s="104"/>
      <c r="GF48" s="104"/>
      <c r="GG48" s="104"/>
      <c r="GH48" s="104"/>
      <c r="GI48" s="104"/>
      <c r="GJ48" s="104"/>
      <c r="GK48" s="104"/>
      <c r="GL48" s="104"/>
      <c r="GM48" s="104"/>
      <c r="GN48" s="104"/>
      <c r="GO48" s="104"/>
      <c r="GP48" s="104"/>
      <c r="GQ48" s="104"/>
      <c r="GR48" s="104"/>
      <c r="GS48" s="104"/>
      <c r="GT48" s="104"/>
      <c r="GU48" s="104"/>
      <c r="GV48" s="104"/>
      <c r="GW48" s="104"/>
      <c r="GX48" s="104"/>
      <c r="GY48" s="104"/>
      <c r="GZ48" s="104"/>
      <c r="HA48" s="104"/>
      <c r="HB48" s="104"/>
      <c r="HC48" s="104"/>
      <c r="HD48" s="104"/>
      <c r="HE48" s="104"/>
      <c r="HF48" s="104"/>
      <c r="HG48" s="104"/>
      <c r="HH48" s="104"/>
      <c r="HI48" s="104"/>
      <c r="HJ48" s="104"/>
      <c r="HK48" s="104"/>
      <c r="HL48" s="104"/>
      <c r="HM48" s="104"/>
      <c r="HN48" s="104"/>
      <c r="HO48" s="104"/>
      <c r="HP48" s="104"/>
      <c r="HQ48" s="104"/>
    </row>
    <row r="49" spans="1:225" x14ac:dyDescent="0.3">
      <c r="A49" s="98" t="s">
        <v>476</v>
      </c>
      <c r="B49" s="4">
        <f>STDEV(B2:B34)</f>
        <v>23.729787495017593</v>
      </c>
      <c r="C49" s="4">
        <f t="shared" ref="C49:AW49" si="3">STDEV(C2:C34)</f>
        <v>33.054137852848335</v>
      </c>
      <c r="D49" s="4">
        <f t="shared" si="3"/>
        <v>24.112088143941417</v>
      </c>
      <c r="E49" s="4">
        <f>STDEV(E2:E34)</f>
        <v>9.496030212084678</v>
      </c>
      <c r="F49" s="4">
        <f t="shared" si="3"/>
        <v>27.987810395399478</v>
      </c>
      <c r="G49" s="4">
        <f t="shared" si="3"/>
        <v>24.103245517237344</v>
      </c>
      <c r="H49" s="4">
        <f t="shared" si="3"/>
        <v>31.594600737862852</v>
      </c>
      <c r="I49" s="4">
        <f>STDEV(I2:I34)</f>
        <v>31.856077698299224</v>
      </c>
      <c r="J49" s="4">
        <f>STDEV(J2:J34)</f>
        <v>51.513665362069901</v>
      </c>
      <c r="K49" s="4">
        <f t="shared" si="3"/>
        <v>45.374383434303368</v>
      </c>
      <c r="L49" s="4">
        <f t="shared" si="3"/>
        <v>19.294533230676009</v>
      </c>
      <c r="M49" s="4">
        <f>STDEV(M2:M34)</f>
        <v>38.875943360899271</v>
      </c>
      <c r="N49" s="4">
        <f t="shared" si="3"/>
        <v>29.952538967159679</v>
      </c>
      <c r="O49" s="4">
        <f t="shared" si="3"/>
        <v>25.253833202732139</v>
      </c>
      <c r="P49" s="4">
        <f>STDEV(P2:P34)</f>
        <v>23.633331556087562</v>
      </c>
      <c r="Q49" s="4">
        <f>STDEV(Q2:Q34)</f>
        <v>27.206675067504563</v>
      </c>
      <c r="R49" s="4">
        <f t="shared" si="3"/>
        <v>36.473659489122213</v>
      </c>
      <c r="S49" s="4">
        <f>STDEV(S2:S34)</f>
        <v>33.504083269479288</v>
      </c>
      <c r="T49" s="4">
        <f>STDEV(T2:T34)</f>
        <v>40.121034439367129</v>
      </c>
      <c r="U49" s="13">
        <f>STDEV(U2:U34)</f>
        <v>37.390170330385359</v>
      </c>
      <c r="V49" s="13">
        <f>STDEV(V2:V34)</f>
        <v>45.157995988128441</v>
      </c>
      <c r="W49" s="4">
        <f t="shared" si="3"/>
        <v>21.525461441507936</v>
      </c>
      <c r="X49" s="4">
        <f>STDEV(X2:X34)</f>
        <v>11.167304048811435</v>
      </c>
      <c r="Y49" s="4">
        <f t="shared" si="3"/>
        <v>20.378481636382908</v>
      </c>
      <c r="Z49" s="4">
        <f>STDEV(Z2:Z34)</f>
        <v>40.137831967447184</v>
      </c>
      <c r="AA49" s="4">
        <f t="shared" si="3"/>
        <v>33.315309467218597</v>
      </c>
      <c r="AB49" s="4">
        <f t="shared" si="3"/>
        <v>28.892861729450644</v>
      </c>
      <c r="AC49" s="4">
        <f t="shared" si="3"/>
        <v>52.945598155944289</v>
      </c>
      <c r="AD49" s="4">
        <f t="shared" si="3"/>
        <v>38.395062972786803</v>
      </c>
      <c r="AE49" s="13">
        <f>STDEV(AE2:AE34)</f>
        <v>24.093786292633457</v>
      </c>
      <c r="AF49" s="4">
        <f>STDEV(AF2:AF34)</f>
        <v>28.035623301380262</v>
      </c>
      <c r="AG49" s="4">
        <f t="shared" si="3"/>
        <v>23.657607018040647</v>
      </c>
      <c r="AH49" s="4">
        <f t="shared" si="3"/>
        <v>26.244956203926883</v>
      </c>
      <c r="AI49" s="4">
        <f t="shared" si="3"/>
        <v>17.928902033949896</v>
      </c>
      <c r="AJ49" s="4">
        <f t="shared" si="3"/>
        <v>20.904136894847937</v>
      </c>
      <c r="AK49" s="4">
        <f t="shared" si="3"/>
        <v>20.232350627383639</v>
      </c>
      <c r="AL49" s="4">
        <f t="shared" si="3"/>
        <v>35.629613873294055</v>
      </c>
      <c r="AM49" s="4">
        <f>STDEV(AM2:AM34)</f>
        <v>14.659573489744366</v>
      </c>
      <c r="AN49" s="4">
        <f t="shared" si="3"/>
        <v>24.793802157718634</v>
      </c>
      <c r="AO49" s="4">
        <f t="shared" si="3"/>
        <v>14.117522324587343</v>
      </c>
      <c r="AP49" s="4">
        <f t="shared" si="3"/>
        <v>21.616662357865891</v>
      </c>
      <c r="AQ49" s="4">
        <f t="shared" si="3"/>
        <v>24.064317327162293</v>
      </c>
      <c r="AR49" s="4">
        <f t="shared" si="3"/>
        <v>29.889637508193868</v>
      </c>
      <c r="AS49" s="4">
        <f t="shared" si="3"/>
        <v>21.276407558201917</v>
      </c>
      <c r="AT49" s="4">
        <f>STDEV(AT2:AT34)</f>
        <v>28.169028907824714</v>
      </c>
      <c r="AU49" s="4">
        <f>STDEV(AU2:AU34)</f>
        <v>27.067852319484359</v>
      </c>
      <c r="AV49" s="4">
        <f>STDEV(AV2:AV34)</f>
        <v>28.710247159247327</v>
      </c>
      <c r="AW49" s="4">
        <f t="shared" si="3"/>
        <v>17.099721989256018</v>
      </c>
      <c r="AX49" s="4">
        <f t="shared" ref="AX49:BD49" si="4">STDEV(AX2:AX34)</f>
        <v>17.858802108377827</v>
      </c>
      <c r="AY49" s="4">
        <f t="shared" si="4"/>
        <v>14.464620126546807</v>
      </c>
      <c r="AZ49" s="4">
        <f t="shared" si="4"/>
        <v>17.253596009457315</v>
      </c>
      <c r="BA49" s="4">
        <f t="shared" si="4"/>
        <v>21.875549707098312</v>
      </c>
      <c r="BB49" s="4">
        <f t="shared" si="4"/>
        <v>30.900648549545163</v>
      </c>
      <c r="BC49" s="4">
        <f t="shared" si="4"/>
        <v>29.779642990988069</v>
      </c>
      <c r="BD49" s="4">
        <f t="shared" si="4"/>
        <v>33.010302573209806</v>
      </c>
    </row>
    <row r="50" spans="1:225" s="96" customFormat="1" x14ac:dyDescent="0.3">
      <c r="A50" s="104" t="s">
        <v>475</v>
      </c>
      <c r="B50" s="82">
        <f>B49/B48*100</f>
        <v>17.270454383938645</v>
      </c>
      <c r="C50" s="82">
        <f t="shared" ref="C50:AW50" si="5">C49/C48*100</f>
        <v>14.394511188861605</v>
      </c>
      <c r="D50" s="82">
        <f t="shared" si="5"/>
        <v>22.194558338424063</v>
      </c>
      <c r="E50" s="82">
        <f>E49/E48*100</f>
        <v>14.615277348770519</v>
      </c>
      <c r="F50" s="82">
        <f t="shared" si="5"/>
        <v>26.019596642533671</v>
      </c>
      <c r="G50" s="82">
        <f t="shared" si="5"/>
        <v>22.008172835738886</v>
      </c>
      <c r="H50" s="82">
        <f t="shared" si="5"/>
        <v>26.595544274595422</v>
      </c>
      <c r="I50" s="82">
        <f>I49/I48*100</f>
        <v>17.519847022758782</v>
      </c>
      <c r="J50" s="82">
        <f>J49/J48*100</f>
        <v>27.311773465957568</v>
      </c>
      <c r="K50" s="82">
        <f t="shared" si="5"/>
        <v>27.9167101771238</v>
      </c>
      <c r="L50" s="82">
        <f t="shared" si="5"/>
        <v>12.349127076486965</v>
      </c>
      <c r="M50" s="82">
        <f>M49/M48*100</f>
        <v>33.882298357438081</v>
      </c>
      <c r="N50" s="82">
        <f t="shared" si="5"/>
        <v>27.920567230161396</v>
      </c>
      <c r="O50" s="82">
        <f t="shared" si="5"/>
        <v>17.554874764114945</v>
      </c>
      <c r="P50" s="82">
        <f>P49/P48*100</f>
        <v>18.568166003151841</v>
      </c>
      <c r="Q50" s="82">
        <f>Q49/Q48*100</f>
        <v>21.628568328499231</v>
      </c>
      <c r="R50" s="82">
        <f t="shared" si="5"/>
        <v>25.449342759210253</v>
      </c>
      <c r="S50" s="82">
        <f>S49/S48*100</f>
        <v>23.756827034522992</v>
      </c>
      <c r="T50" s="82">
        <f>T49/T48*100</f>
        <v>19.572393585712618</v>
      </c>
      <c r="U50" s="58">
        <f>U49/U48*100</f>
        <v>21.781031626504806</v>
      </c>
      <c r="V50" s="58">
        <f>V49/V48*100</f>
        <v>26.668630453804319</v>
      </c>
      <c r="W50" s="82">
        <f t="shared" si="5"/>
        <v>18.2456138600085</v>
      </c>
      <c r="X50" s="82">
        <f>X49/X48*100</f>
        <v>12.823627924404187</v>
      </c>
      <c r="Y50" s="82">
        <f t="shared" si="5"/>
        <v>15.198212735657163</v>
      </c>
      <c r="Z50" s="82">
        <f>Z49/Z48*100</f>
        <v>28.36545236403223</v>
      </c>
      <c r="AA50" s="82">
        <f t="shared" si="5"/>
        <v>25.825494909606583</v>
      </c>
      <c r="AB50" s="82">
        <f t="shared" si="5"/>
        <v>21.806374744734597</v>
      </c>
      <c r="AC50" s="82">
        <f t="shared" si="5"/>
        <v>31.072324108682032</v>
      </c>
      <c r="AD50" s="82">
        <f t="shared" si="5"/>
        <v>23.093126789894413</v>
      </c>
      <c r="AE50" s="58">
        <f>AE49/AE48*100</f>
        <v>17.649080632813448</v>
      </c>
      <c r="AF50" s="82">
        <f>AF49/AF48*100</f>
        <v>19.429750921016957</v>
      </c>
      <c r="AG50" s="82">
        <f t="shared" si="5"/>
        <v>11.997154488252058</v>
      </c>
      <c r="AH50" s="82">
        <f t="shared" si="5"/>
        <v>20.107836670968396</v>
      </c>
      <c r="AI50" s="82">
        <f t="shared" si="5"/>
        <v>15.940482825039881</v>
      </c>
      <c r="AJ50" s="82">
        <f t="shared" si="5"/>
        <v>17.38883349966666</v>
      </c>
      <c r="AK50" s="82">
        <f t="shared" si="5"/>
        <v>15.961572618634049</v>
      </c>
      <c r="AL50" s="82">
        <f t="shared" si="5"/>
        <v>28.032533192687243</v>
      </c>
      <c r="AM50" s="82">
        <f>AM49/AM48*100</f>
        <v>15.103439314148289</v>
      </c>
      <c r="AN50" s="82">
        <f t="shared" si="5"/>
        <v>28.458512625959781</v>
      </c>
      <c r="AO50" s="82">
        <f t="shared" si="5"/>
        <v>10.5659867902299</v>
      </c>
      <c r="AP50" s="82">
        <f t="shared" si="5"/>
        <v>16.827385100017448</v>
      </c>
      <c r="AQ50" s="82">
        <f t="shared" si="5"/>
        <v>14.71695763627174</v>
      </c>
      <c r="AR50" s="82">
        <f t="shared" si="5"/>
        <v>17.520960016271133</v>
      </c>
      <c r="AS50" s="82">
        <f t="shared" si="5"/>
        <v>16.131969434807448</v>
      </c>
      <c r="AT50" s="82">
        <f>AT49/AT48*100</f>
        <v>16.531237844169748</v>
      </c>
      <c r="AU50" s="82">
        <f>AU49/AU48*100</f>
        <v>15.073641546600335</v>
      </c>
      <c r="AV50" s="82">
        <f>AV49/AV48*100</f>
        <v>16.07074364235778</v>
      </c>
      <c r="AW50" s="82">
        <f t="shared" si="5"/>
        <v>10.248982316457479</v>
      </c>
      <c r="AX50" s="82">
        <f t="shared" ref="AX50:BD50" si="6">AX49/AX48*100</f>
        <v>10.636123367246421</v>
      </c>
      <c r="AY50" s="82">
        <f t="shared" si="6"/>
        <v>8.8322607083839664</v>
      </c>
      <c r="AZ50" s="82">
        <f t="shared" si="6"/>
        <v>10.526528594891619</v>
      </c>
      <c r="BA50" s="82">
        <f t="shared" si="6"/>
        <v>23.432697169136578</v>
      </c>
      <c r="BB50" s="82">
        <f t="shared" si="6"/>
        <v>24.34192257418724</v>
      </c>
      <c r="BC50" s="82">
        <f t="shared" si="6"/>
        <v>23.124835883034436</v>
      </c>
      <c r="BD50" s="82">
        <f t="shared" si="6"/>
        <v>25.68275134041863</v>
      </c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  <c r="BX50" s="104"/>
      <c r="BY50" s="104"/>
      <c r="BZ50" s="104"/>
      <c r="CA50" s="104"/>
      <c r="CB50" s="104"/>
      <c r="CC50" s="104"/>
      <c r="CD50" s="104"/>
      <c r="CE50" s="104"/>
      <c r="CF50" s="104"/>
      <c r="CG50" s="104"/>
      <c r="CH50" s="104"/>
      <c r="CI50" s="104"/>
      <c r="CJ50" s="104"/>
      <c r="CK50" s="104"/>
      <c r="CL50" s="104"/>
      <c r="CM50" s="104"/>
      <c r="CN50" s="104"/>
      <c r="CO50" s="104"/>
      <c r="CP50" s="104"/>
      <c r="CQ50" s="104"/>
      <c r="CR50" s="104"/>
      <c r="CS50" s="104"/>
      <c r="CT50" s="104"/>
      <c r="CU50" s="104"/>
      <c r="CV50" s="104"/>
      <c r="CW50" s="104"/>
      <c r="CX50" s="104"/>
      <c r="CY50" s="104"/>
      <c r="CZ50" s="104"/>
      <c r="DA50" s="104"/>
      <c r="DB50" s="104"/>
      <c r="DC50" s="104"/>
      <c r="DD50" s="104"/>
      <c r="DE50" s="104"/>
      <c r="DF50" s="104"/>
      <c r="DG50" s="104"/>
      <c r="DH50" s="104"/>
      <c r="DI50" s="104"/>
      <c r="DJ50" s="104"/>
      <c r="DK50" s="104"/>
      <c r="DL50" s="104"/>
      <c r="DM50" s="104"/>
      <c r="DN50" s="104"/>
      <c r="DO50" s="104"/>
      <c r="DP50" s="104"/>
      <c r="DQ50" s="104"/>
      <c r="DR50" s="104"/>
      <c r="DS50" s="104"/>
      <c r="DT50" s="104"/>
      <c r="DU50" s="104"/>
      <c r="DV50" s="104"/>
      <c r="DW50" s="104"/>
      <c r="DX50" s="104"/>
      <c r="DY50" s="104"/>
      <c r="DZ50" s="104"/>
      <c r="EA50" s="104"/>
      <c r="EB50" s="104"/>
      <c r="EC50" s="104"/>
      <c r="ED50" s="104"/>
      <c r="EE50" s="104"/>
      <c r="EF50" s="104"/>
      <c r="EG50" s="104"/>
      <c r="EH50" s="104"/>
      <c r="EI50" s="104"/>
      <c r="EJ50" s="104"/>
      <c r="EK50" s="104"/>
      <c r="EL50" s="104"/>
      <c r="EM50" s="104"/>
      <c r="EN50" s="104"/>
      <c r="EO50" s="104"/>
      <c r="EP50" s="104"/>
      <c r="EQ50" s="104"/>
      <c r="ER50" s="104"/>
      <c r="ES50" s="104"/>
      <c r="ET50" s="104"/>
      <c r="EU50" s="104"/>
      <c r="EV50" s="104"/>
      <c r="EW50" s="104"/>
      <c r="EX50" s="104"/>
      <c r="EY50" s="104"/>
      <c r="EZ50" s="104"/>
      <c r="FA50" s="104"/>
      <c r="FB50" s="104"/>
      <c r="FC50" s="104"/>
      <c r="FD50" s="104"/>
      <c r="FE50" s="104"/>
      <c r="FF50" s="104"/>
      <c r="FG50" s="104"/>
      <c r="FH50" s="104"/>
      <c r="FI50" s="104"/>
      <c r="FJ50" s="104"/>
      <c r="FK50" s="104"/>
      <c r="FL50" s="104"/>
      <c r="FM50" s="104"/>
      <c r="FN50" s="104"/>
      <c r="FO50" s="104"/>
      <c r="FP50" s="104"/>
      <c r="FQ50" s="104"/>
      <c r="FR50" s="104"/>
      <c r="FS50" s="104"/>
      <c r="FT50" s="104"/>
      <c r="FU50" s="104"/>
      <c r="FV50" s="104"/>
      <c r="FW50" s="104"/>
      <c r="FX50" s="104"/>
      <c r="FY50" s="104"/>
      <c r="FZ50" s="104"/>
      <c r="GA50" s="104"/>
      <c r="GB50" s="104"/>
      <c r="GC50" s="104"/>
      <c r="GD50" s="104"/>
      <c r="GE50" s="104"/>
      <c r="GF50" s="104"/>
      <c r="GG50" s="104"/>
      <c r="GH50" s="104"/>
      <c r="GI50" s="104"/>
      <c r="GJ50" s="104"/>
      <c r="GK50" s="104"/>
      <c r="GL50" s="104"/>
      <c r="GM50" s="104"/>
      <c r="GN50" s="104"/>
      <c r="GO50" s="104"/>
      <c r="GP50" s="104"/>
      <c r="GQ50" s="104"/>
      <c r="GR50" s="104"/>
      <c r="GS50" s="104"/>
      <c r="GT50" s="104"/>
      <c r="GU50" s="104"/>
      <c r="GV50" s="104"/>
      <c r="GW50" s="104"/>
      <c r="GX50" s="104"/>
      <c r="GY50" s="104"/>
      <c r="GZ50" s="104"/>
      <c r="HA50" s="104"/>
      <c r="HB50" s="104"/>
      <c r="HC50" s="104"/>
      <c r="HD50" s="104"/>
      <c r="HE50" s="104"/>
      <c r="HF50" s="104"/>
      <c r="HG50" s="104"/>
      <c r="HH50" s="104"/>
      <c r="HI50" s="104"/>
      <c r="HJ50" s="104"/>
      <c r="HK50" s="104"/>
      <c r="HL50" s="104"/>
      <c r="HM50" s="104"/>
      <c r="HN50" s="104"/>
      <c r="HO50" s="104"/>
      <c r="HP50" s="104"/>
      <c r="HQ50" s="104"/>
    </row>
  </sheetData>
  <phoneticPr fontId="5" type="noConversion"/>
  <pageMargins left="0.7" right="0.7" top="0.78740157499999996" bottom="0.78740157499999996" header="0.3" footer="0.3"/>
  <pageSetup paperSize="9" orientation="portrait" horizontalDpi="4294967292" verticalDpi="4294967292" r:id="rId1"/>
  <ignoredErrors>
    <ignoredError sqref="B47:B50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S50"/>
  <sheetViews>
    <sheetView zoomScale="55" zoomScaleNormal="55" zoomScalePageLayoutView="55" workbookViewId="0"/>
  </sheetViews>
  <sheetFormatPr baseColWidth="10" defaultColWidth="11.44140625" defaultRowHeight="14.4" x14ac:dyDescent="0.3"/>
  <cols>
    <col min="1" max="1" width="40.6640625" style="1" bestFit="1" customWidth="1"/>
    <col min="2" max="2" width="18.6640625" style="3" bestFit="1" customWidth="1"/>
    <col min="3" max="3" width="17.33203125" style="3" bestFit="1" customWidth="1"/>
    <col min="4" max="4" width="13.6640625" style="4" bestFit="1" customWidth="1"/>
    <col min="5" max="5" width="15.6640625" style="3" bestFit="1" customWidth="1"/>
    <col min="6" max="6" width="16.109375" style="3" bestFit="1" customWidth="1"/>
    <col min="7" max="7" width="14" style="3" bestFit="1" customWidth="1"/>
    <col min="8" max="8" width="15.6640625" style="10" bestFit="1" customWidth="1"/>
    <col min="9" max="9" width="22.77734375" style="3" bestFit="1" customWidth="1"/>
    <col min="10" max="10" width="14.21875" style="3" bestFit="1" customWidth="1"/>
    <col min="11" max="11" width="13.6640625" style="3" bestFit="1" customWidth="1"/>
    <col min="12" max="12" width="16.6640625" style="3" bestFit="1" customWidth="1"/>
    <col min="13" max="13" width="15.109375" style="3" bestFit="1" customWidth="1"/>
    <col min="14" max="14" width="24.5546875" style="3" bestFit="1" customWidth="1"/>
    <col min="15" max="15" width="14.21875" style="3" bestFit="1" customWidth="1"/>
    <col min="16" max="17" width="17.109375" style="13" bestFit="1" customWidth="1"/>
    <col min="18" max="18" width="14.44140625" style="3" bestFit="1" customWidth="1"/>
    <col min="19" max="19" width="19.33203125" style="3" bestFit="1" customWidth="1"/>
    <col min="20" max="20" width="19.109375" style="3" bestFit="1" customWidth="1"/>
    <col min="21" max="21" width="16.88671875" style="3" bestFit="1" customWidth="1"/>
    <col min="22" max="22" width="17.33203125" style="3" bestFit="1" customWidth="1"/>
    <col min="23" max="23" width="21.109375" style="3" bestFit="1" customWidth="1"/>
    <col min="24" max="24" width="14" style="3" bestFit="1" customWidth="1"/>
    <col min="25" max="25" width="21.5546875" style="3" bestFit="1" customWidth="1"/>
    <col min="26" max="26" width="25.33203125" style="13" bestFit="1" customWidth="1"/>
    <col min="27" max="27" width="19.5546875" style="3" bestFit="1" customWidth="1"/>
    <col min="28" max="28" width="14.6640625" style="3" bestFit="1" customWidth="1"/>
    <col min="29" max="29" width="13.44140625" style="3" bestFit="1" customWidth="1"/>
    <col min="30" max="30" width="11" style="3" bestFit="1" customWidth="1"/>
    <col min="31" max="31" width="16.21875" style="3" bestFit="1" customWidth="1"/>
    <col min="32" max="32" width="19.88671875" style="3" bestFit="1" customWidth="1"/>
    <col min="33" max="33" width="17.44140625" style="3" bestFit="1" customWidth="1"/>
    <col min="34" max="34" width="22.109375" style="3" bestFit="1" customWidth="1"/>
    <col min="35" max="35" width="15.88671875" style="3" bestFit="1" customWidth="1"/>
    <col min="36" max="36" width="13.44140625" style="3" bestFit="1" customWidth="1"/>
    <col min="37" max="37" width="14" style="3" bestFit="1" customWidth="1"/>
    <col min="38" max="38" width="15.109375" style="3" bestFit="1" customWidth="1"/>
    <col min="39" max="39" width="15.88671875" style="3" bestFit="1" customWidth="1"/>
    <col min="40" max="40" width="18.109375" style="13" bestFit="1" customWidth="1"/>
    <col min="41" max="41" width="14.88671875" style="4" bestFit="1" customWidth="1"/>
    <col min="42" max="42" width="11" style="3" bestFit="1" customWidth="1"/>
    <col min="43" max="43" width="12.109375" style="3" bestFit="1" customWidth="1"/>
    <col min="44" max="44" width="13.44140625" style="3" bestFit="1" customWidth="1"/>
    <col min="45" max="45" width="13.88671875" style="3" bestFit="1" customWidth="1"/>
    <col min="46" max="46" width="12.109375" style="3" bestFit="1" customWidth="1"/>
    <col min="47" max="47" width="13.88671875" style="3" bestFit="1" customWidth="1"/>
    <col min="48" max="48" width="18.88671875" style="3" bestFit="1" customWidth="1"/>
    <col min="49" max="49" width="12.44140625" style="3" bestFit="1" customWidth="1"/>
    <col min="50" max="50" width="12.109375" style="3" bestFit="1" customWidth="1"/>
    <col min="51" max="51" width="14.88671875" style="3" bestFit="1" customWidth="1"/>
    <col min="52" max="52" width="13.109375" style="3" bestFit="1" customWidth="1"/>
    <col min="53" max="53" width="22.109375" style="3" bestFit="1" customWidth="1"/>
    <col min="54" max="54" width="12.44140625" style="3" bestFit="1" customWidth="1"/>
    <col min="55" max="55" width="15.44140625" style="3" bestFit="1" customWidth="1"/>
    <col min="56" max="56" width="14.88671875" style="3" bestFit="1" customWidth="1"/>
    <col min="57" max="57" width="13" style="3" bestFit="1" customWidth="1"/>
    <col min="58" max="58" width="17.44140625" style="3" bestFit="1" customWidth="1"/>
    <col min="59" max="59" width="17.109375" style="3" bestFit="1" customWidth="1"/>
    <col min="60" max="60" width="14.88671875" style="3" bestFit="1" customWidth="1"/>
    <col min="61" max="61" width="15.109375" style="3" bestFit="1" customWidth="1"/>
    <col min="62" max="62" width="18.88671875" style="3" bestFit="1" customWidth="1"/>
    <col min="63" max="63" width="12.44140625" style="3" bestFit="1" customWidth="1"/>
    <col min="64" max="64" width="19.109375" style="3" bestFit="1" customWidth="1"/>
    <col min="65" max="65" width="22.44140625" style="3" bestFit="1" customWidth="1"/>
    <col min="66" max="66" width="17.44140625" style="3" bestFit="1" customWidth="1"/>
    <col min="67" max="67" width="12.88671875" style="3" bestFit="1" customWidth="1"/>
    <col min="68" max="68" width="11.88671875" style="3" bestFit="1" customWidth="1"/>
    <col min="69" max="69" width="9.88671875" style="3" customWidth="1"/>
    <col min="70" max="70" width="14.109375" style="3" bestFit="1" customWidth="1"/>
    <col min="71" max="71" width="17.88671875" style="3" bestFit="1" customWidth="1"/>
    <col min="72" max="72" width="15.44140625" style="3" bestFit="1" customWidth="1"/>
    <col min="73" max="73" width="19.44140625" style="3" bestFit="1" customWidth="1"/>
    <col min="74" max="74" width="13.88671875" style="3" bestFit="1" customWidth="1"/>
    <col min="75" max="75" width="11.88671875" style="3" bestFit="1" customWidth="1"/>
    <col min="76" max="76" width="12.109375" style="3" bestFit="1" customWidth="1"/>
    <col min="77" max="77" width="13.109375" style="3" bestFit="1" customWidth="1"/>
    <col min="78" max="78" width="14" style="3" bestFit="1" customWidth="1"/>
    <col min="79" max="79" width="15.88671875" style="3" bestFit="1" customWidth="1"/>
    <col min="80" max="80" width="13" style="3" bestFit="1" customWidth="1"/>
    <col min="81" max="81" width="9.44140625" style="3" customWidth="1"/>
    <col min="82" max="82" width="11.44140625" style="3"/>
    <col min="83" max="83" width="16.88671875" style="3" bestFit="1" customWidth="1"/>
    <col min="84" max="84" width="15.109375" style="3" bestFit="1" customWidth="1"/>
    <col min="85" max="85" width="12.109375" style="3" bestFit="1" customWidth="1"/>
    <col min="86" max="86" width="13.44140625" style="3" bestFit="1" customWidth="1"/>
    <col min="87" max="87" width="13.88671875" style="3" bestFit="1" customWidth="1"/>
    <col min="88" max="88" width="12.109375" style="3" bestFit="1" customWidth="1"/>
    <col min="89" max="89" width="13.88671875" style="3" bestFit="1" customWidth="1"/>
    <col min="90" max="90" width="18.88671875" style="3" bestFit="1" customWidth="1"/>
    <col min="91" max="91" width="12.44140625" style="3" bestFit="1" customWidth="1"/>
    <col min="92" max="92" width="12.109375" style="3" bestFit="1" customWidth="1"/>
    <col min="93" max="93" width="14.88671875" style="3" bestFit="1" customWidth="1"/>
    <col min="94" max="94" width="13.109375" style="3" bestFit="1" customWidth="1"/>
    <col min="95" max="95" width="22.109375" style="3" bestFit="1" customWidth="1"/>
    <col min="96" max="96" width="12.44140625" style="3" bestFit="1" customWidth="1"/>
    <col min="97" max="97" width="15.44140625" style="3" bestFit="1" customWidth="1"/>
    <col min="98" max="98" width="14.88671875" style="3" bestFit="1" customWidth="1"/>
    <col min="99" max="99" width="13" style="3" bestFit="1" customWidth="1"/>
    <col min="100" max="100" width="17.44140625" style="3" bestFit="1" customWidth="1"/>
    <col min="101" max="101" width="17.109375" style="3" bestFit="1" customWidth="1"/>
    <col min="102" max="102" width="14.88671875" style="3" bestFit="1" customWidth="1"/>
    <col min="103" max="103" width="15.109375" style="3" bestFit="1" customWidth="1"/>
    <col min="104" max="104" width="18.88671875" style="3" bestFit="1" customWidth="1"/>
    <col min="105" max="105" width="12.44140625" style="3" bestFit="1" customWidth="1"/>
    <col min="106" max="106" width="19.109375" style="3" bestFit="1" customWidth="1"/>
    <col min="107" max="107" width="22.44140625" style="3" bestFit="1" customWidth="1"/>
    <col min="108" max="108" width="17.44140625" style="3" bestFit="1" customWidth="1"/>
    <col min="109" max="109" width="12.88671875" style="3" bestFit="1" customWidth="1"/>
    <col min="110" max="110" width="11.88671875" style="3" bestFit="1" customWidth="1"/>
    <col min="111" max="111" width="9.88671875" style="3" customWidth="1"/>
    <col min="112" max="112" width="14.109375" style="3" bestFit="1" customWidth="1"/>
    <col min="113" max="113" width="17.88671875" style="3" bestFit="1" customWidth="1"/>
    <col min="114" max="114" width="15.44140625" style="3" bestFit="1" customWidth="1"/>
    <col min="115" max="115" width="19.44140625" style="3" bestFit="1" customWidth="1"/>
    <col min="116" max="116" width="13.88671875" style="3" bestFit="1" customWidth="1"/>
    <col min="117" max="117" width="11.88671875" style="3" bestFit="1" customWidth="1"/>
    <col min="118" max="118" width="12.109375" style="3" bestFit="1" customWidth="1"/>
    <col min="119" max="119" width="13.109375" style="3" bestFit="1" customWidth="1"/>
    <col min="120" max="120" width="14" style="3" bestFit="1" customWidth="1"/>
    <col min="121" max="121" width="15.88671875" style="3" bestFit="1" customWidth="1"/>
    <col min="122" max="122" width="13" style="3" bestFit="1" customWidth="1"/>
    <col min="123" max="123" width="9.44140625" style="3" customWidth="1"/>
    <col min="124" max="16384" width="11.44140625" style="3"/>
  </cols>
  <sheetData>
    <row r="1" spans="1:123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Q1" s="22"/>
      <c r="AR1" s="33"/>
      <c r="AS1" s="22"/>
      <c r="AT1" s="33"/>
      <c r="AU1" s="33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33"/>
      <c r="CF1" s="33"/>
      <c r="CG1" s="22"/>
      <c r="CH1" s="33"/>
      <c r="CI1" s="22"/>
      <c r="CJ1" s="33"/>
      <c r="CK1" s="33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</row>
    <row r="2" spans="1:123" x14ac:dyDescent="0.3">
      <c r="A2" s="28" t="s">
        <v>10</v>
      </c>
      <c r="B2" s="4">
        <v>137.839</v>
      </c>
      <c r="C2" s="4">
        <v>182.60900000000001</v>
      </c>
      <c r="D2" s="4">
        <v>37.200000000000003</v>
      </c>
      <c r="E2" s="13">
        <v>173.71299999999999</v>
      </c>
      <c r="F2" s="13">
        <v>167.04499999999999</v>
      </c>
      <c r="G2" s="4">
        <v>87.223100000000002</v>
      </c>
      <c r="H2" s="4">
        <v>111.364</v>
      </c>
      <c r="I2" s="4">
        <v>132.459</v>
      </c>
      <c r="J2" s="4">
        <v>101.73</v>
      </c>
      <c r="K2" s="13">
        <v>151.54599999999999</v>
      </c>
      <c r="L2" s="13">
        <v>111.74</v>
      </c>
      <c r="M2" s="4">
        <v>108.08799999999999</v>
      </c>
      <c r="N2" s="13">
        <v>120.163</v>
      </c>
      <c r="O2" s="13">
        <v>131.66800000000001</v>
      </c>
      <c r="P2" s="13">
        <v>155.69300000000001</v>
      </c>
      <c r="Q2" s="13">
        <v>112.34699999999999</v>
      </c>
      <c r="R2" s="4">
        <v>105</v>
      </c>
      <c r="S2" s="13">
        <v>75.613</v>
      </c>
      <c r="T2" s="4">
        <v>108.27800000000001</v>
      </c>
      <c r="U2" s="13">
        <v>106.608</v>
      </c>
      <c r="V2" s="4">
        <v>143.86699999999999</v>
      </c>
      <c r="W2" s="4">
        <v>116.134</v>
      </c>
      <c r="X2" s="4">
        <v>117.402</v>
      </c>
      <c r="Y2" s="4">
        <v>157.80099999999999</v>
      </c>
      <c r="Z2" s="13">
        <v>103.879</v>
      </c>
      <c r="AA2" s="13">
        <v>85.839399999999998</v>
      </c>
      <c r="AB2" s="4">
        <v>213.62799999999999</v>
      </c>
      <c r="AC2" s="4">
        <v>126.265</v>
      </c>
      <c r="AD2" s="4">
        <v>110.73399999999999</v>
      </c>
      <c r="AE2" s="4">
        <v>96.148300000000006</v>
      </c>
      <c r="AF2" s="4">
        <v>69.339600000000004</v>
      </c>
      <c r="AG2" s="4">
        <v>113.953</v>
      </c>
      <c r="AH2" s="13">
        <v>83.5227</v>
      </c>
      <c r="AI2" s="4">
        <v>64.198400000000007</v>
      </c>
      <c r="AJ2" s="4">
        <v>107.29900000000001</v>
      </c>
      <c r="AK2" s="4">
        <v>66.150000000000006</v>
      </c>
      <c r="AL2" s="4">
        <v>123.047</v>
      </c>
      <c r="AM2" s="4">
        <v>116.134</v>
      </c>
      <c r="AN2" s="13">
        <v>98.7654</v>
      </c>
      <c r="AO2" s="4">
        <v>167.04499999999999</v>
      </c>
      <c r="AP2" s="13">
        <v>94.339600000000004</v>
      </c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</row>
    <row r="3" spans="1:123" x14ac:dyDescent="0.3">
      <c r="A3" s="23" t="s">
        <v>11</v>
      </c>
      <c r="B3" s="4">
        <v>135.32599999999999</v>
      </c>
      <c r="C3" s="4">
        <v>228.458</v>
      </c>
      <c r="D3" s="4">
        <v>60.924199999999999</v>
      </c>
      <c r="E3" s="13">
        <v>218.75</v>
      </c>
      <c r="F3" s="13">
        <v>231.21299999999999</v>
      </c>
      <c r="G3" s="4">
        <v>170.20500000000001</v>
      </c>
      <c r="H3" s="4">
        <v>163.81899999999999</v>
      </c>
      <c r="I3" s="4">
        <v>159.09100000000001</v>
      </c>
      <c r="J3" s="4">
        <v>119.512</v>
      </c>
      <c r="K3" s="13">
        <v>159.571</v>
      </c>
      <c r="L3" s="13">
        <v>159.12899999999999</v>
      </c>
      <c r="M3" s="4">
        <v>176.577</v>
      </c>
      <c r="N3" s="13">
        <v>202.75899999999999</v>
      </c>
      <c r="O3" s="13">
        <v>240.37100000000001</v>
      </c>
      <c r="P3" s="13">
        <v>231.49600000000001</v>
      </c>
      <c r="Q3" s="13">
        <v>114.84399999999999</v>
      </c>
      <c r="R3" s="4">
        <v>133.072</v>
      </c>
      <c r="S3" s="13">
        <v>107.69199999999999</v>
      </c>
      <c r="T3" s="4">
        <v>155.64699999999999</v>
      </c>
      <c r="U3" s="13">
        <v>152.15600000000001</v>
      </c>
      <c r="V3" s="4">
        <v>173.702</v>
      </c>
      <c r="W3" s="4">
        <v>156.90199999999999</v>
      </c>
      <c r="X3" s="4">
        <v>247.79900000000001</v>
      </c>
      <c r="Y3" s="4">
        <v>170.732</v>
      </c>
      <c r="Z3" s="13">
        <v>156.53100000000001</v>
      </c>
      <c r="AA3" s="13">
        <v>111.15300000000001</v>
      </c>
      <c r="AB3" s="4">
        <v>212.274</v>
      </c>
      <c r="AC3" s="4">
        <v>150.102</v>
      </c>
      <c r="AD3" s="4">
        <v>144.47200000000001</v>
      </c>
      <c r="AE3" s="4">
        <v>135.11000000000001</v>
      </c>
      <c r="AF3" s="4">
        <v>152.33199999999999</v>
      </c>
      <c r="AG3" s="4">
        <v>171.93</v>
      </c>
      <c r="AH3" s="13">
        <v>108.08799999999999</v>
      </c>
      <c r="AI3" s="4">
        <v>89.6828</v>
      </c>
      <c r="AJ3" s="4">
        <v>144.00800000000001</v>
      </c>
      <c r="AK3" s="4">
        <v>147.55699999999999</v>
      </c>
      <c r="AL3" s="4">
        <v>178.977</v>
      </c>
      <c r="AM3" s="4">
        <v>203.16300000000001</v>
      </c>
      <c r="AN3" s="13">
        <v>136.75200000000001</v>
      </c>
      <c r="AO3" s="4">
        <v>168.48099999999999</v>
      </c>
      <c r="AP3" s="13">
        <v>112.5</v>
      </c>
      <c r="CD3" s="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</row>
    <row r="4" spans="1:123" x14ac:dyDescent="0.3">
      <c r="A4" s="23" t="s">
        <v>12</v>
      </c>
      <c r="B4" s="4">
        <v>141.26</v>
      </c>
      <c r="C4" s="4">
        <v>244.36600000000001</v>
      </c>
      <c r="D4" s="4">
        <v>77.2059</v>
      </c>
      <c r="E4" s="13">
        <v>208.28100000000001</v>
      </c>
      <c r="F4" s="13">
        <v>305.12</v>
      </c>
      <c r="G4" s="4">
        <v>224.904</v>
      </c>
      <c r="H4" s="4">
        <v>178.68700000000001</v>
      </c>
      <c r="I4" s="4">
        <v>168.804</v>
      </c>
      <c r="J4" s="4">
        <v>180.614</v>
      </c>
      <c r="K4" s="13">
        <v>169.44200000000001</v>
      </c>
      <c r="L4" s="13">
        <v>163.333</v>
      </c>
      <c r="M4" s="4">
        <v>189.06800000000001</v>
      </c>
      <c r="N4" s="13">
        <v>226.154</v>
      </c>
      <c r="O4" s="13">
        <v>229.68799999999999</v>
      </c>
      <c r="P4" s="13">
        <v>265.55599999999998</v>
      </c>
      <c r="Q4" s="13">
        <v>202.66499999999999</v>
      </c>
      <c r="R4" s="4">
        <v>166.982</v>
      </c>
      <c r="S4" s="13">
        <v>102.893</v>
      </c>
      <c r="T4" s="4">
        <v>176.77699999999999</v>
      </c>
      <c r="U4" s="13">
        <v>186.07599999999999</v>
      </c>
      <c r="V4" s="4">
        <v>202.417</v>
      </c>
      <c r="W4" s="4">
        <v>204.86199999999999</v>
      </c>
      <c r="X4" s="4">
        <v>214.21600000000001</v>
      </c>
      <c r="Y4" s="4">
        <v>204.167</v>
      </c>
      <c r="Z4" s="13">
        <v>160.01499999999999</v>
      </c>
      <c r="AA4" s="13">
        <v>161.97399999999999</v>
      </c>
      <c r="AB4" s="4">
        <v>221.053</v>
      </c>
      <c r="AC4" s="4">
        <v>168.685</v>
      </c>
      <c r="AD4" s="4">
        <v>146.26900000000001</v>
      </c>
      <c r="AE4" s="4">
        <v>146.60900000000001</v>
      </c>
      <c r="AF4" s="4">
        <v>172.941</v>
      </c>
      <c r="AG4" s="4">
        <v>172.58</v>
      </c>
      <c r="AH4" s="13">
        <v>115.748</v>
      </c>
      <c r="AI4" s="4">
        <v>155.245</v>
      </c>
      <c r="AJ4" s="4">
        <v>144.00800000000001</v>
      </c>
      <c r="AK4" s="4">
        <v>154.95400000000001</v>
      </c>
      <c r="AL4" s="4">
        <v>204.672</v>
      </c>
      <c r="AM4" s="4">
        <v>209.33500000000001</v>
      </c>
      <c r="AN4" s="13">
        <v>175.524</v>
      </c>
      <c r="AO4" s="4">
        <v>189.67699999999999</v>
      </c>
      <c r="AP4" s="13">
        <v>161.761</v>
      </c>
      <c r="CD4" s="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</row>
    <row r="5" spans="1:123" x14ac:dyDescent="0.3">
      <c r="A5" s="23" t="s">
        <v>16</v>
      </c>
      <c r="B5" s="4">
        <v>142.65899999999999</v>
      </c>
      <c r="C5" s="4">
        <v>217.77799999999999</v>
      </c>
      <c r="D5" s="4">
        <v>73.434700000000007</v>
      </c>
      <c r="E5" s="13">
        <v>172.98599999999999</v>
      </c>
      <c r="F5" s="13">
        <v>294.03300000000002</v>
      </c>
      <c r="G5" s="4">
        <v>216.15899999999999</v>
      </c>
      <c r="H5" s="4">
        <v>151.54599999999999</v>
      </c>
      <c r="I5" s="4">
        <v>141.29300000000001</v>
      </c>
      <c r="J5" s="4">
        <v>156.19800000000001</v>
      </c>
      <c r="K5" s="13">
        <v>155.428</v>
      </c>
      <c r="L5" s="13">
        <v>140.66999999999999</v>
      </c>
      <c r="M5" s="4">
        <v>191.01900000000001</v>
      </c>
      <c r="N5" s="13">
        <v>217.77799999999999</v>
      </c>
      <c r="O5" s="13">
        <v>222.27799999999999</v>
      </c>
      <c r="P5" s="13">
        <v>222.24100000000001</v>
      </c>
      <c r="Q5" s="13">
        <v>227.047</v>
      </c>
      <c r="R5" s="4">
        <v>136.71600000000001</v>
      </c>
      <c r="S5" s="13">
        <v>107.19499999999999</v>
      </c>
      <c r="T5" s="4">
        <v>143.63300000000001</v>
      </c>
      <c r="U5" s="13">
        <v>190.44200000000001</v>
      </c>
      <c r="V5" s="4">
        <v>144.11799999999999</v>
      </c>
      <c r="W5" s="4">
        <v>167.04499999999999</v>
      </c>
      <c r="X5" s="4">
        <v>183.62200000000001</v>
      </c>
      <c r="Y5" s="4">
        <v>179.48699999999999</v>
      </c>
      <c r="Z5" s="13">
        <v>146.35</v>
      </c>
      <c r="AA5" s="13">
        <v>140.625</v>
      </c>
      <c r="AB5" s="4">
        <v>168.976</v>
      </c>
      <c r="AC5" s="4">
        <v>153.125</v>
      </c>
      <c r="AD5" s="4">
        <v>117.6</v>
      </c>
      <c r="AE5" s="4">
        <v>126.16800000000001</v>
      </c>
      <c r="AF5" s="4">
        <v>144.291</v>
      </c>
      <c r="AG5" s="4">
        <v>156.60499999999999</v>
      </c>
      <c r="AH5" s="13">
        <v>111.78700000000001</v>
      </c>
      <c r="AI5" s="4">
        <v>133.636</v>
      </c>
      <c r="AJ5" s="4">
        <v>138.273</v>
      </c>
      <c r="AK5" s="4">
        <v>160.24700000000001</v>
      </c>
      <c r="AL5" s="4">
        <v>171.89599999999999</v>
      </c>
      <c r="AM5" s="4">
        <v>230.971</v>
      </c>
      <c r="AN5" s="13">
        <v>140.40600000000001</v>
      </c>
      <c r="AO5" s="4">
        <v>181.10900000000001</v>
      </c>
      <c r="AP5" s="13">
        <v>150.09399999999999</v>
      </c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</row>
    <row r="6" spans="1:123" x14ac:dyDescent="0.3">
      <c r="A6" s="23" t="s">
        <v>17</v>
      </c>
      <c r="B6" s="4">
        <v>153.96100000000001</v>
      </c>
      <c r="C6" s="4">
        <v>221.053</v>
      </c>
      <c r="D6" s="4">
        <v>69.837400000000002</v>
      </c>
      <c r="E6" s="13">
        <v>214.773</v>
      </c>
      <c r="F6" s="13">
        <v>167.458</v>
      </c>
      <c r="G6" s="4">
        <v>153.125</v>
      </c>
      <c r="H6" s="4">
        <v>179.268</v>
      </c>
      <c r="I6" s="4">
        <v>153.92699999999999</v>
      </c>
      <c r="J6" s="4">
        <v>154.73699999999999</v>
      </c>
      <c r="K6" s="13">
        <v>169.44200000000001</v>
      </c>
      <c r="L6" s="13">
        <v>170.732</v>
      </c>
      <c r="M6" s="4">
        <v>213.68</v>
      </c>
      <c r="N6" s="13">
        <v>179.81700000000001</v>
      </c>
      <c r="O6" s="13">
        <v>178.20599999999999</v>
      </c>
      <c r="P6" s="13">
        <v>185.99700000000001</v>
      </c>
      <c r="Q6" s="13">
        <v>233.70400000000001</v>
      </c>
      <c r="R6" s="4">
        <v>159.523</v>
      </c>
      <c r="S6" s="13">
        <v>88.566100000000006</v>
      </c>
      <c r="T6" s="4">
        <v>146.78800000000001</v>
      </c>
      <c r="U6" s="13">
        <v>264.17700000000002</v>
      </c>
      <c r="V6" s="4">
        <v>122.364</v>
      </c>
      <c r="W6" s="4">
        <v>161.983</v>
      </c>
      <c r="X6" s="4">
        <v>221.053</v>
      </c>
      <c r="Y6" s="4">
        <v>178.13399999999999</v>
      </c>
      <c r="Z6" s="13">
        <v>146.09100000000001</v>
      </c>
      <c r="AA6" s="13">
        <v>187.07599999999999</v>
      </c>
      <c r="AB6" s="4">
        <v>210.93799999999999</v>
      </c>
      <c r="AC6" s="4">
        <v>157.154</v>
      </c>
      <c r="AD6" s="4">
        <v>126.289</v>
      </c>
      <c r="AE6" s="4">
        <v>132.37899999999999</v>
      </c>
      <c r="AF6" s="4">
        <v>122.426</v>
      </c>
      <c r="AG6" s="4">
        <v>168.06399999999999</v>
      </c>
      <c r="AH6" s="13">
        <v>119.512</v>
      </c>
      <c r="AI6" s="4">
        <v>127.82599999999999</v>
      </c>
      <c r="AJ6" s="4">
        <v>159.62799999999999</v>
      </c>
      <c r="AK6" s="4">
        <v>135.297</v>
      </c>
      <c r="AL6" s="4">
        <v>188.36799999999999</v>
      </c>
      <c r="AM6" s="4">
        <v>193.08199999999999</v>
      </c>
      <c r="AN6" s="13">
        <v>172.084</v>
      </c>
      <c r="AO6" s="4">
        <v>165.70599999999999</v>
      </c>
      <c r="AP6" s="13">
        <v>101.81</v>
      </c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</row>
    <row r="7" spans="1:123" x14ac:dyDescent="0.3">
      <c r="A7" s="23" t="s">
        <v>18</v>
      </c>
      <c r="B7" s="4">
        <v>148.94499999999999</v>
      </c>
      <c r="C7" s="4">
        <v>192.52</v>
      </c>
      <c r="D7" s="4">
        <v>71.528999999999996</v>
      </c>
      <c r="E7" s="13">
        <v>189.43299999999999</v>
      </c>
      <c r="F7" s="13">
        <v>170.13900000000001</v>
      </c>
      <c r="G7" s="4">
        <v>161.489</v>
      </c>
      <c r="H7" s="4">
        <v>181.48099999999999</v>
      </c>
      <c r="I7" s="4">
        <v>122.5</v>
      </c>
      <c r="J7" s="4">
        <v>175</v>
      </c>
      <c r="K7" s="13">
        <v>148.80199999999999</v>
      </c>
      <c r="L7" s="13">
        <v>136.9</v>
      </c>
      <c r="M7" s="4">
        <v>178.57900000000001</v>
      </c>
      <c r="N7" s="13">
        <v>139.99299999999999</v>
      </c>
      <c r="O7" s="13">
        <v>176.70599999999999</v>
      </c>
      <c r="P7" s="13">
        <v>170.358</v>
      </c>
      <c r="Q7" s="13">
        <v>191.90600000000001</v>
      </c>
      <c r="R7" s="4">
        <v>140.34899999999999</v>
      </c>
      <c r="S7" s="13">
        <v>92.079599999999999</v>
      </c>
      <c r="T7" s="4">
        <v>150.88999999999999</v>
      </c>
      <c r="U7" s="13">
        <v>146.86099999999999</v>
      </c>
      <c r="V7" s="4">
        <v>117.256</v>
      </c>
      <c r="W7" s="4">
        <v>118.548</v>
      </c>
      <c r="X7" s="4">
        <v>187.23500000000001</v>
      </c>
      <c r="Y7" s="4">
        <v>158.785</v>
      </c>
      <c r="Z7" s="13">
        <v>150.666</v>
      </c>
      <c r="AA7" s="13">
        <v>147.131</v>
      </c>
      <c r="AB7" s="4">
        <v>190.744</v>
      </c>
      <c r="AC7" s="4">
        <v>130.38999999999999</v>
      </c>
      <c r="AD7" s="4">
        <v>106.831</v>
      </c>
      <c r="AE7" s="4">
        <v>130.012</v>
      </c>
      <c r="AF7" s="4">
        <v>124.794</v>
      </c>
      <c r="AG7" s="4">
        <v>131.66800000000001</v>
      </c>
      <c r="AH7" s="13">
        <v>106.52200000000001</v>
      </c>
      <c r="AI7" s="4">
        <v>103.521</v>
      </c>
      <c r="AJ7" s="4">
        <v>142.07499999999999</v>
      </c>
      <c r="AK7" s="4">
        <v>113.733</v>
      </c>
      <c r="AL7" s="4">
        <v>170.01900000000001</v>
      </c>
      <c r="AM7" s="4">
        <v>176.577</v>
      </c>
      <c r="AN7" s="13">
        <v>128.94</v>
      </c>
      <c r="AO7" s="4">
        <v>151.72</v>
      </c>
      <c r="AP7" s="13">
        <v>93.75</v>
      </c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</row>
    <row r="8" spans="1:123" x14ac:dyDescent="0.3">
      <c r="A8" s="23" t="s">
        <v>22</v>
      </c>
      <c r="B8" s="4">
        <v>136.75200000000001</v>
      </c>
      <c r="C8" s="4">
        <v>188.113</v>
      </c>
      <c r="D8" s="4">
        <v>61.122700000000002</v>
      </c>
      <c r="E8" s="13">
        <v>174.63</v>
      </c>
      <c r="F8" s="13">
        <v>124.529</v>
      </c>
      <c r="G8" s="4">
        <v>118.44799999999999</v>
      </c>
      <c r="H8" s="4">
        <v>168.49199999999999</v>
      </c>
      <c r="I8" s="4">
        <v>114.20399999999999</v>
      </c>
      <c r="J8" s="4">
        <v>154.43</v>
      </c>
      <c r="K8" s="13">
        <v>120</v>
      </c>
      <c r="L8" s="13">
        <v>103.102</v>
      </c>
      <c r="M8" s="4">
        <v>176.68299999999999</v>
      </c>
      <c r="N8" s="13">
        <v>135.49799999999999</v>
      </c>
      <c r="O8" s="13">
        <v>196</v>
      </c>
      <c r="P8" s="13">
        <v>150.179</v>
      </c>
      <c r="Q8" s="13">
        <v>163.333</v>
      </c>
      <c r="R8" s="4">
        <v>114.764</v>
      </c>
      <c r="S8" s="13">
        <v>86.493200000000002</v>
      </c>
      <c r="T8" s="4">
        <v>153.471</v>
      </c>
      <c r="U8" s="13">
        <v>104.946</v>
      </c>
      <c r="V8" s="4">
        <v>85.217399999999998</v>
      </c>
      <c r="W8" s="4">
        <v>90.033699999999996</v>
      </c>
      <c r="X8" s="4">
        <v>154.846</v>
      </c>
      <c r="Y8" s="4">
        <v>148.48500000000001</v>
      </c>
      <c r="Z8" s="13">
        <v>154.50200000000001</v>
      </c>
      <c r="AA8" s="13">
        <v>120.185</v>
      </c>
      <c r="AB8" s="4">
        <v>182.60900000000001</v>
      </c>
      <c r="AC8" s="4">
        <v>118.379</v>
      </c>
      <c r="AD8" s="4">
        <v>106.831</v>
      </c>
      <c r="AE8" s="4">
        <v>104.47799999999999</v>
      </c>
      <c r="AF8" s="4">
        <v>102.336</v>
      </c>
      <c r="AG8" s="4">
        <v>116.461</v>
      </c>
      <c r="AH8" s="13">
        <v>78.062299999999993</v>
      </c>
      <c r="AI8" s="4">
        <v>80.547899999999998</v>
      </c>
      <c r="AJ8" s="4">
        <v>127.999</v>
      </c>
      <c r="AK8" s="4">
        <v>107.96</v>
      </c>
      <c r="AL8" s="4">
        <v>136.751</v>
      </c>
      <c r="AM8" s="4">
        <v>165.16900000000001</v>
      </c>
      <c r="AN8" s="13">
        <v>104.01600000000001</v>
      </c>
      <c r="AO8" s="4">
        <v>159.321</v>
      </c>
      <c r="AP8" s="13">
        <v>77.586200000000005</v>
      </c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</row>
    <row r="9" spans="1:123" x14ac:dyDescent="0.3">
      <c r="A9" s="23" t="s">
        <v>23</v>
      </c>
      <c r="B9" s="4">
        <v>142.285</v>
      </c>
      <c r="C9" s="4">
        <v>234.637</v>
      </c>
      <c r="D9" s="4">
        <v>61.929499999999997</v>
      </c>
      <c r="E9" s="13">
        <v>193.42099999999999</v>
      </c>
      <c r="F9" s="13">
        <v>123.96899999999999</v>
      </c>
      <c r="G9" s="4">
        <v>229.727</v>
      </c>
      <c r="H9" s="4">
        <v>158.05500000000001</v>
      </c>
      <c r="I9" s="4">
        <v>119.756</v>
      </c>
      <c r="J9" s="4">
        <v>152.51599999999999</v>
      </c>
      <c r="K9" s="13">
        <v>119.88</v>
      </c>
      <c r="L9" s="13">
        <v>98.676100000000005</v>
      </c>
      <c r="M9" s="4">
        <v>174.446</v>
      </c>
      <c r="N9" s="13">
        <v>145.44900000000001</v>
      </c>
      <c r="O9" s="13">
        <v>259.03100000000001</v>
      </c>
      <c r="P9" s="13">
        <v>203.054</v>
      </c>
      <c r="Q9" s="13">
        <v>187.566</v>
      </c>
      <c r="R9" s="4">
        <v>136.744</v>
      </c>
      <c r="S9" s="13">
        <v>74.026399999999995</v>
      </c>
      <c r="T9" s="4">
        <v>145.16900000000001</v>
      </c>
      <c r="U9" s="13">
        <v>178.72300000000001</v>
      </c>
      <c r="V9" s="4">
        <v>110.012</v>
      </c>
      <c r="W9" s="4">
        <v>109.611</v>
      </c>
      <c r="X9" s="4">
        <v>144.43199999999999</v>
      </c>
      <c r="Y9" s="4">
        <v>177.108</v>
      </c>
      <c r="Z9" s="13">
        <v>121.309</v>
      </c>
      <c r="AA9" s="13">
        <v>120.88800000000001</v>
      </c>
      <c r="AB9" s="4">
        <v>189.28399999999999</v>
      </c>
      <c r="AC9" s="4">
        <v>98.477800000000002</v>
      </c>
      <c r="AD9" s="4">
        <v>110.99</v>
      </c>
      <c r="AE9" s="4">
        <v>102.01600000000001</v>
      </c>
      <c r="AF9" s="4">
        <v>102.937</v>
      </c>
      <c r="AG9" s="4">
        <v>79.660399999999996</v>
      </c>
      <c r="AH9" s="13">
        <v>82.912899999999993</v>
      </c>
      <c r="AI9" s="4">
        <v>78.311800000000005</v>
      </c>
      <c r="AJ9" s="4">
        <v>137.583</v>
      </c>
      <c r="AK9" s="4">
        <v>109.77</v>
      </c>
      <c r="AL9" s="4">
        <v>158.065</v>
      </c>
      <c r="AM9" s="4">
        <v>143.20500000000001</v>
      </c>
      <c r="AN9" s="13">
        <v>118.441</v>
      </c>
      <c r="AO9" s="4">
        <v>146.60900000000001</v>
      </c>
      <c r="AP9" s="13">
        <v>89.730800000000002</v>
      </c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</row>
    <row r="10" spans="1:123" x14ac:dyDescent="0.3">
      <c r="A10" s="23" t="s">
        <v>24</v>
      </c>
      <c r="B10" s="4">
        <v>142.285</v>
      </c>
      <c r="C10" s="4">
        <v>234.637</v>
      </c>
      <c r="D10" s="4">
        <v>59.316699999999997</v>
      </c>
      <c r="E10" s="13">
        <v>193.42099999999999</v>
      </c>
      <c r="F10" s="13">
        <v>123.96899999999999</v>
      </c>
      <c r="G10" s="4">
        <v>229.727</v>
      </c>
      <c r="H10" s="4">
        <v>158.05500000000001</v>
      </c>
      <c r="I10" s="4">
        <v>119.75</v>
      </c>
      <c r="J10" s="4">
        <v>152.51599999999999</v>
      </c>
      <c r="K10" s="13">
        <v>119.875</v>
      </c>
      <c r="L10" s="13">
        <v>98.676100000000005</v>
      </c>
      <c r="M10" s="4">
        <v>174.446</v>
      </c>
      <c r="N10" s="13">
        <v>145.44900000000001</v>
      </c>
      <c r="O10" s="13">
        <v>259.03100000000001</v>
      </c>
      <c r="P10" s="13">
        <v>203.03899999999999</v>
      </c>
      <c r="Q10" s="13">
        <v>194.08799999999999</v>
      </c>
      <c r="R10" s="4">
        <v>136.744</v>
      </c>
      <c r="S10" s="13">
        <v>74.026399999999995</v>
      </c>
      <c r="T10" s="4">
        <v>145.161</v>
      </c>
      <c r="U10" s="13">
        <v>178.72300000000001</v>
      </c>
      <c r="V10" s="4">
        <v>110.00700000000001</v>
      </c>
      <c r="W10" s="4">
        <v>109.60599999999999</v>
      </c>
      <c r="X10" s="4">
        <v>144.43199999999999</v>
      </c>
      <c r="Y10" s="4">
        <v>177.108</v>
      </c>
      <c r="Z10" s="13">
        <v>121.309</v>
      </c>
      <c r="AA10" s="13">
        <v>120.88800000000001</v>
      </c>
      <c r="AB10" s="4">
        <v>189.28399999999999</v>
      </c>
      <c r="AC10" s="4">
        <v>98.477800000000002</v>
      </c>
      <c r="AD10" s="4">
        <v>110.99</v>
      </c>
      <c r="AE10" s="4">
        <v>102.01600000000001</v>
      </c>
      <c r="AF10" s="4">
        <v>102.937</v>
      </c>
      <c r="AG10" s="4">
        <v>79.660399999999996</v>
      </c>
      <c r="AH10" s="13">
        <v>82.912899999999993</v>
      </c>
      <c r="AI10" s="4">
        <v>78.311800000000005</v>
      </c>
      <c r="AJ10" s="4">
        <v>137.583</v>
      </c>
      <c r="AK10" s="4">
        <v>109.765</v>
      </c>
      <c r="AL10" s="4">
        <v>158.05500000000001</v>
      </c>
      <c r="AM10" s="4">
        <v>143.197</v>
      </c>
      <c r="AN10" s="13">
        <v>118.441</v>
      </c>
      <c r="AO10" s="4">
        <v>146.60900000000001</v>
      </c>
      <c r="AP10" s="13">
        <v>89.730800000000002</v>
      </c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</row>
    <row r="11" spans="1:123" x14ac:dyDescent="0.3">
      <c r="A11" s="23" t="s">
        <v>28</v>
      </c>
      <c r="B11" s="4">
        <v>181.09800000000001</v>
      </c>
      <c r="C11" s="4">
        <v>177.751</v>
      </c>
      <c r="D11" s="4">
        <v>68.8489</v>
      </c>
      <c r="E11" s="13">
        <v>216.17599999999999</v>
      </c>
      <c r="F11" s="13">
        <v>168.06399999999999</v>
      </c>
      <c r="G11" s="4">
        <v>139.30699999999999</v>
      </c>
      <c r="H11" s="4">
        <v>144.13300000000001</v>
      </c>
      <c r="I11" s="4">
        <v>103.35899999999999</v>
      </c>
      <c r="J11" s="4">
        <v>175.185</v>
      </c>
      <c r="K11" s="13">
        <v>153.125</v>
      </c>
      <c r="L11" s="13">
        <v>104.395</v>
      </c>
      <c r="M11" s="4">
        <v>182.72200000000001</v>
      </c>
      <c r="N11" s="13">
        <v>112.971</v>
      </c>
      <c r="O11" s="13">
        <v>240.54499999999999</v>
      </c>
      <c r="P11" s="13">
        <v>191.268</v>
      </c>
      <c r="Q11" s="13">
        <v>169.44200000000001</v>
      </c>
      <c r="R11" s="4">
        <v>124.57599999999999</v>
      </c>
      <c r="S11" s="13">
        <v>77.567999999999998</v>
      </c>
      <c r="T11" s="4">
        <v>149.43199999999999</v>
      </c>
      <c r="U11" s="13">
        <v>154.34</v>
      </c>
      <c r="V11" s="4">
        <v>147.459</v>
      </c>
      <c r="W11" s="4">
        <v>142.26599999999999</v>
      </c>
      <c r="X11" s="4">
        <v>237.09700000000001</v>
      </c>
      <c r="Y11" s="4">
        <v>208.511</v>
      </c>
      <c r="Z11" s="13">
        <v>120.054</v>
      </c>
      <c r="AA11" s="13">
        <v>131.66800000000001</v>
      </c>
      <c r="AB11" s="4">
        <v>213.11199999999999</v>
      </c>
      <c r="AC11" s="4">
        <v>149.61000000000001</v>
      </c>
      <c r="AD11" s="4">
        <v>138.33799999999999</v>
      </c>
      <c r="AE11" s="4">
        <v>113.514</v>
      </c>
      <c r="AF11" s="4">
        <v>129.91</v>
      </c>
      <c r="AG11" s="4">
        <v>170.84200000000001</v>
      </c>
      <c r="AH11" s="13">
        <v>77.860200000000006</v>
      </c>
      <c r="AI11" s="4">
        <v>82.432500000000005</v>
      </c>
      <c r="AJ11" s="4">
        <v>140.148</v>
      </c>
      <c r="AK11" s="4">
        <v>122.5</v>
      </c>
      <c r="AL11" s="4">
        <v>173.964</v>
      </c>
      <c r="AM11" s="4">
        <v>171.041</v>
      </c>
      <c r="AN11" s="13">
        <v>139.14400000000001</v>
      </c>
      <c r="AO11" s="4">
        <v>169.79</v>
      </c>
      <c r="AP11" s="13">
        <v>118.31399999999999</v>
      </c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</row>
    <row r="12" spans="1:123" x14ac:dyDescent="0.3">
      <c r="A12" s="23" t="s">
        <v>29</v>
      </c>
      <c r="B12" s="4">
        <v>136.15100000000001</v>
      </c>
      <c r="C12" s="4">
        <v>256.76900000000001</v>
      </c>
      <c r="D12" s="4">
        <v>72.852400000000003</v>
      </c>
      <c r="E12" s="13">
        <v>216.17599999999999</v>
      </c>
      <c r="F12" s="13">
        <v>216.495</v>
      </c>
      <c r="G12" s="4">
        <v>210</v>
      </c>
      <c r="H12" s="4">
        <v>173.71299999999999</v>
      </c>
      <c r="I12" s="4">
        <v>130.83500000000001</v>
      </c>
      <c r="J12" s="4">
        <v>177.441</v>
      </c>
      <c r="K12" s="13">
        <v>147.36799999999999</v>
      </c>
      <c r="L12" s="13">
        <v>153.62299999999999</v>
      </c>
      <c r="M12" s="4">
        <v>177.64400000000001</v>
      </c>
      <c r="N12" s="13">
        <v>175.16200000000001</v>
      </c>
      <c r="O12" s="13">
        <v>227.16300000000001</v>
      </c>
      <c r="P12" s="13">
        <v>223.10300000000001</v>
      </c>
      <c r="Q12" s="13">
        <v>225.30699999999999</v>
      </c>
      <c r="R12" s="4">
        <v>117.642</v>
      </c>
      <c r="S12" s="13">
        <v>99.826499999999996</v>
      </c>
      <c r="T12" s="4">
        <v>157.21899999999999</v>
      </c>
      <c r="U12" s="13">
        <v>184.983</v>
      </c>
      <c r="V12" s="4">
        <v>155.45500000000001</v>
      </c>
      <c r="W12" s="4">
        <v>153.125</v>
      </c>
      <c r="X12" s="4">
        <v>227.00800000000001</v>
      </c>
      <c r="Y12" s="4">
        <v>219.40299999999999</v>
      </c>
      <c r="Z12" s="13">
        <v>127.212</v>
      </c>
      <c r="AA12" s="13">
        <v>166.03899999999999</v>
      </c>
      <c r="AB12" s="4">
        <v>213.11199999999999</v>
      </c>
      <c r="AC12" s="4">
        <v>169.46299999999999</v>
      </c>
      <c r="AD12" s="4">
        <v>139.667</v>
      </c>
      <c r="AE12" s="4">
        <v>134.86199999999999</v>
      </c>
      <c r="AF12" s="4">
        <v>164.40899999999999</v>
      </c>
      <c r="AG12" s="4">
        <v>150.88999999999999</v>
      </c>
      <c r="AH12" s="13">
        <v>110.693</v>
      </c>
      <c r="AI12" s="4">
        <v>120.96</v>
      </c>
      <c r="AJ12" s="4">
        <v>154.268</v>
      </c>
      <c r="AK12" s="4">
        <v>146.52799999999999</v>
      </c>
      <c r="AL12" s="4">
        <v>154.43899999999999</v>
      </c>
      <c r="AM12" s="4">
        <v>210.75299999999999</v>
      </c>
      <c r="AN12" s="13">
        <v>141.46799999999999</v>
      </c>
      <c r="AO12" s="4">
        <v>178.977</v>
      </c>
      <c r="AP12" s="13">
        <v>102.56399999999999</v>
      </c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</row>
    <row r="13" spans="1:123" x14ac:dyDescent="0.3">
      <c r="A13" s="23" t="s">
        <v>30</v>
      </c>
      <c r="B13" s="4">
        <v>165.83199999999999</v>
      </c>
      <c r="C13" s="4">
        <v>271.30099999999999</v>
      </c>
      <c r="D13" s="4">
        <v>53.519399999999997</v>
      </c>
      <c r="E13" s="13">
        <v>198.291</v>
      </c>
      <c r="F13" s="13">
        <v>239.631</v>
      </c>
      <c r="G13" s="4">
        <v>222.727</v>
      </c>
      <c r="H13" s="4">
        <v>156.161</v>
      </c>
      <c r="I13" s="4">
        <v>124.529</v>
      </c>
      <c r="J13" s="4">
        <v>165.67500000000001</v>
      </c>
      <c r="K13" s="13">
        <v>140.26</v>
      </c>
      <c r="L13" s="13">
        <v>144.62200000000001</v>
      </c>
      <c r="M13" s="4">
        <v>195.94200000000001</v>
      </c>
      <c r="N13" s="13">
        <v>148.98599999999999</v>
      </c>
      <c r="O13" s="13">
        <v>234.53299999999999</v>
      </c>
      <c r="P13" s="13">
        <v>192.773</v>
      </c>
      <c r="Q13" s="13">
        <v>203.852</v>
      </c>
      <c r="R13" s="4">
        <v>135.85300000000001</v>
      </c>
      <c r="S13" s="13">
        <v>94.344999999999999</v>
      </c>
      <c r="T13" s="4">
        <v>159.35</v>
      </c>
      <c r="U13" s="13">
        <v>179.02600000000001</v>
      </c>
      <c r="V13" s="4">
        <v>125.10599999999999</v>
      </c>
      <c r="W13" s="4">
        <v>144.05500000000001</v>
      </c>
      <c r="X13" s="4">
        <v>201.38499999999999</v>
      </c>
      <c r="Y13" s="4">
        <v>208.28100000000001</v>
      </c>
      <c r="Z13" s="13">
        <v>144.559</v>
      </c>
      <c r="AA13" s="13">
        <v>159.62799999999999</v>
      </c>
      <c r="AB13" s="4">
        <v>214.21600000000001</v>
      </c>
      <c r="AC13" s="4">
        <v>162.11199999999999</v>
      </c>
      <c r="AD13" s="4">
        <v>125.10599999999999</v>
      </c>
      <c r="AE13" s="4">
        <v>134.86199999999999</v>
      </c>
      <c r="AF13" s="4">
        <v>124.529</v>
      </c>
      <c r="AG13" s="4">
        <v>151.40799999999999</v>
      </c>
      <c r="AH13" s="13">
        <v>119.318</v>
      </c>
      <c r="AI13" s="4">
        <v>112.34699999999999</v>
      </c>
      <c r="AJ13" s="4">
        <v>141.58799999999999</v>
      </c>
      <c r="AK13" s="4">
        <v>150.34100000000001</v>
      </c>
      <c r="AL13" s="4">
        <v>188.90600000000001</v>
      </c>
      <c r="AM13" s="4">
        <v>216.17599999999999</v>
      </c>
      <c r="AN13" s="13">
        <v>136.77799999999999</v>
      </c>
      <c r="AO13" s="4">
        <v>147.65600000000001</v>
      </c>
      <c r="AP13" s="13">
        <v>95.238100000000003</v>
      </c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</row>
    <row r="14" spans="1:123" x14ac:dyDescent="0.3">
      <c r="A14" s="23" t="s">
        <v>34</v>
      </c>
      <c r="B14" s="4">
        <v>120.76</v>
      </c>
      <c r="C14" s="4">
        <v>198.768</v>
      </c>
      <c r="D14" s="4">
        <v>68.188800000000001</v>
      </c>
      <c r="E14" s="13">
        <v>195.018</v>
      </c>
      <c r="F14" s="13">
        <v>148.185</v>
      </c>
      <c r="G14" s="4">
        <v>108.652</v>
      </c>
      <c r="H14" s="4">
        <v>157.05099999999999</v>
      </c>
      <c r="I14" s="4">
        <v>122.319</v>
      </c>
      <c r="J14" s="4">
        <v>149.14599999999999</v>
      </c>
      <c r="K14" s="13">
        <v>135.53200000000001</v>
      </c>
      <c r="L14" s="13">
        <v>127.432</v>
      </c>
      <c r="M14" s="4">
        <v>122.779</v>
      </c>
      <c r="N14" s="13">
        <v>124.389</v>
      </c>
      <c r="O14" s="13">
        <v>201.95400000000001</v>
      </c>
      <c r="P14" s="13">
        <v>145.785</v>
      </c>
      <c r="Q14" s="13">
        <v>117.55800000000001</v>
      </c>
      <c r="R14" s="4">
        <v>126.17400000000001</v>
      </c>
      <c r="S14" s="13">
        <v>76.091300000000004</v>
      </c>
      <c r="T14" s="4">
        <v>141.63399999999999</v>
      </c>
      <c r="U14" s="13">
        <v>112.49</v>
      </c>
      <c r="V14" s="4">
        <v>139.76300000000001</v>
      </c>
      <c r="W14" s="4">
        <v>133.785</v>
      </c>
      <c r="X14" s="4">
        <v>164.256</v>
      </c>
      <c r="Y14" s="4">
        <v>171.55099999999999</v>
      </c>
      <c r="Z14" s="13">
        <v>147.50800000000001</v>
      </c>
      <c r="AA14" s="13">
        <v>144.55099999999999</v>
      </c>
      <c r="AB14" s="4">
        <v>188.78399999999999</v>
      </c>
      <c r="AC14" s="4">
        <v>162.751</v>
      </c>
      <c r="AD14" s="4">
        <v>117.569</v>
      </c>
      <c r="AE14" s="4">
        <v>98.327799999999996</v>
      </c>
      <c r="AF14" s="4">
        <v>122.682</v>
      </c>
      <c r="AG14" s="4">
        <v>104.157</v>
      </c>
      <c r="AH14" s="13">
        <v>113.271</v>
      </c>
      <c r="AI14" s="4">
        <v>70.432299999999998</v>
      </c>
      <c r="AJ14" s="4">
        <v>119.146</v>
      </c>
      <c r="AK14" s="4">
        <v>124.155</v>
      </c>
      <c r="AL14" s="4">
        <v>186.233</v>
      </c>
      <c r="AM14" s="4">
        <v>179.86500000000001</v>
      </c>
      <c r="AN14" s="13">
        <v>126.404</v>
      </c>
      <c r="AO14" s="4">
        <v>153.40899999999999</v>
      </c>
      <c r="AP14" s="13">
        <v>78.069900000000004</v>
      </c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</row>
    <row r="15" spans="1:123" x14ac:dyDescent="0.3">
      <c r="A15" s="23" t="s">
        <v>35</v>
      </c>
      <c r="B15" s="4">
        <v>138.46199999999999</v>
      </c>
      <c r="C15" s="4">
        <v>205.69</v>
      </c>
      <c r="D15" s="4">
        <v>51.442599999999999</v>
      </c>
      <c r="E15" s="13">
        <v>185.398</v>
      </c>
      <c r="F15" s="13">
        <v>151.90299999999999</v>
      </c>
      <c r="G15" s="4">
        <v>202.185</v>
      </c>
      <c r="H15" s="4">
        <v>186.233</v>
      </c>
      <c r="I15" s="4">
        <v>94.297899999999998</v>
      </c>
      <c r="J15" s="4">
        <v>123.322</v>
      </c>
      <c r="K15" s="13">
        <v>145.56899999999999</v>
      </c>
      <c r="L15" s="13">
        <v>147.887</v>
      </c>
      <c r="M15" s="4">
        <v>122.223</v>
      </c>
      <c r="N15" s="13">
        <v>126.47</v>
      </c>
      <c r="O15" s="13">
        <v>236.25</v>
      </c>
      <c r="P15" s="13">
        <v>139.941</v>
      </c>
      <c r="Q15" s="13">
        <v>143.69499999999999</v>
      </c>
      <c r="R15" s="4">
        <v>125.82</v>
      </c>
      <c r="S15" s="13">
        <v>96.078400000000002</v>
      </c>
      <c r="T15" s="4">
        <v>141.58799999999999</v>
      </c>
      <c r="U15" s="13">
        <v>115.294</v>
      </c>
      <c r="V15" s="4">
        <v>185.398</v>
      </c>
      <c r="W15" s="4">
        <v>130.667</v>
      </c>
      <c r="X15" s="4">
        <v>232.268</v>
      </c>
      <c r="Y15" s="4">
        <v>175.55699999999999</v>
      </c>
      <c r="Z15" s="13">
        <v>161.26300000000001</v>
      </c>
      <c r="AA15" s="13">
        <v>140.334</v>
      </c>
      <c r="AB15" s="4">
        <v>213.095</v>
      </c>
      <c r="AC15" s="4">
        <v>168.77199999999999</v>
      </c>
      <c r="AD15" s="4">
        <v>124.876</v>
      </c>
      <c r="AE15" s="4">
        <v>127.629</v>
      </c>
      <c r="AF15" s="4">
        <v>150.88999999999999</v>
      </c>
      <c r="AG15" s="4">
        <v>169.44200000000001</v>
      </c>
      <c r="AH15" s="13">
        <v>79.8142</v>
      </c>
      <c r="AI15" s="4">
        <v>71.301500000000004</v>
      </c>
      <c r="AJ15" s="4">
        <v>140.86500000000001</v>
      </c>
      <c r="AK15" s="4">
        <v>136.9</v>
      </c>
      <c r="AL15" s="4">
        <v>139.911</v>
      </c>
      <c r="AM15" s="4">
        <v>185.78899999999999</v>
      </c>
      <c r="AN15" s="13">
        <v>127.84099999999999</v>
      </c>
      <c r="AO15" s="4">
        <v>152.77099999999999</v>
      </c>
      <c r="AP15" s="13">
        <v>84.408000000000001</v>
      </c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</row>
    <row r="16" spans="1:123" x14ac:dyDescent="0.3">
      <c r="A16" s="23" t="s">
        <v>36</v>
      </c>
      <c r="B16" s="4">
        <v>133.136</v>
      </c>
      <c r="C16" s="4">
        <v>281.25</v>
      </c>
      <c r="D16" s="4">
        <v>54.399700000000003</v>
      </c>
      <c r="E16" s="13">
        <v>170.13900000000001</v>
      </c>
      <c r="F16" s="13">
        <v>210.95400000000001</v>
      </c>
      <c r="G16" s="4">
        <v>247.98500000000001</v>
      </c>
      <c r="H16" s="4">
        <v>173.71299999999999</v>
      </c>
      <c r="I16" s="4">
        <v>93.336600000000004</v>
      </c>
      <c r="J16" s="4">
        <v>152.56</v>
      </c>
      <c r="K16" s="13">
        <v>106.25700000000001</v>
      </c>
      <c r="L16" s="13">
        <v>108.009</v>
      </c>
      <c r="M16" s="4">
        <v>126.821</v>
      </c>
      <c r="N16" s="13">
        <v>98.356999999999999</v>
      </c>
      <c r="O16" s="13">
        <v>147.65600000000001</v>
      </c>
      <c r="P16" s="13">
        <v>163.96100000000001</v>
      </c>
      <c r="Q16" s="13">
        <v>128.74</v>
      </c>
      <c r="R16" s="4">
        <v>103.521</v>
      </c>
      <c r="S16" s="13">
        <v>96.078400000000002</v>
      </c>
      <c r="T16" s="4">
        <v>137.52600000000001</v>
      </c>
      <c r="U16" s="13">
        <v>89.500699999999995</v>
      </c>
      <c r="V16" s="4">
        <v>99.145700000000005</v>
      </c>
      <c r="W16" s="4">
        <v>85.853300000000004</v>
      </c>
      <c r="X16" s="4">
        <v>179.34100000000001</v>
      </c>
      <c r="Y16" s="4">
        <v>103.158</v>
      </c>
      <c r="Z16" s="13">
        <v>122.5</v>
      </c>
      <c r="AA16" s="13">
        <v>87.708799999999997</v>
      </c>
      <c r="AB16" s="4">
        <v>213.12899999999999</v>
      </c>
      <c r="AC16" s="4">
        <v>129.19900000000001</v>
      </c>
      <c r="AD16" s="4">
        <v>89.697999999999993</v>
      </c>
      <c r="AE16" s="4">
        <v>126.919</v>
      </c>
      <c r="AF16" s="4">
        <v>103.879</v>
      </c>
      <c r="AG16" s="4">
        <v>106.282</v>
      </c>
      <c r="AH16" s="13">
        <v>95.8626</v>
      </c>
      <c r="AI16" s="4">
        <v>60.7438</v>
      </c>
      <c r="AJ16" s="4">
        <v>126.24</v>
      </c>
      <c r="AK16" s="4">
        <v>135.95699999999999</v>
      </c>
      <c r="AL16" s="4">
        <v>185.489</v>
      </c>
      <c r="AM16" s="4">
        <v>156.328</v>
      </c>
      <c r="AN16" s="13">
        <v>110.294</v>
      </c>
      <c r="AO16" s="4">
        <v>153.47999999999999</v>
      </c>
      <c r="AP16" s="13">
        <v>66.39</v>
      </c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</row>
    <row r="17" spans="1:123" x14ac:dyDescent="0.3">
      <c r="A17" s="23" t="s">
        <v>40</v>
      </c>
      <c r="B17" s="4">
        <v>157.53200000000001</v>
      </c>
      <c r="C17" s="4">
        <v>228.005</v>
      </c>
      <c r="D17" s="4">
        <v>75.814400000000006</v>
      </c>
      <c r="E17" s="13">
        <v>147.78800000000001</v>
      </c>
      <c r="F17" s="13">
        <v>154.88200000000001</v>
      </c>
      <c r="G17" s="4">
        <v>146.40600000000001</v>
      </c>
      <c r="H17" s="4">
        <v>167.78700000000001</v>
      </c>
      <c r="I17" s="4">
        <v>114.57</v>
      </c>
      <c r="J17" s="4">
        <v>153.50700000000001</v>
      </c>
      <c r="K17" s="13">
        <v>138.505</v>
      </c>
      <c r="L17" s="13">
        <v>162.73099999999999</v>
      </c>
      <c r="M17" s="4">
        <v>145.417</v>
      </c>
      <c r="N17" s="13">
        <v>141.785</v>
      </c>
      <c r="O17" s="13">
        <v>161.874</v>
      </c>
      <c r="P17" s="13">
        <v>144.84299999999999</v>
      </c>
      <c r="Q17" s="13">
        <v>184.90600000000001</v>
      </c>
      <c r="R17" s="4">
        <v>131.25</v>
      </c>
      <c r="S17" s="13">
        <v>97.136600000000001</v>
      </c>
      <c r="T17" s="4">
        <v>141.21</v>
      </c>
      <c r="U17" s="13">
        <v>111.575</v>
      </c>
      <c r="V17" s="4">
        <v>114.84399999999999</v>
      </c>
      <c r="W17" s="4">
        <v>179.804</v>
      </c>
      <c r="X17" s="4">
        <v>166.25800000000001</v>
      </c>
      <c r="Y17" s="4">
        <v>185.048</v>
      </c>
      <c r="Z17" s="13">
        <v>185.99700000000001</v>
      </c>
      <c r="AA17" s="13">
        <v>183.482</v>
      </c>
      <c r="AB17" s="4">
        <v>185.398</v>
      </c>
      <c r="AC17" s="4">
        <v>142.404</v>
      </c>
      <c r="AD17" s="4">
        <v>122.375</v>
      </c>
      <c r="AE17" s="4">
        <v>135.07599999999999</v>
      </c>
      <c r="AF17" s="4">
        <v>134.233</v>
      </c>
      <c r="AG17" s="4">
        <v>150.358</v>
      </c>
      <c r="AH17" s="15">
        <v>113.36799999999999</v>
      </c>
      <c r="AI17" s="4">
        <v>86.216999999999999</v>
      </c>
      <c r="AJ17" s="4">
        <v>140.947</v>
      </c>
      <c r="AK17" s="4">
        <v>125.42700000000001</v>
      </c>
      <c r="AL17" s="4">
        <v>182.47</v>
      </c>
      <c r="AM17" s="4">
        <v>184.85400000000001</v>
      </c>
      <c r="AN17" s="13">
        <v>122.465</v>
      </c>
      <c r="AO17" s="4">
        <v>153.64099999999999</v>
      </c>
      <c r="AP17" s="13">
        <v>91.833799999999997</v>
      </c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</row>
    <row r="18" spans="1:123" x14ac:dyDescent="0.3">
      <c r="A18" s="23" t="s">
        <v>41</v>
      </c>
      <c r="B18" s="4">
        <v>157.523</v>
      </c>
      <c r="C18" s="4">
        <v>228.005</v>
      </c>
      <c r="D18" s="4">
        <v>75.814400000000006</v>
      </c>
      <c r="E18" s="13">
        <v>147.78800000000001</v>
      </c>
      <c r="F18" s="13">
        <v>154.87299999999999</v>
      </c>
      <c r="G18" s="4">
        <v>146.40600000000001</v>
      </c>
      <c r="H18" s="4">
        <v>167.77600000000001</v>
      </c>
      <c r="I18" s="4">
        <v>114.565</v>
      </c>
      <c r="J18" s="4">
        <v>153.50700000000001</v>
      </c>
      <c r="K18" s="13">
        <v>138.505</v>
      </c>
      <c r="L18" s="13">
        <v>162.721</v>
      </c>
      <c r="M18" s="4">
        <v>145.40899999999999</v>
      </c>
      <c r="N18" s="13">
        <v>141.77799999999999</v>
      </c>
      <c r="O18" s="13">
        <v>161.874</v>
      </c>
      <c r="P18" s="13">
        <v>144.84299999999999</v>
      </c>
      <c r="Q18" s="13">
        <v>184.90600000000001</v>
      </c>
      <c r="R18" s="4">
        <v>131.25</v>
      </c>
      <c r="S18" s="13">
        <v>97.136600000000001</v>
      </c>
      <c r="T18" s="4">
        <v>141.203</v>
      </c>
      <c r="U18" s="13">
        <v>111.575</v>
      </c>
      <c r="V18" s="4">
        <v>114.84399999999999</v>
      </c>
      <c r="W18" s="4">
        <v>179.792</v>
      </c>
      <c r="X18" s="4">
        <v>166.25800000000001</v>
      </c>
      <c r="Y18" s="4">
        <v>185.035</v>
      </c>
      <c r="Z18" s="13">
        <v>185.99700000000001</v>
      </c>
      <c r="AA18" s="13">
        <v>183.482</v>
      </c>
      <c r="AB18" s="4">
        <v>185.398</v>
      </c>
      <c r="AC18" s="4">
        <v>142.404</v>
      </c>
      <c r="AD18" s="4">
        <v>122.375</v>
      </c>
      <c r="AE18" s="4">
        <v>135.07599999999999</v>
      </c>
      <c r="AF18" s="4">
        <v>134.233</v>
      </c>
      <c r="AG18" s="4">
        <v>150.358</v>
      </c>
      <c r="AH18" s="15">
        <v>113.36799999999999</v>
      </c>
      <c r="AI18" s="4">
        <v>86.216999999999999</v>
      </c>
      <c r="AJ18" s="4">
        <v>140.947</v>
      </c>
      <c r="AK18" s="4">
        <v>125.42100000000001</v>
      </c>
      <c r="AL18" s="4">
        <v>182.47</v>
      </c>
      <c r="AM18" s="4">
        <v>184.84100000000001</v>
      </c>
      <c r="AN18" s="13">
        <v>122.465</v>
      </c>
      <c r="AO18" s="4">
        <v>153.63200000000001</v>
      </c>
      <c r="AP18" s="13">
        <v>91.833799999999997</v>
      </c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</row>
    <row r="19" spans="1:123" x14ac:dyDescent="0.3">
      <c r="A19" s="23" t="s">
        <v>42</v>
      </c>
      <c r="B19" s="4">
        <v>157.523</v>
      </c>
      <c r="C19" s="4">
        <v>227.98599999999999</v>
      </c>
      <c r="D19" s="4">
        <v>75.812299999999993</v>
      </c>
      <c r="E19" s="15">
        <v>147.78800000000001</v>
      </c>
      <c r="F19" s="13">
        <v>154.87299999999999</v>
      </c>
      <c r="G19" s="4">
        <v>146.398</v>
      </c>
      <c r="H19" s="4">
        <v>167.77600000000001</v>
      </c>
      <c r="I19" s="4">
        <v>114.565</v>
      </c>
      <c r="J19" s="4">
        <v>153.49799999999999</v>
      </c>
      <c r="K19" s="13">
        <v>138.49799999999999</v>
      </c>
      <c r="L19" s="13">
        <v>162.721</v>
      </c>
      <c r="M19" s="4">
        <v>145.40899999999999</v>
      </c>
      <c r="N19" s="13">
        <v>141.77799999999999</v>
      </c>
      <c r="O19" s="13">
        <v>161.874</v>
      </c>
      <c r="P19" s="13">
        <v>144.84299999999999</v>
      </c>
      <c r="Q19" s="13">
        <v>184.90600000000001</v>
      </c>
      <c r="R19" s="4">
        <v>131.25</v>
      </c>
      <c r="S19" s="13">
        <v>97.136600000000001</v>
      </c>
      <c r="T19" s="4">
        <v>141.203</v>
      </c>
      <c r="U19" s="13">
        <v>111.57</v>
      </c>
      <c r="V19" s="4">
        <v>114.84399999999999</v>
      </c>
      <c r="W19" s="4">
        <v>179.792</v>
      </c>
      <c r="X19" s="4">
        <v>166.25800000000001</v>
      </c>
      <c r="Y19" s="4">
        <v>185.035</v>
      </c>
      <c r="Z19" s="13">
        <v>185.99700000000001</v>
      </c>
      <c r="AA19" s="13">
        <v>183.47</v>
      </c>
      <c r="AB19" s="4">
        <v>185.398</v>
      </c>
      <c r="AC19" s="4">
        <v>142.39599999999999</v>
      </c>
      <c r="AD19" s="4">
        <v>122.375</v>
      </c>
      <c r="AE19" s="4">
        <v>135.06899999999999</v>
      </c>
      <c r="AF19" s="4">
        <v>134.233</v>
      </c>
      <c r="AG19" s="4">
        <v>150.358</v>
      </c>
      <c r="AH19" s="15">
        <v>113.36799999999999</v>
      </c>
      <c r="AI19" s="4">
        <v>86.216999999999999</v>
      </c>
      <c r="AJ19" s="4">
        <v>140.94</v>
      </c>
      <c r="AK19" s="4">
        <v>125.42100000000001</v>
      </c>
      <c r="AL19" s="4">
        <v>182.458</v>
      </c>
      <c r="AM19" s="4">
        <v>184.84100000000001</v>
      </c>
      <c r="AN19" s="13">
        <v>122.459</v>
      </c>
      <c r="AO19" s="4">
        <v>153.63200000000001</v>
      </c>
      <c r="AP19" s="13">
        <v>91.8309</v>
      </c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</row>
    <row r="20" spans="1:123" s="6" customFormat="1" x14ac:dyDescent="0.3">
      <c r="A20" s="23" t="s">
        <v>43</v>
      </c>
      <c r="B20" s="7">
        <v>131.79</v>
      </c>
      <c r="C20" s="7">
        <v>234.82400000000001</v>
      </c>
      <c r="D20" s="7">
        <v>71.2209</v>
      </c>
      <c r="E20" s="15">
        <v>189.75899999999999</v>
      </c>
      <c r="F20" s="13">
        <v>171.93</v>
      </c>
      <c r="G20" s="7">
        <v>159.898</v>
      </c>
      <c r="H20" s="7">
        <v>153.76599999999999</v>
      </c>
      <c r="I20" s="7">
        <v>100.593</v>
      </c>
      <c r="J20" s="7">
        <v>145.68100000000001</v>
      </c>
      <c r="K20" s="13">
        <v>124.051</v>
      </c>
      <c r="L20" s="13">
        <v>128.67099999999999</v>
      </c>
      <c r="M20" s="7">
        <v>145.05799999999999</v>
      </c>
      <c r="N20" s="13">
        <v>145.54499999999999</v>
      </c>
      <c r="O20" s="13">
        <v>183.02600000000001</v>
      </c>
      <c r="P20" s="15">
        <v>182.52099999999999</v>
      </c>
      <c r="Q20" s="13">
        <v>175.267</v>
      </c>
      <c r="R20" s="7">
        <v>103.70399999999999</v>
      </c>
      <c r="S20" s="13">
        <v>89.220100000000002</v>
      </c>
      <c r="T20" s="7">
        <v>141.10499999999999</v>
      </c>
      <c r="U20" s="13">
        <v>140.54300000000001</v>
      </c>
      <c r="V20" s="7">
        <v>135.94300000000001</v>
      </c>
      <c r="W20" s="7">
        <v>125.64100000000001</v>
      </c>
      <c r="X20" s="4">
        <v>227.51499999999999</v>
      </c>
      <c r="Y20" s="7">
        <v>133.839</v>
      </c>
      <c r="Z20" s="15">
        <v>137.35499999999999</v>
      </c>
      <c r="AA20" s="15">
        <v>164.20500000000001</v>
      </c>
      <c r="AB20" s="7">
        <v>183.71199999999999</v>
      </c>
      <c r="AC20" s="7">
        <v>151.59800000000001</v>
      </c>
      <c r="AD20" s="7">
        <v>107.321</v>
      </c>
      <c r="AE20" s="7">
        <v>109.902</v>
      </c>
      <c r="AF20" s="7">
        <v>136.44800000000001</v>
      </c>
      <c r="AG20" s="7">
        <v>150.315</v>
      </c>
      <c r="AH20" s="15">
        <v>90.184100000000001</v>
      </c>
      <c r="AI20" s="7">
        <v>98.492500000000007</v>
      </c>
      <c r="AJ20" s="7">
        <v>127.212</v>
      </c>
      <c r="AK20" s="7">
        <v>143.55500000000001</v>
      </c>
      <c r="AL20" s="7">
        <v>168.91200000000001</v>
      </c>
      <c r="AM20" s="7">
        <v>174.446</v>
      </c>
      <c r="AN20" s="15">
        <v>113.578</v>
      </c>
      <c r="AO20" s="7">
        <v>180.03700000000001</v>
      </c>
      <c r="AP20" s="15">
        <v>84.586500000000001</v>
      </c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</row>
    <row r="21" spans="1:123" s="6" customFormat="1" x14ac:dyDescent="0.3">
      <c r="A21" s="24" t="s">
        <v>44</v>
      </c>
      <c r="B21" s="7">
        <v>131.79</v>
      </c>
      <c r="C21" s="7">
        <v>234.803</v>
      </c>
      <c r="D21" s="7">
        <v>71.2209</v>
      </c>
      <c r="E21" s="15">
        <v>189.75899999999999</v>
      </c>
      <c r="F21" s="13">
        <v>171.91900000000001</v>
      </c>
      <c r="G21" s="7">
        <v>159.88900000000001</v>
      </c>
      <c r="H21" s="7">
        <v>153.76599999999999</v>
      </c>
      <c r="I21" s="7">
        <v>100.593</v>
      </c>
      <c r="J21" s="7">
        <v>145.68100000000001</v>
      </c>
      <c r="K21" s="13">
        <v>124.051</v>
      </c>
      <c r="L21" s="13">
        <v>128.67099999999999</v>
      </c>
      <c r="M21" s="7">
        <v>145.05799999999999</v>
      </c>
      <c r="N21" s="13">
        <v>145.54499999999999</v>
      </c>
      <c r="O21" s="13">
        <v>183.02600000000001</v>
      </c>
      <c r="P21" s="15">
        <v>182.52099999999999</v>
      </c>
      <c r="Q21" s="13">
        <v>175.255</v>
      </c>
      <c r="R21" s="7">
        <v>103.70399999999999</v>
      </c>
      <c r="S21" s="13">
        <v>89.220100000000002</v>
      </c>
      <c r="T21" s="7">
        <v>141.10499999999999</v>
      </c>
      <c r="U21" s="13">
        <v>140.54300000000001</v>
      </c>
      <c r="V21" s="7">
        <v>135.94300000000001</v>
      </c>
      <c r="W21" s="7">
        <v>125.64100000000001</v>
      </c>
      <c r="X21" s="4">
        <v>227.495</v>
      </c>
      <c r="Y21" s="7">
        <v>133.83199999999999</v>
      </c>
      <c r="Z21" s="15">
        <v>137.35499999999999</v>
      </c>
      <c r="AA21" s="15">
        <v>164.20500000000001</v>
      </c>
      <c r="AB21" s="7">
        <v>183.71199999999999</v>
      </c>
      <c r="AC21" s="7">
        <v>151.59800000000001</v>
      </c>
      <c r="AD21" s="7">
        <v>107.321</v>
      </c>
      <c r="AE21" s="7">
        <v>109.902</v>
      </c>
      <c r="AF21" s="7">
        <v>136.44800000000001</v>
      </c>
      <c r="AG21" s="7">
        <v>150.315</v>
      </c>
      <c r="AH21" s="13">
        <v>90.184100000000001</v>
      </c>
      <c r="AI21" s="7">
        <v>98.492500000000007</v>
      </c>
      <c r="AJ21" s="7">
        <v>127.212</v>
      </c>
      <c r="AK21" s="7">
        <v>143.55500000000001</v>
      </c>
      <c r="AL21" s="7">
        <v>168.90100000000001</v>
      </c>
      <c r="AM21" s="7">
        <v>174.446</v>
      </c>
      <c r="AN21" s="15">
        <v>113.574</v>
      </c>
      <c r="AO21" s="7">
        <v>180.03700000000001</v>
      </c>
      <c r="AP21" s="15">
        <v>84.586500000000001</v>
      </c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</row>
    <row r="22" spans="1:123" s="6" customFormat="1" x14ac:dyDescent="0.3">
      <c r="A22" s="24" t="s">
        <v>45</v>
      </c>
      <c r="B22" s="7">
        <v>114.901</v>
      </c>
      <c r="C22" s="7">
        <v>223.61199999999999</v>
      </c>
      <c r="D22" s="7">
        <v>85.069400000000002</v>
      </c>
      <c r="E22" s="15">
        <v>203.91499999999999</v>
      </c>
      <c r="F22" s="13">
        <v>192.28299999999999</v>
      </c>
      <c r="G22" s="7">
        <v>193.875</v>
      </c>
      <c r="H22" s="7">
        <v>160.83199999999999</v>
      </c>
      <c r="I22" s="7">
        <v>90.628900000000002</v>
      </c>
      <c r="J22" s="7">
        <v>175.91900000000001</v>
      </c>
      <c r="K22" s="13">
        <v>115.068</v>
      </c>
      <c r="L22" s="13">
        <v>109.907</v>
      </c>
      <c r="M22" s="7">
        <v>105.06699999999999</v>
      </c>
      <c r="N22" s="13">
        <v>145.97800000000001</v>
      </c>
      <c r="O22" s="13">
        <v>261.66899999999998</v>
      </c>
      <c r="P22" s="15">
        <v>122.285</v>
      </c>
      <c r="Q22" s="13">
        <v>150.46100000000001</v>
      </c>
      <c r="R22" s="7">
        <v>108.688</v>
      </c>
      <c r="S22" s="13">
        <v>85.244799999999998</v>
      </c>
      <c r="T22" s="7">
        <v>132.93799999999999</v>
      </c>
      <c r="U22" s="13">
        <v>170.13900000000001</v>
      </c>
      <c r="V22" s="7">
        <v>129.25</v>
      </c>
      <c r="W22" s="7">
        <v>132.13499999999999</v>
      </c>
      <c r="X22" s="4">
        <v>224.69399999999999</v>
      </c>
      <c r="Y22" s="7">
        <v>160.65600000000001</v>
      </c>
      <c r="Z22" s="15">
        <v>137.01300000000001</v>
      </c>
      <c r="AA22" s="15">
        <v>141.18</v>
      </c>
      <c r="AB22" s="7">
        <v>210.988</v>
      </c>
      <c r="AC22" s="7">
        <v>109.729</v>
      </c>
      <c r="AD22" s="7">
        <v>115.003</v>
      </c>
      <c r="AE22" s="7">
        <v>102.893</v>
      </c>
      <c r="AF22" s="7">
        <v>119.205</v>
      </c>
      <c r="AG22" s="7">
        <v>102.11499999999999</v>
      </c>
      <c r="AH22" s="13">
        <v>99.4101</v>
      </c>
      <c r="AI22" s="7">
        <v>80.6584</v>
      </c>
      <c r="AJ22" s="7">
        <v>112.31399999999999</v>
      </c>
      <c r="AK22" s="7">
        <v>148.04499999999999</v>
      </c>
      <c r="AL22" s="7">
        <v>157.857</v>
      </c>
      <c r="AM22" s="7">
        <v>174.21600000000001</v>
      </c>
      <c r="AN22" s="15">
        <v>121.673</v>
      </c>
      <c r="AO22" s="7">
        <v>203.46</v>
      </c>
      <c r="AP22" s="15">
        <v>89.887600000000006</v>
      </c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</row>
    <row r="23" spans="1:123" s="6" customFormat="1" x14ac:dyDescent="0.3">
      <c r="A23" s="24" t="s">
        <v>47</v>
      </c>
      <c r="B23" s="7">
        <v>114.901</v>
      </c>
      <c r="C23" s="7">
        <v>223.61199999999999</v>
      </c>
      <c r="D23" s="7">
        <v>72.916700000000006</v>
      </c>
      <c r="E23" s="13">
        <v>203.91499999999999</v>
      </c>
      <c r="F23" s="13">
        <v>192.26900000000001</v>
      </c>
      <c r="G23" s="7">
        <v>193.875</v>
      </c>
      <c r="H23" s="7">
        <v>160.83199999999999</v>
      </c>
      <c r="I23" s="7">
        <v>90.628900000000002</v>
      </c>
      <c r="J23" s="7">
        <v>175.91900000000001</v>
      </c>
      <c r="K23" s="13">
        <v>115.068</v>
      </c>
      <c r="L23" s="13">
        <v>109.907</v>
      </c>
      <c r="M23" s="7">
        <v>105.06699999999999</v>
      </c>
      <c r="N23" s="13">
        <v>145.97800000000001</v>
      </c>
      <c r="O23" s="13">
        <v>261.66899999999998</v>
      </c>
      <c r="P23" s="15">
        <v>122.285</v>
      </c>
      <c r="Q23" s="13">
        <v>150.46100000000001</v>
      </c>
      <c r="R23" s="7">
        <v>108.688</v>
      </c>
      <c r="S23" s="13">
        <v>85.244799999999998</v>
      </c>
      <c r="T23" s="7">
        <v>132.93799999999999</v>
      </c>
      <c r="U23" s="13">
        <v>170.13900000000001</v>
      </c>
      <c r="V23" s="7">
        <v>129.25</v>
      </c>
      <c r="W23" s="7">
        <v>132.13499999999999</v>
      </c>
      <c r="X23" s="4">
        <v>107.417</v>
      </c>
      <c r="Y23" s="7">
        <v>160.65600000000001</v>
      </c>
      <c r="Z23" s="15">
        <v>137.01300000000001</v>
      </c>
      <c r="AA23" s="15">
        <v>141.173</v>
      </c>
      <c r="AB23" s="7">
        <v>210.988</v>
      </c>
      <c r="AC23" s="7">
        <v>109.729</v>
      </c>
      <c r="AD23" s="7">
        <v>115.003</v>
      </c>
      <c r="AE23" s="7">
        <v>102.893</v>
      </c>
      <c r="AF23" s="7">
        <v>119.205</v>
      </c>
      <c r="AG23" s="7">
        <v>102.11499999999999</v>
      </c>
      <c r="AH23" s="13">
        <v>99.406400000000005</v>
      </c>
      <c r="AI23" s="7">
        <v>80.6584</v>
      </c>
      <c r="AJ23" s="7">
        <v>112.31399999999999</v>
      </c>
      <c r="AK23" s="7">
        <v>148.04499999999999</v>
      </c>
      <c r="AL23" s="7">
        <v>157.84800000000001</v>
      </c>
      <c r="AM23" s="7">
        <v>174.21600000000001</v>
      </c>
      <c r="AN23" s="15">
        <v>121.673</v>
      </c>
      <c r="AO23" s="7">
        <v>203.46</v>
      </c>
      <c r="AP23" s="15">
        <v>89.887600000000006</v>
      </c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</row>
    <row r="24" spans="1:123" x14ac:dyDescent="0.3">
      <c r="A24" s="24" t="s">
        <v>48</v>
      </c>
      <c r="B24" s="4">
        <v>68.097999999999999</v>
      </c>
      <c r="C24" s="4">
        <v>289.52800000000002</v>
      </c>
      <c r="D24" s="4">
        <v>69.6023</v>
      </c>
      <c r="E24" s="13">
        <v>160.55799999999999</v>
      </c>
      <c r="F24" s="13">
        <v>84.802300000000002</v>
      </c>
      <c r="G24" s="4">
        <v>208.626</v>
      </c>
      <c r="H24" s="4">
        <v>91.291700000000006</v>
      </c>
      <c r="I24" s="4">
        <v>60.245899999999999</v>
      </c>
      <c r="J24" s="4">
        <v>160.01499999999999</v>
      </c>
      <c r="K24" s="13">
        <v>73.89</v>
      </c>
      <c r="L24" s="13">
        <v>91.875</v>
      </c>
      <c r="M24" s="4">
        <v>51.799100000000003</v>
      </c>
      <c r="N24" s="13">
        <v>115.88500000000001</v>
      </c>
      <c r="O24" s="13">
        <v>194.673</v>
      </c>
      <c r="P24" s="13">
        <v>101.131</v>
      </c>
      <c r="Q24" s="13">
        <v>49.095500000000001</v>
      </c>
      <c r="R24" s="4">
        <v>55.576599999999999</v>
      </c>
      <c r="S24" s="13">
        <v>76.847099999999998</v>
      </c>
      <c r="T24" s="4">
        <v>96.148300000000006</v>
      </c>
      <c r="U24" s="13">
        <v>184.05699999999999</v>
      </c>
      <c r="V24" s="4">
        <v>72.342500000000001</v>
      </c>
      <c r="W24" s="4">
        <v>135.48400000000001</v>
      </c>
      <c r="X24" s="4">
        <v>42.516300000000001</v>
      </c>
      <c r="Y24" s="4">
        <v>70.085300000000004</v>
      </c>
      <c r="Z24" s="13">
        <v>83.063900000000004</v>
      </c>
      <c r="AA24" s="13">
        <v>92.452799999999996</v>
      </c>
      <c r="AB24" s="4">
        <v>113.58199999999999</v>
      </c>
      <c r="AC24" s="4">
        <v>84.031999999999996</v>
      </c>
      <c r="AD24" s="4">
        <v>66.899299999999997</v>
      </c>
      <c r="AE24" s="4">
        <v>48.985500000000002</v>
      </c>
      <c r="AF24" s="4">
        <v>118.74</v>
      </c>
      <c r="AG24" s="4">
        <v>33.949199999999998</v>
      </c>
      <c r="AH24" s="13">
        <v>67.353999999999999</v>
      </c>
      <c r="AI24" s="4">
        <v>40.883800000000001</v>
      </c>
      <c r="AJ24" s="4">
        <v>110.11199999999999</v>
      </c>
      <c r="AK24" s="4">
        <v>72.473299999999995</v>
      </c>
      <c r="AL24" s="4">
        <v>104.767</v>
      </c>
      <c r="AM24" s="4">
        <v>85.179000000000002</v>
      </c>
      <c r="AN24" s="13">
        <v>97.739800000000002</v>
      </c>
      <c r="AO24" s="4">
        <v>168</v>
      </c>
      <c r="AP24" s="13">
        <v>52.718299999999999</v>
      </c>
      <c r="CD24" s="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</row>
    <row r="25" spans="1:123" x14ac:dyDescent="0.3">
      <c r="A25" s="23" t="s">
        <v>49</v>
      </c>
      <c r="B25" s="4">
        <v>135.33799999999999</v>
      </c>
      <c r="C25" s="4">
        <v>198.649</v>
      </c>
      <c r="D25" s="4">
        <v>60.8444</v>
      </c>
      <c r="E25" s="13">
        <v>170.13900000000001</v>
      </c>
      <c r="F25" s="13">
        <v>141.00700000000001</v>
      </c>
      <c r="G25" s="4">
        <v>109.375</v>
      </c>
      <c r="H25" s="4">
        <v>160.38300000000001</v>
      </c>
      <c r="I25" s="4">
        <v>78.994500000000002</v>
      </c>
      <c r="J25" s="4">
        <v>121.958</v>
      </c>
      <c r="K25" s="13">
        <v>110.489</v>
      </c>
      <c r="L25" s="13">
        <v>96.3934</v>
      </c>
      <c r="M25" s="4">
        <v>116.51300000000001</v>
      </c>
      <c r="N25" s="13">
        <v>93.700199999999995</v>
      </c>
      <c r="O25" s="13">
        <v>155.64699999999999</v>
      </c>
      <c r="P25" s="13">
        <v>148.185</v>
      </c>
      <c r="Q25" s="13">
        <v>124.82899999999999</v>
      </c>
      <c r="R25" s="4">
        <v>86.366200000000006</v>
      </c>
      <c r="S25" s="13">
        <v>87.223100000000002</v>
      </c>
      <c r="T25" s="4">
        <v>117.45399999999999</v>
      </c>
      <c r="U25" s="13">
        <v>106.866</v>
      </c>
      <c r="V25" s="4">
        <v>110.66500000000001</v>
      </c>
      <c r="W25" s="4">
        <v>108.889</v>
      </c>
      <c r="X25" s="4">
        <v>153.125</v>
      </c>
      <c r="Y25" s="4">
        <v>156.60499999999999</v>
      </c>
      <c r="Z25" s="13">
        <v>104.465</v>
      </c>
      <c r="AA25" s="13">
        <v>107.29900000000001</v>
      </c>
      <c r="AB25" s="4">
        <v>182.93700000000001</v>
      </c>
      <c r="AC25" s="4">
        <v>98.9011</v>
      </c>
      <c r="AD25" s="4">
        <v>105.46899999999999</v>
      </c>
      <c r="AE25" s="4">
        <v>125.28400000000001</v>
      </c>
      <c r="AF25" s="4">
        <v>106.176</v>
      </c>
      <c r="AG25" s="4">
        <v>181.48099999999999</v>
      </c>
      <c r="AH25" s="13">
        <v>76.165800000000004</v>
      </c>
      <c r="AI25" s="4">
        <v>69.368700000000004</v>
      </c>
      <c r="AJ25" s="4">
        <v>114.39700000000001</v>
      </c>
      <c r="AK25" s="4">
        <v>123.78400000000001</v>
      </c>
      <c r="AL25" s="4">
        <v>146.60900000000001</v>
      </c>
      <c r="AM25" s="4">
        <v>132.52500000000001</v>
      </c>
      <c r="AN25" s="13">
        <v>93.008200000000002</v>
      </c>
      <c r="AO25" s="4">
        <v>149.03700000000001</v>
      </c>
      <c r="AP25" s="13">
        <v>107.383</v>
      </c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</row>
    <row r="26" spans="1:123" x14ac:dyDescent="0.3">
      <c r="A26" s="23" t="s">
        <v>51</v>
      </c>
      <c r="B26" s="4">
        <v>158.72999999999999</v>
      </c>
      <c r="C26" s="4">
        <v>237.65</v>
      </c>
      <c r="D26" s="4">
        <v>65.391499999999994</v>
      </c>
      <c r="E26" s="13">
        <v>215.33199999999999</v>
      </c>
      <c r="F26" s="13">
        <v>244.45699999999999</v>
      </c>
      <c r="G26" s="4">
        <v>136.709</v>
      </c>
      <c r="H26" s="4">
        <v>165.96600000000001</v>
      </c>
      <c r="I26" s="4">
        <v>101.08499999999999</v>
      </c>
      <c r="J26" s="4">
        <v>140.05199999999999</v>
      </c>
      <c r="K26" s="13">
        <v>130.422</v>
      </c>
      <c r="L26" s="13">
        <v>146.63300000000001</v>
      </c>
      <c r="M26" s="4">
        <v>132.089</v>
      </c>
      <c r="N26" s="13">
        <v>167.172</v>
      </c>
      <c r="O26" s="13">
        <v>224.33199999999999</v>
      </c>
      <c r="P26" s="13">
        <v>182.131</v>
      </c>
      <c r="Q26" s="13">
        <v>262.68200000000002</v>
      </c>
      <c r="R26" s="4">
        <v>114.93899999999999</v>
      </c>
      <c r="S26" s="13">
        <v>84.761499999999998</v>
      </c>
      <c r="T26" s="4">
        <v>130.16499999999999</v>
      </c>
      <c r="U26" s="13">
        <v>133.13200000000001</v>
      </c>
      <c r="V26" s="4">
        <v>172.434</v>
      </c>
      <c r="W26" s="4">
        <v>135.46299999999999</v>
      </c>
      <c r="X26" s="4">
        <v>228.79400000000001</v>
      </c>
      <c r="Y26" s="4">
        <v>210.92099999999999</v>
      </c>
      <c r="Z26" s="13">
        <v>127.5</v>
      </c>
      <c r="AA26" s="13">
        <v>136.94200000000001</v>
      </c>
      <c r="AB26" s="4">
        <v>226.541</v>
      </c>
      <c r="AC26" s="4">
        <v>146.87799999999999</v>
      </c>
      <c r="AD26" s="4">
        <v>119.491</v>
      </c>
      <c r="AE26" s="4">
        <v>156.01400000000001</v>
      </c>
      <c r="AF26" s="4">
        <v>131.99</v>
      </c>
      <c r="AG26" s="4">
        <v>128.78399999999999</v>
      </c>
      <c r="AH26" s="13">
        <v>93.178899999999999</v>
      </c>
      <c r="AI26" s="4">
        <v>89.198999999999998</v>
      </c>
      <c r="AJ26" s="4">
        <v>147</v>
      </c>
      <c r="AK26" s="4">
        <v>146.333</v>
      </c>
      <c r="AL26" s="4">
        <v>121.021</v>
      </c>
      <c r="AM26" s="4">
        <v>170.93</v>
      </c>
      <c r="AN26" s="13">
        <v>167.51</v>
      </c>
      <c r="AO26" s="4">
        <v>190.41499999999999</v>
      </c>
      <c r="AP26" s="13">
        <v>103.437</v>
      </c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</row>
    <row r="27" spans="1:123" x14ac:dyDescent="0.3">
      <c r="A27" s="23" t="s">
        <v>52</v>
      </c>
      <c r="B27" s="4">
        <v>158.72999999999999</v>
      </c>
      <c r="C27" s="4">
        <v>237.65</v>
      </c>
      <c r="D27" s="4">
        <v>65.391499999999994</v>
      </c>
      <c r="E27" s="13">
        <v>215.33199999999999</v>
      </c>
      <c r="F27" s="13">
        <v>244.434</v>
      </c>
      <c r="G27" s="4">
        <v>136.702</v>
      </c>
      <c r="H27" s="4">
        <v>165.96600000000001</v>
      </c>
      <c r="I27" s="4">
        <v>101.08499999999999</v>
      </c>
      <c r="J27" s="4">
        <v>140.04400000000001</v>
      </c>
      <c r="K27" s="13">
        <v>130.422</v>
      </c>
      <c r="L27" s="13">
        <v>146.63300000000001</v>
      </c>
      <c r="M27" s="4">
        <v>132.089</v>
      </c>
      <c r="N27" s="13">
        <v>167.172</v>
      </c>
      <c r="O27" s="13">
        <v>224.33199999999999</v>
      </c>
      <c r="P27" s="13">
        <v>182.131</v>
      </c>
      <c r="Q27" s="13">
        <v>262.68200000000002</v>
      </c>
      <c r="R27" s="4">
        <v>114.934</v>
      </c>
      <c r="S27" s="13">
        <v>84.761499999999998</v>
      </c>
      <c r="T27" s="4">
        <v>130.15899999999999</v>
      </c>
      <c r="U27" s="13">
        <v>133.125</v>
      </c>
      <c r="V27" s="4">
        <v>172.434</v>
      </c>
      <c r="W27" s="4">
        <v>135.46299999999999</v>
      </c>
      <c r="X27" s="4">
        <v>228.79400000000001</v>
      </c>
      <c r="Y27" s="4">
        <v>210.92099999999999</v>
      </c>
      <c r="Z27" s="13">
        <v>127.5</v>
      </c>
      <c r="AA27" s="13">
        <v>136.935</v>
      </c>
      <c r="AB27" s="4">
        <v>226.541</v>
      </c>
      <c r="AC27" s="4">
        <v>146.87799999999999</v>
      </c>
      <c r="AD27" s="4">
        <v>119.491</v>
      </c>
      <c r="AE27" s="4">
        <v>156.01400000000001</v>
      </c>
      <c r="AF27" s="4">
        <v>131.983</v>
      </c>
      <c r="AG27" s="4">
        <v>128.78399999999999</v>
      </c>
      <c r="AH27" s="13">
        <v>93.178899999999999</v>
      </c>
      <c r="AI27" s="4">
        <v>89.198999999999998</v>
      </c>
      <c r="AJ27" s="4">
        <v>147</v>
      </c>
      <c r="AK27" s="4">
        <v>146.333</v>
      </c>
      <c r="AL27" s="4">
        <v>121.021</v>
      </c>
      <c r="AM27" s="4">
        <v>170.93</v>
      </c>
      <c r="AN27" s="13">
        <v>167.51</v>
      </c>
      <c r="AO27" s="4">
        <v>190.41499999999999</v>
      </c>
      <c r="AP27" s="13">
        <v>103.437</v>
      </c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</row>
    <row r="28" spans="1:123" x14ac:dyDescent="0.3">
      <c r="A28" s="23" t="s">
        <v>53</v>
      </c>
      <c r="B28" s="4">
        <v>117.666</v>
      </c>
      <c r="C28" s="4">
        <v>243.4</v>
      </c>
      <c r="D28" s="4">
        <v>62.454300000000003</v>
      </c>
      <c r="E28" s="13">
        <v>193.93100000000001</v>
      </c>
      <c r="F28" s="13">
        <v>221.09</v>
      </c>
      <c r="G28" s="4">
        <v>155.51</v>
      </c>
      <c r="H28" s="4">
        <v>144.05500000000001</v>
      </c>
      <c r="I28" s="4">
        <v>83.035200000000003</v>
      </c>
      <c r="J28" s="4">
        <v>112.56699999999999</v>
      </c>
      <c r="K28" s="13">
        <v>106.556</v>
      </c>
      <c r="L28" s="13">
        <v>103.72</v>
      </c>
      <c r="M28" s="4">
        <v>150.18700000000001</v>
      </c>
      <c r="N28" s="13">
        <v>115.748</v>
      </c>
      <c r="O28" s="13">
        <v>225.28700000000001</v>
      </c>
      <c r="P28" s="13">
        <v>183.98</v>
      </c>
      <c r="Q28" s="13">
        <v>142.20500000000001</v>
      </c>
      <c r="R28" s="4">
        <v>108.688</v>
      </c>
      <c r="S28" s="13">
        <v>70.944000000000003</v>
      </c>
      <c r="T28" s="4">
        <v>108.58499999999999</v>
      </c>
      <c r="U28" s="13">
        <v>124.313</v>
      </c>
      <c r="V28" s="4">
        <v>162.49100000000001</v>
      </c>
      <c r="W28" s="4">
        <v>126.048</v>
      </c>
      <c r="X28" s="4">
        <v>113.538</v>
      </c>
      <c r="Y28" s="4">
        <v>213.81800000000001</v>
      </c>
      <c r="Z28" s="13">
        <v>138.35300000000001</v>
      </c>
      <c r="AA28" s="13">
        <v>137.49</v>
      </c>
      <c r="AB28" s="4">
        <v>160.67500000000001</v>
      </c>
      <c r="AC28" s="4">
        <v>113.738</v>
      </c>
      <c r="AD28" s="4">
        <v>97.451400000000007</v>
      </c>
      <c r="AE28" s="4">
        <v>124.90600000000001</v>
      </c>
      <c r="AF28" s="4">
        <v>125.373</v>
      </c>
      <c r="AG28" s="4">
        <v>119.739</v>
      </c>
      <c r="AH28" s="13">
        <v>89.096900000000005</v>
      </c>
      <c r="AI28" s="4">
        <v>83.42</v>
      </c>
      <c r="AJ28" s="4">
        <v>137.38300000000001</v>
      </c>
      <c r="AK28" s="4">
        <v>128.50899999999999</v>
      </c>
      <c r="AL28" s="4">
        <v>156.65100000000001</v>
      </c>
      <c r="AM28" s="4">
        <v>147.05699999999999</v>
      </c>
      <c r="AN28" s="13">
        <v>150.62799999999999</v>
      </c>
      <c r="AO28" s="4">
        <v>171.32900000000001</v>
      </c>
      <c r="AP28" s="13">
        <v>79.929000000000002</v>
      </c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</row>
    <row r="29" spans="1:123" x14ac:dyDescent="0.3">
      <c r="A29" s="23" t="s">
        <v>55</v>
      </c>
      <c r="B29" s="4">
        <v>117.666</v>
      </c>
      <c r="C29" s="4">
        <v>243.4</v>
      </c>
      <c r="D29" s="4">
        <v>56.058100000000003</v>
      </c>
      <c r="E29" s="13">
        <v>193.93100000000001</v>
      </c>
      <c r="F29" s="13">
        <v>221.09</v>
      </c>
      <c r="G29" s="4">
        <v>155.501</v>
      </c>
      <c r="H29" s="4">
        <v>144.05500000000001</v>
      </c>
      <c r="I29" s="4">
        <v>83.035200000000003</v>
      </c>
      <c r="J29" s="4">
        <v>112.562</v>
      </c>
      <c r="K29" s="13">
        <v>106.556</v>
      </c>
      <c r="L29" s="13">
        <v>103.72</v>
      </c>
      <c r="M29" s="4">
        <v>150.18700000000001</v>
      </c>
      <c r="N29" s="13">
        <v>115.748</v>
      </c>
      <c r="O29" s="13">
        <v>225.28700000000001</v>
      </c>
      <c r="P29" s="13">
        <v>183.98</v>
      </c>
      <c r="Q29" s="13">
        <v>142.197</v>
      </c>
      <c r="R29" s="4">
        <v>108.688</v>
      </c>
      <c r="S29" s="13">
        <v>70.944000000000003</v>
      </c>
      <c r="T29" s="4">
        <v>108.581</v>
      </c>
      <c r="U29" s="13">
        <v>158.51900000000001</v>
      </c>
      <c r="V29" s="4">
        <v>162.49100000000001</v>
      </c>
      <c r="W29" s="4">
        <v>126.048</v>
      </c>
      <c r="X29" s="4">
        <v>113.538</v>
      </c>
      <c r="Y29" s="4">
        <v>213.81800000000001</v>
      </c>
      <c r="Z29" s="13">
        <v>138.35300000000001</v>
      </c>
      <c r="AA29" s="13">
        <v>137.49</v>
      </c>
      <c r="AB29" s="4">
        <v>160.67500000000001</v>
      </c>
      <c r="AC29" s="4">
        <v>113.738</v>
      </c>
      <c r="AD29" s="4">
        <v>97.451400000000007</v>
      </c>
      <c r="AE29" s="4">
        <v>124.90600000000001</v>
      </c>
      <c r="AF29" s="4">
        <v>125.373</v>
      </c>
      <c r="AG29" s="4">
        <v>119.739</v>
      </c>
      <c r="AH29" s="13">
        <v>89.096900000000005</v>
      </c>
      <c r="AI29" s="4">
        <v>83.42</v>
      </c>
      <c r="AJ29" s="4">
        <v>137.38300000000001</v>
      </c>
      <c r="AK29" s="4">
        <v>128.50899999999999</v>
      </c>
      <c r="AL29" s="4">
        <v>156.65100000000001</v>
      </c>
      <c r="AM29" s="4">
        <v>147.05699999999999</v>
      </c>
      <c r="AN29" s="13">
        <v>150.62799999999999</v>
      </c>
      <c r="AO29" s="4">
        <v>171.31800000000001</v>
      </c>
      <c r="AP29" s="13">
        <v>79.929000000000002</v>
      </c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</row>
    <row r="30" spans="1:123" x14ac:dyDescent="0.3">
      <c r="A30" s="23" t="s">
        <v>56</v>
      </c>
      <c r="B30" s="4">
        <v>195.97200000000001</v>
      </c>
      <c r="C30" s="4">
        <v>277.94099999999997</v>
      </c>
      <c r="D30" s="4">
        <v>61.661099999999998</v>
      </c>
      <c r="E30" s="13">
        <v>191.739</v>
      </c>
      <c r="F30" s="13">
        <v>288.23500000000001</v>
      </c>
      <c r="G30" s="4">
        <v>167.04499999999999</v>
      </c>
      <c r="H30" s="4">
        <v>152.191</v>
      </c>
      <c r="I30" s="4">
        <v>102.083</v>
      </c>
      <c r="J30" s="4">
        <v>143.05799999999999</v>
      </c>
      <c r="K30" s="13">
        <v>125.45</v>
      </c>
      <c r="L30" s="13">
        <v>159.62799999999999</v>
      </c>
      <c r="M30" s="4">
        <v>130.261</v>
      </c>
      <c r="N30" s="13">
        <v>166.03899999999999</v>
      </c>
      <c r="O30" s="13">
        <v>205.13200000000001</v>
      </c>
      <c r="P30" s="13">
        <v>226.251</v>
      </c>
      <c r="Q30" s="13">
        <v>172.941</v>
      </c>
      <c r="R30" s="4">
        <v>104.626</v>
      </c>
      <c r="S30" s="13">
        <v>95.454499999999996</v>
      </c>
      <c r="T30" s="4">
        <v>142.45699999999999</v>
      </c>
      <c r="U30" s="13">
        <v>163.738</v>
      </c>
      <c r="V30" s="4">
        <v>136.44800000000001</v>
      </c>
      <c r="W30" s="4">
        <v>136.9</v>
      </c>
      <c r="X30" s="4">
        <v>176.99</v>
      </c>
      <c r="Y30" s="4">
        <v>178.78399999999999</v>
      </c>
      <c r="Z30" s="13">
        <v>138.02799999999999</v>
      </c>
      <c r="AA30" s="13">
        <v>187.92599999999999</v>
      </c>
      <c r="AB30" s="4">
        <v>222.727</v>
      </c>
      <c r="AC30" s="4">
        <v>128.37799999999999</v>
      </c>
      <c r="AD30" s="4">
        <v>122.432</v>
      </c>
      <c r="AE30" s="4">
        <v>143.55500000000001</v>
      </c>
      <c r="AF30" s="4">
        <v>156.161</v>
      </c>
      <c r="AG30" s="4">
        <v>140.096</v>
      </c>
      <c r="AH30" s="13">
        <v>116.175</v>
      </c>
      <c r="AI30" s="4">
        <v>120.739</v>
      </c>
      <c r="AJ30" s="4">
        <v>149.239</v>
      </c>
      <c r="AK30" s="4">
        <v>151.19999999999999</v>
      </c>
      <c r="AL30" s="4">
        <v>164.77799999999999</v>
      </c>
      <c r="AM30" s="4">
        <v>195.018</v>
      </c>
      <c r="AN30" s="13">
        <v>157.34299999999999</v>
      </c>
      <c r="AO30" s="4">
        <v>186.983</v>
      </c>
      <c r="AP30" s="13">
        <v>115.979</v>
      </c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</row>
    <row r="31" spans="1:123" x14ac:dyDescent="0.3">
      <c r="A31" s="23" t="s">
        <v>57</v>
      </c>
      <c r="B31" s="4">
        <v>114.79600000000001</v>
      </c>
      <c r="C31" s="4">
        <v>277.94099999999997</v>
      </c>
      <c r="D31" s="4">
        <v>60.048999999999999</v>
      </c>
      <c r="E31" s="13">
        <v>175.93100000000001</v>
      </c>
      <c r="F31" s="13">
        <v>206.52500000000001</v>
      </c>
      <c r="G31" s="4">
        <v>113.953</v>
      </c>
      <c r="H31" s="4">
        <v>137.19800000000001</v>
      </c>
      <c r="I31" s="4">
        <v>86.996600000000001</v>
      </c>
      <c r="J31" s="4">
        <v>134.917</v>
      </c>
      <c r="K31" s="13">
        <v>106.98699999999999</v>
      </c>
      <c r="L31" s="13">
        <v>87.039500000000004</v>
      </c>
      <c r="M31" s="4">
        <v>95.671999999999997</v>
      </c>
      <c r="N31" s="13">
        <v>97.161500000000004</v>
      </c>
      <c r="O31" s="13">
        <v>151.40799999999999</v>
      </c>
      <c r="P31" s="13">
        <v>172.434</v>
      </c>
      <c r="Q31" s="13">
        <v>173.45099999999999</v>
      </c>
      <c r="R31" s="4">
        <v>90.415199999999999</v>
      </c>
      <c r="S31" s="13">
        <v>91.588800000000006</v>
      </c>
      <c r="T31" s="4">
        <v>109.85599999999999</v>
      </c>
      <c r="U31" s="13">
        <v>107.247</v>
      </c>
      <c r="V31" s="4">
        <v>99.773799999999994</v>
      </c>
      <c r="W31" s="4">
        <v>87.778700000000001</v>
      </c>
      <c r="X31" s="4">
        <v>141.346</v>
      </c>
      <c r="Y31" s="4">
        <v>142.565</v>
      </c>
      <c r="Z31" s="13">
        <v>110.943</v>
      </c>
      <c r="AA31" s="13">
        <v>148.11099999999999</v>
      </c>
      <c r="AB31" s="4">
        <v>205.435</v>
      </c>
      <c r="AC31" s="4">
        <v>92.501300000000001</v>
      </c>
      <c r="AD31" s="4">
        <v>98.014499999999998</v>
      </c>
      <c r="AE31" s="4">
        <v>115.485</v>
      </c>
      <c r="AF31" s="4">
        <v>106.282</v>
      </c>
      <c r="AG31" s="4">
        <v>92.721699999999998</v>
      </c>
      <c r="AH31" s="13">
        <v>95.813999999999993</v>
      </c>
      <c r="AI31" s="4">
        <v>87.5608</v>
      </c>
      <c r="AJ31" s="4">
        <v>102.797</v>
      </c>
      <c r="AK31" s="4">
        <v>124.13200000000001</v>
      </c>
      <c r="AL31" s="4">
        <v>165.375</v>
      </c>
      <c r="AM31" s="4">
        <v>181.33199999999999</v>
      </c>
      <c r="AN31" s="13">
        <v>133.773</v>
      </c>
      <c r="AO31" s="4">
        <v>137.07</v>
      </c>
      <c r="AP31" s="13">
        <v>89.474299999999999</v>
      </c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</row>
    <row r="32" spans="1:123" x14ac:dyDescent="0.3">
      <c r="A32" s="23" t="s">
        <v>59</v>
      </c>
      <c r="B32" s="4">
        <v>108.434</v>
      </c>
      <c r="C32" s="4">
        <v>172.98599999999999</v>
      </c>
      <c r="D32" s="4">
        <v>59.659100000000002</v>
      </c>
      <c r="E32" s="13">
        <v>132.459</v>
      </c>
      <c r="F32" s="13">
        <v>163.13200000000001</v>
      </c>
      <c r="G32" s="4">
        <v>84.361500000000007</v>
      </c>
      <c r="H32" s="4">
        <v>139.102</v>
      </c>
      <c r="I32" s="4">
        <v>88.347200000000001</v>
      </c>
      <c r="J32" s="4">
        <v>93.481700000000004</v>
      </c>
      <c r="K32" s="13">
        <v>96.260199999999998</v>
      </c>
      <c r="L32" s="13">
        <v>91.772999999999996</v>
      </c>
      <c r="M32" s="4">
        <v>92.744500000000002</v>
      </c>
      <c r="N32" s="13">
        <v>104.751</v>
      </c>
      <c r="O32" s="13">
        <v>160.744</v>
      </c>
      <c r="P32" s="13">
        <v>121.488</v>
      </c>
      <c r="Q32" s="13">
        <v>158.25399999999999</v>
      </c>
      <c r="R32" s="4">
        <v>98.477800000000002</v>
      </c>
      <c r="S32" s="13">
        <v>80.845699999999994</v>
      </c>
      <c r="T32" s="4">
        <v>99.784999999999997</v>
      </c>
      <c r="U32" s="13">
        <v>86.674499999999995</v>
      </c>
      <c r="V32" s="4">
        <v>68.956500000000005</v>
      </c>
      <c r="W32" s="4">
        <v>96.908900000000003</v>
      </c>
      <c r="X32" s="4">
        <v>94.382000000000005</v>
      </c>
      <c r="Y32" s="4">
        <v>97.051100000000005</v>
      </c>
      <c r="Z32" s="13">
        <v>105.096</v>
      </c>
      <c r="AA32" s="13">
        <v>165.40600000000001</v>
      </c>
      <c r="AB32" s="4">
        <v>215.05199999999999</v>
      </c>
      <c r="AC32" s="4">
        <v>95.169600000000003</v>
      </c>
      <c r="AD32" s="4">
        <v>88.815799999999996</v>
      </c>
      <c r="AE32" s="4">
        <v>104.502</v>
      </c>
      <c r="AF32" s="4">
        <v>121.46</v>
      </c>
      <c r="AG32" s="4">
        <v>92.536900000000003</v>
      </c>
      <c r="AH32" s="13">
        <v>86.357699999999994</v>
      </c>
      <c r="AI32" s="4">
        <v>50.636299999999999</v>
      </c>
      <c r="AJ32" s="4">
        <v>129.048</v>
      </c>
      <c r="AK32" s="4">
        <v>118.69199999999999</v>
      </c>
      <c r="AL32" s="4">
        <v>163.374</v>
      </c>
      <c r="AM32" s="4">
        <v>158.102</v>
      </c>
      <c r="AN32" s="13">
        <v>141.90700000000001</v>
      </c>
      <c r="AO32" s="4">
        <v>160.61699999999999</v>
      </c>
      <c r="AP32" s="13">
        <v>72.852400000000003</v>
      </c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</row>
    <row r="33" spans="1:123" x14ac:dyDescent="0.3">
      <c r="A33" s="23" t="s">
        <v>60</v>
      </c>
      <c r="B33" s="4">
        <v>108.434</v>
      </c>
      <c r="C33" s="4">
        <v>172.98599999999999</v>
      </c>
      <c r="D33" s="4">
        <v>59.659100000000002</v>
      </c>
      <c r="E33" s="13">
        <v>132.459</v>
      </c>
      <c r="F33" s="13">
        <v>163.13200000000001</v>
      </c>
      <c r="G33" s="4">
        <v>84.361500000000007</v>
      </c>
      <c r="H33" s="4">
        <v>139.102</v>
      </c>
      <c r="I33" s="4">
        <v>88.344300000000004</v>
      </c>
      <c r="J33" s="4">
        <v>93.481700000000004</v>
      </c>
      <c r="K33" s="13">
        <v>96.260199999999998</v>
      </c>
      <c r="L33" s="13">
        <v>91.772999999999996</v>
      </c>
      <c r="M33" s="4">
        <v>92.744500000000002</v>
      </c>
      <c r="N33" s="13">
        <v>104.746</v>
      </c>
      <c r="O33" s="13">
        <v>160.744</v>
      </c>
      <c r="P33" s="13">
        <v>121.488</v>
      </c>
      <c r="Q33" s="13">
        <v>158.25399999999999</v>
      </c>
      <c r="R33" s="4">
        <v>98.474100000000007</v>
      </c>
      <c r="S33" s="13">
        <v>80.845699999999994</v>
      </c>
      <c r="T33" s="4">
        <v>99.784999999999997</v>
      </c>
      <c r="U33" s="13">
        <v>86.674499999999995</v>
      </c>
      <c r="V33" s="4">
        <v>68.956500000000005</v>
      </c>
      <c r="W33" s="4">
        <v>96.908900000000003</v>
      </c>
      <c r="X33" s="4">
        <v>94.382000000000005</v>
      </c>
      <c r="Y33" s="4">
        <v>97.051100000000005</v>
      </c>
      <c r="Z33" s="13">
        <v>105.092</v>
      </c>
      <c r="AA33" s="13">
        <v>165.39599999999999</v>
      </c>
      <c r="AB33" s="4">
        <v>215.05199999999999</v>
      </c>
      <c r="AC33" s="4">
        <v>95.169600000000003</v>
      </c>
      <c r="AD33" s="4">
        <v>88.815799999999996</v>
      </c>
      <c r="AE33" s="4">
        <v>104.502</v>
      </c>
      <c r="AF33" s="4">
        <v>121.46</v>
      </c>
      <c r="AG33" s="4">
        <v>92.536900000000003</v>
      </c>
      <c r="AH33" s="13">
        <v>86.357699999999994</v>
      </c>
      <c r="AI33" s="4">
        <v>50.635300000000001</v>
      </c>
      <c r="AJ33" s="4">
        <v>129.042</v>
      </c>
      <c r="AK33" s="4">
        <v>118.69199999999999</v>
      </c>
      <c r="AL33" s="4">
        <v>163.364</v>
      </c>
      <c r="AM33" s="4">
        <v>158.102</v>
      </c>
      <c r="AN33" s="13">
        <v>141.90700000000001</v>
      </c>
      <c r="AO33" s="4">
        <v>160.61699999999999</v>
      </c>
      <c r="AP33" s="13">
        <v>72.850499999999997</v>
      </c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</row>
    <row r="34" spans="1:123" x14ac:dyDescent="0.3">
      <c r="A34" s="23" t="s">
        <v>61</v>
      </c>
      <c r="B34" s="4">
        <v>127.66</v>
      </c>
      <c r="C34" s="4">
        <v>289.11700000000002</v>
      </c>
      <c r="D34" s="4">
        <v>53.728099999999998</v>
      </c>
      <c r="E34" s="13">
        <v>67.212000000000003</v>
      </c>
      <c r="F34" s="13">
        <v>210.602</v>
      </c>
      <c r="G34" s="4">
        <v>142.89599999999999</v>
      </c>
      <c r="H34" s="4">
        <v>142.37299999999999</v>
      </c>
      <c r="I34" s="4">
        <v>114.288</v>
      </c>
      <c r="J34" s="4">
        <v>100.83499999999999</v>
      </c>
      <c r="K34" s="13">
        <v>81.063699999999997</v>
      </c>
      <c r="L34" s="13">
        <v>97.641999999999996</v>
      </c>
      <c r="M34" s="4">
        <v>138.02799999999999</v>
      </c>
      <c r="N34" s="13">
        <v>98.061700000000002</v>
      </c>
      <c r="O34" s="13">
        <v>280.92200000000003</v>
      </c>
      <c r="P34" s="13">
        <v>153.125</v>
      </c>
      <c r="Q34" s="13">
        <v>119.044</v>
      </c>
      <c r="R34" s="4">
        <v>130.012</v>
      </c>
      <c r="S34" s="13">
        <v>60.637999999999998</v>
      </c>
      <c r="T34" s="4">
        <v>97.555599999999998</v>
      </c>
      <c r="U34" s="13">
        <v>84.807699999999997</v>
      </c>
      <c r="V34" s="4">
        <v>93.856399999999994</v>
      </c>
      <c r="W34" s="4">
        <v>107.104</v>
      </c>
      <c r="X34" s="4">
        <v>93.333299999999994</v>
      </c>
      <c r="Y34" s="4">
        <v>112.65300000000001</v>
      </c>
      <c r="Z34" s="13">
        <v>136.15299999999999</v>
      </c>
      <c r="AA34" s="13">
        <v>159.31100000000001</v>
      </c>
      <c r="AB34" s="4">
        <v>198.33600000000001</v>
      </c>
      <c r="AC34" s="4">
        <v>98.989900000000006</v>
      </c>
      <c r="AD34" s="4">
        <v>79.278499999999994</v>
      </c>
      <c r="AE34" s="4">
        <v>121.10899999999999</v>
      </c>
      <c r="AF34" s="4">
        <v>133.333</v>
      </c>
      <c r="AG34" s="4">
        <v>64.426599999999993</v>
      </c>
      <c r="AH34" s="13">
        <v>105.06699999999999</v>
      </c>
      <c r="AI34" s="4">
        <v>63.533999999999999</v>
      </c>
      <c r="AJ34" s="4">
        <v>143.22800000000001</v>
      </c>
      <c r="AK34" s="4">
        <v>99.279600000000002</v>
      </c>
      <c r="AL34" s="4">
        <v>212.65</v>
      </c>
      <c r="AM34" s="4">
        <v>130.71199999999999</v>
      </c>
      <c r="AN34" s="13">
        <v>137.221</v>
      </c>
      <c r="AO34" s="4">
        <v>159.76300000000001</v>
      </c>
      <c r="AP34" s="13">
        <v>61.9861</v>
      </c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</row>
    <row r="35" spans="1:123" x14ac:dyDescent="0.3">
      <c r="A35" s="23" t="s">
        <v>63</v>
      </c>
      <c r="B35" s="4">
        <v>127.66</v>
      </c>
      <c r="C35" s="4">
        <v>289.11700000000002</v>
      </c>
      <c r="D35" s="4">
        <v>61.25</v>
      </c>
      <c r="E35" s="13">
        <v>67.212000000000003</v>
      </c>
      <c r="F35" s="13">
        <v>210.602</v>
      </c>
      <c r="G35" s="4">
        <v>142.88800000000001</v>
      </c>
      <c r="H35" s="4">
        <v>142.37299999999999</v>
      </c>
      <c r="I35" s="4">
        <v>114.288</v>
      </c>
      <c r="J35" s="4">
        <v>100.83499999999999</v>
      </c>
      <c r="K35" s="13">
        <v>81.063699999999997</v>
      </c>
      <c r="L35" s="13">
        <v>97.641999999999996</v>
      </c>
      <c r="M35" s="4">
        <v>138.02799999999999</v>
      </c>
      <c r="N35" s="13">
        <v>98.061700000000002</v>
      </c>
      <c r="O35" s="13">
        <v>280.892</v>
      </c>
      <c r="P35" s="13">
        <v>153.125</v>
      </c>
      <c r="Q35" s="13">
        <v>119.039</v>
      </c>
      <c r="R35" s="4">
        <v>130.012</v>
      </c>
      <c r="S35" s="13">
        <v>60.637999999999998</v>
      </c>
      <c r="T35" s="4">
        <v>97.555599999999998</v>
      </c>
      <c r="U35" s="13">
        <v>84.807699999999997</v>
      </c>
      <c r="V35" s="4">
        <v>93.856399999999994</v>
      </c>
      <c r="W35" s="4">
        <v>107.104</v>
      </c>
      <c r="X35" s="4">
        <v>93.333299999999994</v>
      </c>
      <c r="Y35" s="4">
        <v>112.65300000000001</v>
      </c>
      <c r="Z35" s="13">
        <v>136.14599999999999</v>
      </c>
      <c r="AA35" s="13">
        <v>159.31100000000001</v>
      </c>
      <c r="AB35" s="4">
        <v>198.33600000000001</v>
      </c>
      <c r="AC35" s="4">
        <v>98.989900000000006</v>
      </c>
      <c r="AD35" s="4">
        <v>79.278499999999994</v>
      </c>
      <c r="AE35" s="4">
        <v>121.10899999999999</v>
      </c>
      <c r="AF35" s="4">
        <v>133.333</v>
      </c>
      <c r="AG35" s="4">
        <v>64.426599999999993</v>
      </c>
      <c r="AH35" s="13">
        <v>105.06699999999999</v>
      </c>
      <c r="AI35" s="4">
        <v>63.532499999999999</v>
      </c>
      <c r="AJ35" s="4">
        <v>143.221</v>
      </c>
      <c r="AK35" s="4">
        <v>99.275899999999993</v>
      </c>
      <c r="AL35" s="4">
        <v>212.63300000000001</v>
      </c>
      <c r="AM35" s="4">
        <v>130.70500000000001</v>
      </c>
      <c r="AN35" s="13">
        <v>137.215</v>
      </c>
      <c r="AO35" s="4">
        <v>159.76300000000001</v>
      </c>
      <c r="AP35" s="13">
        <v>61.9848</v>
      </c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</row>
    <row r="36" spans="1:123" x14ac:dyDescent="0.3">
      <c r="A36" s="23" t="s">
        <v>64</v>
      </c>
      <c r="B36" s="4">
        <v>112.703</v>
      </c>
      <c r="C36" s="4">
        <v>242.66300000000001</v>
      </c>
      <c r="D36" s="4">
        <v>53.251199999999997</v>
      </c>
      <c r="E36" s="13">
        <v>111.43899999999999</v>
      </c>
      <c r="F36" s="13">
        <v>217.77799999999999</v>
      </c>
      <c r="G36" s="4">
        <v>94.08</v>
      </c>
      <c r="H36" s="4">
        <v>133.46100000000001</v>
      </c>
      <c r="I36" s="4">
        <v>89.007000000000005</v>
      </c>
      <c r="J36" s="4">
        <v>106.01</v>
      </c>
      <c r="K36" s="13">
        <v>126.833</v>
      </c>
      <c r="L36" s="13">
        <v>111.67400000000001</v>
      </c>
      <c r="M36" s="4">
        <v>122.5</v>
      </c>
      <c r="N36" s="13">
        <v>69.151200000000003</v>
      </c>
      <c r="O36" s="13">
        <v>172.053</v>
      </c>
      <c r="P36" s="13">
        <v>150.38399999999999</v>
      </c>
      <c r="Q36" s="13">
        <v>100.62</v>
      </c>
      <c r="R36" s="4">
        <v>88.696700000000007</v>
      </c>
      <c r="S36" s="13">
        <v>79.051100000000005</v>
      </c>
      <c r="T36" s="4">
        <v>112.376</v>
      </c>
      <c r="U36" s="13">
        <v>130.83500000000001</v>
      </c>
      <c r="V36" s="4">
        <v>146.41399999999999</v>
      </c>
      <c r="W36" s="4">
        <v>117.6</v>
      </c>
      <c r="X36" s="4">
        <v>170.93</v>
      </c>
      <c r="Y36" s="4">
        <v>148.71899999999999</v>
      </c>
      <c r="Z36" s="13">
        <v>146.869</v>
      </c>
      <c r="AA36" s="13">
        <v>155.62899999999999</v>
      </c>
      <c r="AB36" s="4">
        <v>183.75</v>
      </c>
      <c r="AC36" s="4">
        <v>112.395</v>
      </c>
      <c r="AD36" s="4">
        <v>109.779</v>
      </c>
      <c r="AE36" s="4">
        <v>150.34100000000001</v>
      </c>
      <c r="AF36" s="4">
        <v>139.33600000000001</v>
      </c>
      <c r="AG36" s="4">
        <v>97.508799999999994</v>
      </c>
      <c r="AH36" s="13">
        <v>100.83799999999999</v>
      </c>
      <c r="AI36" s="4">
        <v>124.051</v>
      </c>
      <c r="AJ36" s="4">
        <v>134.48500000000001</v>
      </c>
      <c r="AK36" s="4">
        <v>138.69399999999999</v>
      </c>
      <c r="AL36" s="4">
        <v>158.93799999999999</v>
      </c>
      <c r="AM36" s="4">
        <v>203.273</v>
      </c>
      <c r="AN36" s="13">
        <v>138.03700000000001</v>
      </c>
      <c r="AO36" s="4">
        <v>158.405</v>
      </c>
      <c r="AP36" s="13">
        <v>119.40300000000001</v>
      </c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</row>
    <row r="37" spans="1:123" x14ac:dyDescent="0.3">
      <c r="A37" s="23" t="s">
        <v>65</v>
      </c>
      <c r="B37" s="4">
        <v>100</v>
      </c>
      <c r="C37" s="4">
        <v>213.52500000000001</v>
      </c>
      <c r="D37" s="4">
        <v>48.748100000000001</v>
      </c>
      <c r="E37" s="13">
        <v>147.393</v>
      </c>
      <c r="F37" s="13">
        <v>175.90700000000001</v>
      </c>
      <c r="G37" s="4">
        <v>99.668499999999995</v>
      </c>
      <c r="H37" s="4">
        <v>122.648</v>
      </c>
      <c r="I37" s="4">
        <v>113.65</v>
      </c>
      <c r="J37" s="4">
        <v>137.042</v>
      </c>
      <c r="K37" s="13">
        <v>135.11000000000001</v>
      </c>
      <c r="L37" s="13">
        <v>104.27200000000001</v>
      </c>
      <c r="M37" s="4">
        <v>158.91900000000001</v>
      </c>
      <c r="N37" s="13">
        <v>112.34699999999999</v>
      </c>
      <c r="O37" s="13">
        <v>190.291</v>
      </c>
      <c r="P37" s="13">
        <v>189.203</v>
      </c>
      <c r="Q37" s="13">
        <v>126.048</v>
      </c>
      <c r="R37" s="4">
        <v>92.572500000000005</v>
      </c>
      <c r="S37" s="13">
        <v>82.194299999999998</v>
      </c>
      <c r="T37" s="4">
        <v>94.716499999999996</v>
      </c>
      <c r="U37" s="13">
        <v>144.05500000000001</v>
      </c>
      <c r="V37" s="4">
        <v>132.32</v>
      </c>
      <c r="W37" s="4">
        <v>98</v>
      </c>
      <c r="X37" s="4">
        <v>141.00700000000001</v>
      </c>
      <c r="Y37" s="4">
        <v>149.79599999999999</v>
      </c>
      <c r="Z37" s="13">
        <v>133.36699999999999</v>
      </c>
      <c r="AA37" s="13">
        <v>151.54599999999999</v>
      </c>
      <c r="AB37" s="4">
        <v>188.274</v>
      </c>
      <c r="AC37" s="4">
        <v>135.11000000000001</v>
      </c>
      <c r="AD37" s="4">
        <v>127.059</v>
      </c>
      <c r="AE37" s="4">
        <v>144.559</v>
      </c>
      <c r="AF37" s="4">
        <v>132.791</v>
      </c>
      <c r="AG37" s="4">
        <v>97.051100000000005</v>
      </c>
      <c r="AH37" s="13">
        <v>119.02800000000001</v>
      </c>
      <c r="AI37" s="4">
        <v>125.64100000000001</v>
      </c>
      <c r="AJ37" s="4">
        <v>111.65</v>
      </c>
      <c r="AK37" s="4">
        <v>125.64100000000001</v>
      </c>
      <c r="AL37" s="4">
        <v>156.80000000000001</v>
      </c>
      <c r="AM37" s="4">
        <v>169.44200000000001</v>
      </c>
      <c r="AN37" s="13">
        <v>145.161</v>
      </c>
      <c r="AO37" s="4">
        <v>145.066</v>
      </c>
      <c r="AP37" s="13">
        <v>121.212</v>
      </c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</row>
    <row r="38" spans="1:123" x14ac:dyDescent="0.3">
      <c r="A38" s="23" t="s">
        <v>67</v>
      </c>
      <c r="B38" s="4">
        <v>110.727</v>
      </c>
      <c r="C38" s="4">
        <v>214.21600000000001</v>
      </c>
      <c r="D38" s="4">
        <v>70.133600000000001</v>
      </c>
      <c r="E38" s="13">
        <v>147.65600000000001</v>
      </c>
      <c r="F38" s="13">
        <v>265.18299999999999</v>
      </c>
      <c r="G38" s="4">
        <v>91.468500000000006</v>
      </c>
      <c r="H38" s="4">
        <v>120.569</v>
      </c>
      <c r="I38" s="4">
        <v>109.70099999999999</v>
      </c>
      <c r="J38" s="4">
        <v>134.09700000000001</v>
      </c>
      <c r="K38" s="13">
        <v>123.73699999999999</v>
      </c>
      <c r="L38" s="13">
        <v>107.824</v>
      </c>
      <c r="M38" s="4">
        <v>138.679</v>
      </c>
      <c r="N38" s="13">
        <v>90.270200000000003</v>
      </c>
      <c r="O38" s="13">
        <v>194.61600000000001</v>
      </c>
      <c r="P38" s="13">
        <v>190.155</v>
      </c>
      <c r="Q38" s="13">
        <v>107.108</v>
      </c>
      <c r="R38" s="4">
        <v>79.619699999999995</v>
      </c>
      <c r="S38" s="13">
        <v>89.295400000000001</v>
      </c>
      <c r="T38" s="4">
        <v>89.640199999999993</v>
      </c>
      <c r="U38" s="13">
        <v>154.846</v>
      </c>
      <c r="V38" s="4">
        <v>123.351</v>
      </c>
      <c r="W38" s="4">
        <v>106.90900000000001</v>
      </c>
      <c r="X38" s="4">
        <v>173.86199999999999</v>
      </c>
      <c r="Y38" s="4">
        <v>138.971</v>
      </c>
      <c r="Z38" s="13">
        <v>125.91</v>
      </c>
      <c r="AA38" s="13">
        <v>138.679</v>
      </c>
      <c r="AB38" s="4">
        <v>185.08699999999999</v>
      </c>
      <c r="AC38" s="4">
        <v>133.36699999999999</v>
      </c>
      <c r="AD38" s="4">
        <v>124.529</v>
      </c>
      <c r="AE38" s="4">
        <v>135.999</v>
      </c>
      <c r="AF38" s="4">
        <v>135.11000000000001</v>
      </c>
      <c r="AG38" s="4">
        <v>88.720500000000001</v>
      </c>
      <c r="AH38" s="13">
        <v>111.364</v>
      </c>
      <c r="AI38" s="4">
        <v>112.214</v>
      </c>
      <c r="AJ38" s="4">
        <v>106.556</v>
      </c>
      <c r="AK38" s="4">
        <v>106.20099999999999</v>
      </c>
      <c r="AL38" s="4">
        <v>149.14599999999999</v>
      </c>
      <c r="AM38" s="4">
        <v>168.06399999999999</v>
      </c>
      <c r="AN38" s="13">
        <v>127.84099999999999</v>
      </c>
      <c r="AO38" s="4">
        <v>132.089</v>
      </c>
      <c r="AP38" s="13">
        <v>100.629</v>
      </c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</row>
    <row r="39" spans="1:123" x14ac:dyDescent="0.3">
      <c r="A39" s="23" t="s">
        <v>68</v>
      </c>
      <c r="B39" s="4">
        <v>80.744600000000005</v>
      </c>
      <c r="C39" s="4">
        <v>135.44200000000001</v>
      </c>
      <c r="D39" s="4">
        <v>44.599499999999999</v>
      </c>
      <c r="E39" s="13">
        <v>125.27200000000001</v>
      </c>
      <c r="F39" s="13">
        <v>127.962</v>
      </c>
      <c r="G39" s="4">
        <v>63.999600000000001</v>
      </c>
      <c r="H39" s="4">
        <v>93.116600000000005</v>
      </c>
      <c r="I39" s="4">
        <v>92.744500000000002</v>
      </c>
      <c r="J39" s="4">
        <v>93.963099999999997</v>
      </c>
      <c r="K39" s="13">
        <v>108.688</v>
      </c>
      <c r="L39" s="13">
        <v>81.252899999999997</v>
      </c>
      <c r="M39" s="4">
        <v>103.887</v>
      </c>
      <c r="N39" s="13">
        <v>59.231699999999996</v>
      </c>
      <c r="O39" s="13">
        <v>150.34100000000001</v>
      </c>
      <c r="P39" s="13">
        <v>133.166</v>
      </c>
      <c r="Q39" s="13">
        <v>75.273099999999999</v>
      </c>
      <c r="R39" s="4">
        <v>68.677300000000002</v>
      </c>
      <c r="S39" s="13">
        <v>78.007099999999994</v>
      </c>
      <c r="T39" s="4">
        <v>64.420299999999997</v>
      </c>
      <c r="U39" s="13">
        <v>106.556</v>
      </c>
      <c r="V39" s="4">
        <v>89.449299999999994</v>
      </c>
      <c r="W39" s="4">
        <v>70.334900000000005</v>
      </c>
      <c r="X39" s="4">
        <v>122.29600000000001</v>
      </c>
      <c r="Y39" s="4">
        <v>104.255</v>
      </c>
      <c r="Z39" s="13">
        <v>102.682</v>
      </c>
      <c r="AA39" s="13">
        <v>108.08799999999999</v>
      </c>
      <c r="AB39" s="4">
        <v>161.41999999999999</v>
      </c>
      <c r="AC39" s="4">
        <v>103.748</v>
      </c>
      <c r="AD39" s="4">
        <v>90.765600000000006</v>
      </c>
      <c r="AE39" s="4">
        <v>97.739400000000003</v>
      </c>
      <c r="AF39" s="4">
        <v>127.999</v>
      </c>
      <c r="AG39" s="4">
        <v>73.565399999999997</v>
      </c>
      <c r="AH39" s="13">
        <v>90.427499999999995</v>
      </c>
      <c r="AI39" s="4">
        <v>71.707300000000004</v>
      </c>
      <c r="AJ39" s="4">
        <v>81.626400000000004</v>
      </c>
      <c r="AK39" s="4">
        <v>76.421000000000006</v>
      </c>
      <c r="AL39" s="4">
        <v>99.533600000000007</v>
      </c>
      <c r="AM39" s="4">
        <v>132.512</v>
      </c>
      <c r="AN39" s="13">
        <v>105.14</v>
      </c>
      <c r="AO39" s="4">
        <v>107.108</v>
      </c>
      <c r="AP39" s="13">
        <v>85.000900000000001</v>
      </c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</row>
    <row r="40" spans="1:123" x14ac:dyDescent="0.3">
      <c r="A40" s="23" t="s">
        <v>69</v>
      </c>
      <c r="B40" s="4">
        <v>59.4452</v>
      </c>
      <c r="C40" s="4">
        <v>95.444199999999995</v>
      </c>
      <c r="D40" s="4">
        <v>49.932099999999998</v>
      </c>
      <c r="E40" s="13">
        <v>104.018</v>
      </c>
      <c r="F40" s="13">
        <v>139.83699999999999</v>
      </c>
      <c r="G40" s="4">
        <v>56.732399999999998</v>
      </c>
      <c r="H40" s="4">
        <v>77.486199999999997</v>
      </c>
      <c r="I40" s="4">
        <v>71.707300000000004</v>
      </c>
      <c r="J40" s="4">
        <v>107.352</v>
      </c>
      <c r="K40" s="13">
        <v>89.771000000000001</v>
      </c>
      <c r="L40" s="13">
        <v>46.185299999999998</v>
      </c>
      <c r="M40" s="4">
        <v>88.241200000000006</v>
      </c>
      <c r="N40" s="13">
        <v>68.854200000000006</v>
      </c>
      <c r="O40" s="13">
        <v>115.485</v>
      </c>
      <c r="P40" s="13">
        <v>103.259</v>
      </c>
      <c r="Q40" s="13">
        <v>47.865400000000001</v>
      </c>
      <c r="R40" s="4">
        <v>58.894199999999998</v>
      </c>
      <c r="S40" s="13">
        <v>66.176500000000004</v>
      </c>
      <c r="T40" s="4">
        <v>46.091099999999997</v>
      </c>
      <c r="U40" s="13">
        <v>97.971000000000004</v>
      </c>
      <c r="V40" s="4">
        <v>59.964599999999997</v>
      </c>
      <c r="W40" s="4">
        <v>47.426200000000001</v>
      </c>
      <c r="X40" s="4">
        <v>79.459500000000006</v>
      </c>
      <c r="Y40" s="4">
        <v>65.4238</v>
      </c>
      <c r="Z40" s="13">
        <v>71.242000000000004</v>
      </c>
      <c r="AA40" s="13">
        <v>84.482799999999997</v>
      </c>
      <c r="AB40" s="4">
        <v>121.054</v>
      </c>
      <c r="AC40" s="4">
        <v>76.633499999999998</v>
      </c>
      <c r="AD40" s="4">
        <v>54.079500000000003</v>
      </c>
      <c r="AE40" s="4">
        <v>78.909700000000001</v>
      </c>
      <c r="AF40" s="4">
        <v>96.372399999999999</v>
      </c>
      <c r="AG40" s="4">
        <v>59.1708</v>
      </c>
      <c r="AH40" s="13">
        <v>64.781499999999994</v>
      </c>
      <c r="AI40" s="4">
        <v>56.661999999999999</v>
      </c>
      <c r="AJ40" s="4">
        <v>49.218800000000002</v>
      </c>
      <c r="AK40" s="4">
        <v>57.421900000000001</v>
      </c>
      <c r="AL40" s="4">
        <v>88.601699999999994</v>
      </c>
      <c r="AM40" s="4">
        <v>104.05</v>
      </c>
      <c r="AN40" s="13">
        <v>76.526499999999999</v>
      </c>
      <c r="AO40" s="4">
        <v>94.177099999999996</v>
      </c>
      <c r="AP40" s="13">
        <v>52.585500000000003</v>
      </c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</row>
    <row r="41" spans="1:123" x14ac:dyDescent="0.3">
      <c r="A41" s="23" t="s">
        <v>71</v>
      </c>
      <c r="B41" s="4">
        <v>40.983600000000003</v>
      </c>
      <c r="C41" s="4">
        <v>198.21700000000001</v>
      </c>
      <c r="D41" s="4">
        <v>40.296100000000003</v>
      </c>
      <c r="E41" s="13">
        <v>77.640799999999999</v>
      </c>
      <c r="F41" s="13">
        <v>109.09099999999999</v>
      </c>
      <c r="G41" s="4">
        <v>41.761400000000002</v>
      </c>
      <c r="H41" s="4">
        <v>61.25</v>
      </c>
      <c r="I41" s="4">
        <v>68.111599999999996</v>
      </c>
      <c r="J41" s="4">
        <v>64.332599999999999</v>
      </c>
      <c r="K41" s="13">
        <v>75.053200000000004</v>
      </c>
      <c r="L41" s="13">
        <v>44.2179</v>
      </c>
      <c r="M41" s="4">
        <v>71.528999999999996</v>
      </c>
      <c r="N41" s="13">
        <v>49.704099999999997</v>
      </c>
      <c r="O41" s="13">
        <v>85.266800000000003</v>
      </c>
      <c r="P41" s="13">
        <v>77.030600000000007</v>
      </c>
      <c r="Q41" s="13">
        <v>48.837200000000003</v>
      </c>
      <c r="R41" s="4">
        <v>55.033299999999997</v>
      </c>
      <c r="S41" s="13">
        <v>56.647399999999998</v>
      </c>
      <c r="T41" s="4">
        <v>40.453800000000001</v>
      </c>
      <c r="U41" s="13">
        <v>64.298199999999994</v>
      </c>
      <c r="V41" s="4">
        <v>45.971800000000002</v>
      </c>
      <c r="W41" s="4">
        <v>43.611499999999999</v>
      </c>
      <c r="X41" s="4">
        <v>65.937399999999997</v>
      </c>
      <c r="Y41" s="4">
        <v>42.976900000000001</v>
      </c>
      <c r="Z41" s="13">
        <v>54.902000000000001</v>
      </c>
      <c r="AA41" s="13">
        <v>84.299700000000001</v>
      </c>
      <c r="AB41" s="4">
        <v>106.90900000000001</v>
      </c>
      <c r="AC41" s="4">
        <v>56.790900000000001</v>
      </c>
      <c r="AD41" s="4">
        <v>49.456099999999999</v>
      </c>
      <c r="AE41" s="4">
        <v>72.772300000000001</v>
      </c>
      <c r="AF41" s="4">
        <v>74.762699999999995</v>
      </c>
      <c r="AG41" s="4">
        <v>50.957099999999997</v>
      </c>
      <c r="AH41" s="13">
        <v>51.939399999999999</v>
      </c>
      <c r="AI41" s="4">
        <v>35.717199999999998</v>
      </c>
      <c r="AJ41" s="4">
        <v>37.335999999999999</v>
      </c>
      <c r="AK41" s="4">
        <v>46.142600000000002</v>
      </c>
      <c r="AL41" s="4">
        <v>73.102000000000004</v>
      </c>
      <c r="AM41" s="4">
        <v>103.19</v>
      </c>
      <c r="AN41" s="13">
        <v>43.690600000000003</v>
      </c>
      <c r="AO41" s="4">
        <v>76.891800000000003</v>
      </c>
      <c r="AP41" s="13">
        <v>40.825600000000001</v>
      </c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</row>
    <row r="42" spans="1:123" x14ac:dyDescent="0.3">
      <c r="A42" s="23" t="s">
        <v>72</v>
      </c>
      <c r="B42" s="4">
        <v>41.627499999999998</v>
      </c>
      <c r="C42" s="4">
        <v>74.707800000000006</v>
      </c>
      <c r="D42" s="4">
        <v>24.831099999999999</v>
      </c>
      <c r="E42" s="13">
        <v>55.681800000000003</v>
      </c>
      <c r="F42" s="13">
        <v>66.006399999999999</v>
      </c>
      <c r="G42" s="4">
        <v>27.978999999999999</v>
      </c>
      <c r="H42" s="4">
        <v>49.134700000000002</v>
      </c>
      <c r="I42" s="4">
        <v>50.311799999999998</v>
      </c>
      <c r="J42" s="4">
        <v>68.4251</v>
      </c>
      <c r="K42" s="13">
        <v>62.516199999999998</v>
      </c>
      <c r="L42" s="13">
        <v>34.264000000000003</v>
      </c>
      <c r="M42" s="4">
        <v>41.097200000000001</v>
      </c>
      <c r="N42" s="13">
        <v>36.934699999999999</v>
      </c>
      <c r="O42" s="13">
        <v>66.455699999999993</v>
      </c>
      <c r="P42" s="13">
        <v>74.745800000000003</v>
      </c>
      <c r="Q42" s="13">
        <v>33.959600000000002</v>
      </c>
      <c r="R42" s="4">
        <v>46.841799999999999</v>
      </c>
      <c r="S42" s="13">
        <v>58.9178</v>
      </c>
      <c r="T42" s="4">
        <v>34.112000000000002</v>
      </c>
      <c r="U42" s="13">
        <v>52.504199999999997</v>
      </c>
      <c r="V42" s="4">
        <v>37.645099999999999</v>
      </c>
      <c r="W42" s="4">
        <v>33.259599999999999</v>
      </c>
      <c r="X42" s="4">
        <v>45.203699999999998</v>
      </c>
      <c r="Y42" s="4">
        <v>26.3672</v>
      </c>
      <c r="Z42" s="13">
        <v>48.011299999999999</v>
      </c>
      <c r="AA42" s="13">
        <v>67.555099999999996</v>
      </c>
      <c r="AB42" s="4">
        <v>65.443200000000004</v>
      </c>
      <c r="AC42" s="4">
        <v>36.139600000000002</v>
      </c>
      <c r="AD42" s="4">
        <v>33.145400000000002</v>
      </c>
      <c r="AE42" s="4">
        <v>64.139200000000002</v>
      </c>
      <c r="AF42" s="4">
        <v>49.411799999999999</v>
      </c>
      <c r="AG42" s="4">
        <v>43.114100000000001</v>
      </c>
      <c r="AH42" s="13">
        <v>38.387900000000002</v>
      </c>
      <c r="AI42" s="4">
        <v>25.7895</v>
      </c>
      <c r="AJ42" s="4">
        <v>38.258000000000003</v>
      </c>
      <c r="AK42" s="4">
        <v>25.185600000000001</v>
      </c>
      <c r="AL42" s="4">
        <v>45.230800000000002</v>
      </c>
      <c r="AM42" s="4">
        <v>83.691800000000001</v>
      </c>
      <c r="AN42" s="13">
        <v>42.977400000000003</v>
      </c>
      <c r="AO42" s="4">
        <v>64.8005</v>
      </c>
      <c r="AP42" s="13">
        <v>30.970400000000001</v>
      </c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</row>
    <row r="43" spans="1:123" x14ac:dyDescent="0.3">
      <c r="A43" s="23" t="s">
        <v>73</v>
      </c>
      <c r="B43" s="4">
        <v>27.613499999999998</v>
      </c>
      <c r="C43" s="4">
        <v>54.214599999999997</v>
      </c>
      <c r="D43" s="4">
        <v>32.048299999999998</v>
      </c>
      <c r="E43" s="13">
        <v>41.761400000000002</v>
      </c>
      <c r="F43" s="13">
        <v>51.809199999999997</v>
      </c>
      <c r="G43" s="4">
        <v>41.948700000000002</v>
      </c>
      <c r="H43" s="4">
        <v>48.985500000000002</v>
      </c>
      <c r="I43" s="4">
        <v>40.195700000000002</v>
      </c>
      <c r="J43" s="4">
        <v>45</v>
      </c>
      <c r="K43" s="13">
        <v>47.115400000000001</v>
      </c>
      <c r="L43" s="13">
        <v>34.644399999999997</v>
      </c>
      <c r="M43" s="4">
        <v>41.0946</v>
      </c>
      <c r="N43" s="13">
        <v>31.671900000000001</v>
      </c>
      <c r="O43" s="13">
        <v>78.007099999999994</v>
      </c>
      <c r="P43" s="13">
        <v>47.649900000000002</v>
      </c>
      <c r="Q43" s="13">
        <v>25.4206</v>
      </c>
      <c r="R43" s="4">
        <v>36.206899999999997</v>
      </c>
      <c r="S43" s="13">
        <v>46.89</v>
      </c>
      <c r="T43" s="4">
        <v>33.395600000000002</v>
      </c>
      <c r="U43" s="13">
        <v>29.174099999999999</v>
      </c>
      <c r="V43" s="4">
        <v>40.054499999999997</v>
      </c>
      <c r="W43" s="4">
        <v>28.0928</v>
      </c>
      <c r="X43" s="4">
        <v>26.782499999999999</v>
      </c>
      <c r="Y43" s="4">
        <v>31.038900000000002</v>
      </c>
      <c r="Z43" s="13">
        <v>38.228200000000001</v>
      </c>
      <c r="AA43" s="13">
        <v>46.923200000000001</v>
      </c>
      <c r="AB43" s="4">
        <v>47.5762</v>
      </c>
      <c r="AC43" s="4">
        <v>31.738800000000001</v>
      </c>
      <c r="AD43" s="4">
        <v>27.683599999999998</v>
      </c>
      <c r="AE43" s="4">
        <v>50.116500000000002</v>
      </c>
      <c r="AF43" s="4">
        <v>31.276599999999998</v>
      </c>
      <c r="AG43" s="4">
        <v>54.430999999999997</v>
      </c>
      <c r="AH43" s="13">
        <v>31.368600000000001</v>
      </c>
      <c r="AI43" s="4">
        <v>22.374400000000001</v>
      </c>
      <c r="AJ43" s="4">
        <v>36.234699999999997</v>
      </c>
      <c r="AK43" s="4">
        <v>26.919</v>
      </c>
      <c r="AL43" s="4">
        <v>42.731200000000001</v>
      </c>
      <c r="AM43" s="4">
        <v>53.8812</v>
      </c>
      <c r="AN43" s="13">
        <v>38.186199999999999</v>
      </c>
      <c r="AO43" s="4">
        <v>46.546799999999998</v>
      </c>
      <c r="AP43" s="13">
        <v>26.209499999999998</v>
      </c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</row>
    <row r="44" spans="1:123" x14ac:dyDescent="0.3">
      <c r="A44" s="23" t="s">
        <v>77</v>
      </c>
      <c r="B44" s="4">
        <v>12.940899999999999</v>
      </c>
      <c r="C44" s="4">
        <v>12.275499999999999</v>
      </c>
      <c r="D44" s="4">
        <v>37.936599999999999</v>
      </c>
      <c r="E44" s="13">
        <v>7.8968100000000003</v>
      </c>
      <c r="F44" s="13">
        <v>11.3574</v>
      </c>
      <c r="G44" s="4">
        <v>12.835699999999999</v>
      </c>
      <c r="H44" s="4">
        <v>18.101500000000001</v>
      </c>
      <c r="I44" s="4">
        <v>13.9879</v>
      </c>
      <c r="J44" s="4">
        <v>13.673</v>
      </c>
      <c r="K44" s="13">
        <v>15.098599999999999</v>
      </c>
      <c r="L44" s="13">
        <v>12.334099999999999</v>
      </c>
      <c r="M44" s="4">
        <v>8.6623400000000004</v>
      </c>
      <c r="N44" s="13">
        <v>17.419799999999999</v>
      </c>
      <c r="O44" s="13">
        <v>24.942499999999999</v>
      </c>
      <c r="P44" s="13">
        <v>12.9687</v>
      </c>
      <c r="Q44" s="13">
        <v>9.0199099999999994</v>
      </c>
      <c r="R44" s="4">
        <v>11.170199999999999</v>
      </c>
      <c r="S44" s="13">
        <v>12.4208</v>
      </c>
      <c r="T44" s="4">
        <v>13.5022</v>
      </c>
      <c r="U44" s="13">
        <v>9.5099499999999999</v>
      </c>
      <c r="V44" s="4">
        <v>15.9717</v>
      </c>
      <c r="W44" s="4">
        <v>11.725</v>
      </c>
      <c r="X44" s="4">
        <v>7.9416500000000001</v>
      </c>
      <c r="Y44" s="4">
        <v>9.6193000000000008</v>
      </c>
      <c r="Z44" s="13">
        <v>6.2358599999999997</v>
      </c>
      <c r="AA44" s="13">
        <v>13.777100000000001</v>
      </c>
      <c r="AB44" s="4">
        <v>20.419499999999999</v>
      </c>
      <c r="AC44" s="4">
        <v>7.7392000000000003</v>
      </c>
      <c r="AD44" s="4">
        <v>12.0352</v>
      </c>
      <c r="AE44" s="4">
        <v>12.580299999999999</v>
      </c>
      <c r="AF44" s="4">
        <v>12.614800000000001</v>
      </c>
      <c r="AG44" s="4">
        <v>11.5038</v>
      </c>
      <c r="AH44" s="16">
        <v>7.9871999999999996</v>
      </c>
      <c r="AI44" s="4">
        <v>5.6225100000000001</v>
      </c>
      <c r="AJ44" s="4">
        <v>10.0227</v>
      </c>
      <c r="AK44" s="4">
        <v>10.678100000000001</v>
      </c>
      <c r="AL44" s="4">
        <v>13.367599999999999</v>
      </c>
      <c r="AM44" s="4">
        <v>18.430800000000001</v>
      </c>
      <c r="AN44" s="13">
        <v>10.884399999999999</v>
      </c>
      <c r="AO44" s="4">
        <v>13.93</v>
      </c>
      <c r="AP44" s="13">
        <v>10.352</v>
      </c>
    </row>
    <row r="45" spans="1:123" x14ac:dyDescent="0.3">
      <c r="D45" s="23"/>
      <c r="E45" s="13"/>
    </row>
    <row r="46" spans="1:123" x14ac:dyDescent="0.3">
      <c r="B46" s="33" t="s">
        <v>122</v>
      </c>
      <c r="C46" s="33" t="s">
        <v>123</v>
      </c>
      <c r="D46" s="22" t="s">
        <v>119</v>
      </c>
      <c r="E46" s="33" t="s">
        <v>120</v>
      </c>
      <c r="F46" s="22" t="s">
        <v>182</v>
      </c>
      <c r="G46" s="33" t="s">
        <v>126</v>
      </c>
      <c r="H46" s="33" t="s">
        <v>127</v>
      </c>
      <c r="I46" s="22" t="s">
        <v>153</v>
      </c>
      <c r="J46" s="22" t="s">
        <v>129</v>
      </c>
      <c r="K46" s="22" t="s">
        <v>130</v>
      </c>
      <c r="L46" s="22" t="s">
        <v>131</v>
      </c>
      <c r="M46" s="22" t="s">
        <v>132</v>
      </c>
      <c r="N46" s="22" t="s">
        <v>133</v>
      </c>
      <c r="O46" s="22" t="s">
        <v>134</v>
      </c>
      <c r="P46" s="22" t="s">
        <v>135</v>
      </c>
      <c r="Q46" s="22" t="s">
        <v>136</v>
      </c>
      <c r="R46" s="22" t="s">
        <v>137</v>
      </c>
      <c r="S46" s="22" t="s">
        <v>138</v>
      </c>
      <c r="T46" s="22" t="s">
        <v>139</v>
      </c>
      <c r="U46" s="22" t="s">
        <v>140</v>
      </c>
      <c r="V46" s="22" t="s">
        <v>141</v>
      </c>
      <c r="W46" s="22" t="s">
        <v>142</v>
      </c>
      <c r="X46" s="22" t="s">
        <v>143</v>
      </c>
      <c r="Y46" s="22" t="s">
        <v>144</v>
      </c>
      <c r="Z46" s="22" t="s">
        <v>145</v>
      </c>
      <c r="AA46" s="22" t="s">
        <v>146</v>
      </c>
      <c r="AB46" s="22" t="s">
        <v>147</v>
      </c>
      <c r="AC46" s="22" t="s">
        <v>148</v>
      </c>
      <c r="AD46" s="22" t="s">
        <v>149</v>
      </c>
      <c r="AE46" s="22" t="s">
        <v>150</v>
      </c>
      <c r="AF46" s="22" t="s">
        <v>151</v>
      </c>
      <c r="AG46" s="22" t="s">
        <v>152</v>
      </c>
      <c r="AH46" s="22" t="s">
        <v>156</v>
      </c>
      <c r="AI46" s="22" t="s">
        <v>157</v>
      </c>
      <c r="AJ46" s="22" t="s">
        <v>158</v>
      </c>
      <c r="AK46" s="22" t="s">
        <v>159</v>
      </c>
      <c r="AL46" s="22" t="s">
        <v>160</v>
      </c>
      <c r="AM46" s="22" t="s">
        <v>161</v>
      </c>
      <c r="AN46" s="22" t="s">
        <v>162</v>
      </c>
      <c r="AO46" s="22" t="s">
        <v>163</v>
      </c>
      <c r="AP46" s="22" t="s">
        <v>164</v>
      </c>
    </row>
    <row r="47" spans="1:123" x14ac:dyDescent="0.3">
      <c r="A47" s="6" t="s">
        <v>486</v>
      </c>
      <c r="B47" s="4">
        <f>STDEV(B2:B43)</f>
        <v>36.233066108216683</v>
      </c>
      <c r="C47" s="4">
        <f t="shared" ref="C47:AP47" si="0">STDEV(C2:C43)</f>
        <v>52.874467794096198</v>
      </c>
      <c r="D47" s="4">
        <f t="shared" si="0"/>
        <v>12.750401917361787</v>
      </c>
      <c r="E47" s="4">
        <f>STDEV(E2:E43)</f>
        <v>48.101818059274919</v>
      </c>
      <c r="F47" s="4">
        <f>STDEV(F2:F43)</f>
        <v>57.54302666703316</v>
      </c>
      <c r="G47" s="4">
        <f t="shared" si="0"/>
        <v>56.905547026049831</v>
      </c>
      <c r="H47" s="4">
        <f t="shared" si="0"/>
        <v>34.859012016220738</v>
      </c>
      <c r="I47" s="4">
        <f t="shared" si="0"/>
        <v>26.80690553068041</v>
      </c>
      <c r="J47" s="4">
        <f t="shared" si="0"/>
        <v>33.085675029801415</v>
      </c>
      <c r="K47" s="4">
        <f>STDEV(K2:K43)</f>
        <v>28.414421073343146</v>
      </c>
      <c r="L47" s="4">
        <f>STDEV(L2:L43)</f>
        <v>35.565363492479264</v>
      </c>
      <c r="M47" s="4">
        <f t="shared" si="0"/>
        <v>41.435335513191568</v>
      </c>
      <c r="N47" s="4">
        <f>STDEV(N2:N43)</f>
        <v>43.955060603930711</v>
      </c>
      <c r="O47" s="4">
        <f>STDEV(O2:O43)</f>
        <v>52.520975203055684</v>
      </c>
      <c r="P47" s="13">
        <f>STDEV(P2:P43)</f>
        <v>44.652088413136369</v>
      </c>
      <c r="Q47" s="13">
        <f>STDEV(Q2:Q43)</f>
        <v>58.144681786800312</v>
      </c>
      <c r="R47" s="4">
        <f t="shared" si="0"/>
        <v>29.493726508656181</v>
      </c>
      <c r="S47" s="4">
        <f>STDEV(S2:S43)</f>
        <v>13.953346453335433</v>
      </c>
      <c r="T47" s="4">
        <f t="shared" si="0"/>
        <v>35.515220662117109</v>
      </c>
      <c r="U47" s="4">
        <f>STDEV(U2:U43)</f>
        <v>44.367805074308123</v>
      </c>
      <c r="V47" s="4">
        <f t="shared" si="0"/>
        <v>39.175045140204084</v>
      </c>
      <c r="W47" s="4">
        <f t="shared" si="0"/>
        <v>38.958724842314943</v>
      </c>
      <c r="X47" s="4">
        <f t="shared" si="0"/>
        <v>59.5330377647361</v>
      </c>
      <c r="Y47" s="4">
        <f t="shared" si="0"/>
        <v>51.217870043970862</v>
      </c>
      <c r="Z47" s="13">
        <f>STDEV(Z2:Z43)</f>
        <v>33.160208804971056</v>
      </c>
      <c r="AA47" s="4">
        <f>STDEV(AA2:AA43)</f>
        <v>33.955936857043064</v>
      </c>
      <c r="AB47" s="4">
        <f t="shared" si="0"/>
        <v>40.402954905500572</v>
      </c>
      <c r="AC47" s="4">
        <f t="shared" si="0"/>
        <v>34.036833933713609</v>
      </c>
      <c r="AD47" s="4">
        <f t="shared" si="0"/>
        <v>27.365402875481248</v>
      </c>
      <c r="AE47" s="4">
        <f t="shared" si="0"/>
        <v>25.943716610247101</v>
      </c>
      <c r="AF47" s="4">
        <f t="shared" si="0"/>
        <v>27.486951703250341</v>
      </c>
      <c r="AG47" s="4">
        <f t="shared" si="0"/>
        <v>40.455340540396882</v>
      </c>
      <c r="AH47" s="4">
        <f>STDEV(AH2:AH43)</f>
        <v>20.900581873986191</v>
      </c>
      <c r="AI47" s="4">
        <f t="shared" si="0"/>
        <v>29.19929735365875</v>
      </c>
      <c r="AJ47" s="4">
        <f t="shared" si="0"/>
        <v>31.324419294555263</v>
      </c>
      <c r="AK47" s="4">
        <f t="shared" si="0"/>
        <v>33.860478322497471</v>
      </c>
      <c r="AL47" s="4">
        <f t="shared" si="0"/>
        <v>39.18757636661833</v>
      </c>
      <c r="AM47" s="4">
        <f t="shared" si="0"/>
        <v>38.028597240718085</v>
      </c>
      <c r="AN47" s="4">
        <f t="shared" si="0"/>
        <v>31.375772813915212</v>
      </c>
      <c r="AO47" s="4">
        <f t="shared" si="0"/>
        <v>33.722818607371678</v>
      </c>
      <c r="AP47" s="4">
        <f t="shared" si="0"/>
        <v>26.928470490187213</v>
      </c>
    </row>
    <row r="48" spans="1:123" s="96" customFormat="1" x14ac:dyDescent="0.3">
      <c r="A48" s="104" t="s">
        <v>492</v>
      </c>
      <c r="B48" s="82">
        <f>AVERAGE(B2:B34)</f>
        <v>137.40106060606064</v>
      </c>
      <c r="C48" s="82">
        <f t="shared" ref="C48:AP48" si="1">AVERAGE(C2:C34)</f>
        <v>229.63015151515145</v>
      </c>
      <c r="D48" s="82">
        <f t="shared" si="1"/>
        <v>64.973315151515152</v>
      </c>
      <c r="E48" s="82">
        <f t="shared" si="1"/>
        <v>181.82851515151515</v>
      </c>
      <c r="F48" s="82">
        <f>AVERAGE(F2:F34)</f>
        <v>188.613403030303</v>
      </c>
      <c r="G48" s="82">
        <f t="shared" si="1"/>
        <v>162.53485151515156</v>
      </c>
      <c r="H48" s="82">
        <f t="shared" si="1"/>
        <v>156.24208181818182</v>
      </c>
      <c r="I48" s="82">
        <f t="shared" si="1"/>
        <v>109.51952121212121</v>
      </c>
      <c r="J48" s="82">
        <f t="shared" si="1"/>
        <v>143.85652727272731</v>
      </c>
      <c r="K48" s="82">
        <f t="shared" si="1"/>
        <v>127.2787606060606</v>
      </c>
      <c r="L48" s="82">
        <f t="shared" si="1"/>
        <v>125.79045757575756</v>
      </c>
      <c r="M48" s="82">
        <f t="shared" si="1"/>
        <v>143.31866969696969</v>
      </c>
      <c r="N48" s="82">
        <f t="shared" si="1"/>
        <v>141.02928484848485</v>
      </c>
      <c r="O48" s="82">
        <f t="shared" si="1"/>
        <v>204.98787878787874</v>
      </c>
      <c r="P48" s="82">
        <f t="shared" si="1"/>
        <v>171.66390909090907</v>
      </c>
      <c r="Q48" s="82">
        <f t="shared" si="1"/>
        <v>169.33001515151514</v>
      </c>
      <c r="R48" s="82">
        <f t="shared" si="1"/>
        <v>117.97608787878791</v>
      </c>
      <c r="S48" s="82">
        <f t="shared" si="1"/>
        <v>87.083812121212105</v>
      </c>
      <c r="T48" s="82">
        <f t="shared" si="1"/>
        <v>134.08472424242424</v>
      </c>
      <c r="U48" s="82">
        <f t="shared" si="1"/>
        <v>141.50252727272732</v>
      </c>
      <c r="V48" s="82">
        <f t="shared" si="1"/>
        <v>129.00163030303031</v>
      </c>
      <c r="W48" s="82">
        <f t="shared" si="1"/>
        <v>132.4973181818182</v>
      </c>
      <c r="X48" s="82">
        <f t="shared" si="1"/>
        <v>170.39471515151507</v>
      </c>
      <c r="Y48" s="82">
        <f t="shared" si="1"/>
        <v>166.26186363636361</v>
      </c>
      <c r="Z48" s="82">
        <f t="shared" si="1"/>
        <v>136.51581515151511</v>
      </c>
      <c r="AA48" s="82">
        <f t="shared" si="1"/>
        <v>144.2922424242424</v>
      </c>
      <c r="AB48" s="82">
        <f t="shared" si="1"/>
        <v>197.19348484848487</v>
      </c>
      <c r="AC48" s="82">
        <f t="shared" si="1"/>
        <v>130.52103333333332</v>
      </c>
      <c r="AD48" s="82">
        <f t="shared" si="1"/>
        <v>112.47402121212122</v>
      </c>
      <c r="AE48" s="82">
        <f t="shared" si="1"/>
        <v>120.21586666666667</v>
      </c>
      <c r="AF48" s="82">
        <f t="shared" si="1"/>
        <v>126.75662424242425</v>
      </c>
      <c r="AG48" s="82">
        <f t="shared" si="1"/>
        <v>127.1009424242424</v>
      </c>
      <c r="AH48" s="82">
        <f t="shared" si="1"/>
        <v>97.061160606060582</v>
      </c>
      <c r="AI48" s="82">
        <f t="shared" si="1"/>
        <v>87.122621212121231</v>
      </c>
      <c r="AJ48" s="82">
        <f t="shared" si="1"/>
        <v>133.61290909090911</v>
      </c>
      <c r="AK48" s="82">
        <f t="shared" si="1"/>
        <v>128.46120909090908</v>
      </c>
      <c r="AL48" s="82">
        <f t="shared" si="1"/>
        <v>163.51421212121207</v>
      </c>
      <c r="AM48" s="82">
        <f t="shared" si="1"/>
        <v>170.59360606060599</v>
      </c>
      <c r="AN48" s="82">
        <f t="shared" si="1"/>
        <v>131.88970909090912</v>
      </c>
      <c r="AO48" s="82">
        <f t="shared" si="1"/>
        <v>166.84312121212122</v>
      </c>
      <c r="AP48" s="82">
        <f t="shared" si="1"/>
        <v>93.354809090909086</v>
      </c>
    </row>
    <row r="49" spans="1:42" x14ac:dyDescent="0.3">
      <c r="A49" s="98" t="s">
        <v>476</v>
      </c>
      <c r="B49" s="4">
        <f>STDEV(B2:B34)</f>
        <v>23.729787495017593</v>
      </c>
      <c r="C49" s="4">
        <f t="shared" ref="C49:AP49" si="2">STDEV(C2:C34)</f>
        <v>33.054137852848335</v>
      </c>
      <c r="D49" s="4">
        <f t="shared" si="2"/>
        <v>9.496030212084678</v>
      </c>
      <c r="E49" s="4">
        <f>STDEV(E2:E34)</f>
        <v>31.856077698299224</v>
      </c>
      <c r="F49" s="4">
        <f>STDEV(F2:F34)</f>
        <v>51.513665362069901</v>
      </c>
      <c r="G49" s="4">
        <f t="shared" si="2"/>
        <v>45.374383434303368</v>
      </c>
      <c r="H49" s="4">
        <f t="shared" si="2"/>
        <v>19.294533230676009</v>
      </c>
      <c r="I49" s="4">
        <f t="shared" si="2"/>
        <v>24.103245517237344</v>
      </c>
      <c r="J49" s="4">
        <f t="shared" si="2"/>
        <v>25.253833202732139</v>
      </c>
      <c r="K49" s="4">
        <f>STDEV(K2:K34)</f>
        <v>23.633331556087562</v>
      </c>
      <c r="L49" s="4">
        <f>STDEV(L2:L34)</f>
        <v>27.206675067504563</v>
      </c>
      <c r="M49" s="4">
        <f t="shared" si="2"/>
        <v>36.473659489122213</v>
      </c>
      <c r="N49" s="4">
        <f>STDEV(N2:N34)</f>
        <v>33.504083269479288</v>
      </c>
      <c r="O49" s="4">
        <f>STDEV(O2:O34)</f>
        <v>40.121034439367129</v>
      </c>
      <c r="P49" s="13">
        <f>STDEV(P2:P34)</f>
        <v>37.390170330385359</v>
      </c>
      <c r="Q49" s="13">
        <f>STDEV(Q2:Q34)</f>
        <v>45.157995988128441</v>
      </c>
      <c r="R49" s="4">
        <f t="shared" si="2"/>
        <v>21.525461441507936</v>
      </c>
      <c r="S49" s="4">
        <f>STDEV(S2:S34)</f>
        <v>11.167304048811435</v>
      </c>
      <c r="T49" s="4">
        <f t="shared" si="2"/>
        <v>20.378481636382908</v>
      </c>
      <c r="U49" s="4">
        <f>STDEV(U2:U34)</f>
        <v>40.137831967447184</v>
      </c>
      <c r="V49" s="4">
        <f t="shared" si="2"/>
        <v>33.315309467218597</v>
      </c>
      <c r="W49" s="4">
        <f t="shared" si="2"/>
        <v>28.892861729450644</v>
      </c>
      <c r="X49" s="4">
        <f t="shared" si="2"/>
        <v>52.945598155944289</v>
      </c>
      <c r="Y49" s="4">
        <f t="shared" si="2"/>
        <v>38.395062972786803</v>
      </c>
      <c r="Z49" s="13">
        <f>STDEV(Z2:Z34)</f>
        <v>24.093786292633457</v>
      </c>
      <c r="AA49" s="4">
        <f>STDEV(AA2:AA34)</f>
        <v>28.035623301380262</v>
      </c>
      <c r="AB49" s="4">
        <f t="shared" si="2"/>
        <v>23.657607018040647</v>
      </c>
      <c r="AC49" s="4">
        <f t="shared" si="2"/>
        <v>26.244956203926883</v>
      </c>
      <c r="AD49" s="4">
        <f t="shared" si="2"/>
        <v>17.928902033949896</v>
      </c>
      <c r="AE49" s="4">
        <f t="shared" si="2"/>
        <v>20.904136894847937</v>
      </c>
      <c r="AF49" s="4">
        <f t="shared" si="2"/>
        <v>20.232350627383639</v>
      </c>
      <c r="AG49" s="4">
        <f t="shared" si="2"/>
        <v>35.629613873294055</v>
      </c>
      <c r="AH49" s="4">
        <f>STDEV(AH2:AH34)</f>
        <v>14.659573489744366</v>
      </c>
      <c r="AI49" s="4">
        <f t="shared" si="2"/>
        <v>24.793802157718634</v>
      </c>
      <c r="AJ49" s="4">
        <f t="shared" si="2"/>
        <v>14.117522324587343</v>
      </c>
      <c r="AK49" s="4">
        <f t="shared" si="2"/>
        <v>21.616662357865891</v>
      </c>
      <c r="AL49" s="4">
        <f t="shared" si="2"/>
        <v>24.064317327162293</v>
      </c>
      <c r="AM49" s="4">
        <f t="shared" si="2"/>
        <v>29.889637508193868</v>
      </c>
      <c r="AN49" s="4">
        <f t="shared" si="2"/>
        <v>21.276407558201917</v>
      </c>
      <c r="AO49" s="4">
        <f t="shared" si="2"/>
        <v>17.099721989256018</v>
      </c>
      <c r="AP49" s="4">
        <f t="shared" si="2"/>
        <v>21.875549707098312</v>
      </c>
    </row>
    <row r="50" spans="1:42" s="96" customFormat="1" x14ac:dyDescent="0.3">
      <c r="A50" s="104" t="s">
        <v>475</v>
      </c>
      <c r="B50" s="82">
        <f>B49/B48*100</f>
        <v>17.270454383938645</v>
      </c>
      <c r="C50" s="82">
        <f t="shared" ref="C50:AP50" si="3">C49/C48*100</f>
        <v>14.394511188861605</v>
      </c>
      <c r="D50" s="82">
        <f t="shared" si="3"/>
        <v>14.615277348770519</v>
      </c>
      <c r="E50" s="82">
        <f>E49/E48*100</f>
        <v>17.519847022758782</v>
      </c>
      <c r="F50" s="82">
        <f>F49/F48*100</f>
        <v>27.311773465957568</v>
      </c>
      <c r="G50" s="82">
        <f t="shared" si="3"/>
        <v>27.9167101771238</v>
      </c>
      <c r="H50" s="82">
        <f t="shared" si="3"/>
        <v>12.349127076486965</v>
      </c>
      <c r="I50" s="82">
        <f t="shared" si="3"/>
        <v>22.008172835738886</v>
      </c>
      <c r="J50" s="82">
        <f t="shared" si="3"/>
        <v>17.554874764114945</v>
      </c>
      <c r="K50" s="82">
        <f>K49/K48*100</f>
        <v>18.568166003151841</v>
      </c>
      <c r="L50" s="82">
        <f>L49/L48*100</f>
        <v>21.628568328499231</v>
      </c>
      <c r="M50" s="82">
        <f t="shared" si="3"/>
        <v>25.449342759210253</v>
      </c>
      <c r="N50" s="82">
        <f>N49/N48*100</f>
        <v>23.756827034522992</v>
      </c>
      <c r="O50" s="82">
        <f>O49/O48*100</f>
        <v>19.572393585712618</v>
      </c>
      <c r="P50" s="58">
        <f>P49/P48*100</f>
        <v>21.781031626504806</v>
      </c>
      <c r="Q50" s="58">
        <f>Q49/Q48*100</f>
        <v>26.668630453804319</v>
      </c>
      <c r="R50" s="82">
        <f t="shared" si="3"/>
        <v>18.2456138600085</v>
      </c>
      <c r="S50" s="82">
        <f>S49/S48*100</f>
        <v>12.823627924404187</v>
      </c>
      <c r="T50" s="82">
        <f t="shared" si="3"/>
        <v>15.198212735657163</v>
      </c>
      <c r="U50" s="82">
        <f>U49/U48*100</f>
        <v>28.36545236403223</v>
      </c>
      <c r="V50" s="82">
        <f t="shared" si="3"/>
        <v>25.825494909606583</v>
      </c>
      <c r="W50" s="82">
        <f t="shared" si="3"/>
        <v>21.806374744734597</v>
      </c>
      <c r="X50" s="82">
        <f t="shared" si="3"/>
        <v>31.072324108682032</v>
      </c>
      <c r="Y50" s="82">
        <f t="shared" si="3"/>
        <v>23.093126789894413</v>
      </c>
      <c r="Z50" s="58">
        <f>Z49/Z48*100</f>
        <v>17.649080632813448</v>
      </c>
      <c r="AA50" s="82">
        <f>AA49/AA48*100</f>
        <v>19.429750921016957</v>
      </c>
      <c r="AB50" s="82">
        <f t="shared" si="3"/>
        <v>11.997154488252058</v>
      </c>
      <c r="AC50" s="82">
        <f t="shared" si="3"/>
        <v>20.107836670968396</v>
      </c>
      <c r="AD50" s="82">
        <f t="shared" si="3"/>
        <v>15.940482825039881</v>
      </c>
      <c r="AE50" s="82">
        <f t="shared" si="3"/>
        <v>17.38883349966666</v>
      </c>
      <c r="AF50" s="82">
        <f t="shared" si="3"/>
        <v>15.961572618634049</v>
      </c>
      <c r="AG50" s="82">
        <f t="shared" si="3"/>
        <v>28.032533192687243</v>
      </c>
      <c r="AH50" s="82">
        <f>AH49/AH48*100</f>
        <v>15.103439314148289</v>
      </c>
      <c r="AI50" s="82">
        <f t="shared" si="3"/>
        <v>28.458512625959781</v>
      </c>
      <c r="AJ50" s="82">
        <f t="shared" si="3"/>
        <v>10.5659867902299</v>
      </c>
      <c r="AK50" s="82">
        <f t="shared" si="3"/>
        <v>16.827385100017448</v>
      </c>
      <c r="AL50" s="82">
        <f t="shared" si="3"/>
        <v>14.71695763627174</v>
      </c>
      <c r="AM50" s="82">
        <f t="shared" si="3"/>
        <v>17.520960016271133</v>
      </c>
      <c r="AN50" s="82">
        <f t="shared" si="3"/>
        <v>16.131969434807448</v>
      </c>
      <c r="AO50" s="82">
        <f t="shared" si="3"/>
        <v>10.248982316457479</v>
      </c>
      <c r="AP50" s="82">
        <f t="shared" si="3"/>
        <v>23.432697169136578</v>
      </c>
    </row>
  </sheetData>
  <pageMargins left="0.7" right="0.7" top="0.78740157499999996" bottom="0.78740157499999996" header="0.3" footer="0.3"/>
  <pageSetup paperSize="9" orientation="portrait" horizontalDpi="4294967292" verticalDpi="429496729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V50"/>
  <sheetViews>
    <sheetView zoomScale="55" zoomScaleNormal="55" zoomScalePageLayoutView="55" workbookViewId="0"/>
  </sheetViews>
  <sheetFormatPr baseColWidth="10" defaultColWidth="11.44140625" defaultRowHeight="14.4" x14ac:dyDescent="0.3"/>
  <cols>
    <col min="1" max="1" width="40.6640625" style="1" bestFit="1" customWidth="1"/>
    <col min="2" max="2" width="18.6640625" style="3" bestFit="1" customWidth="1"/>
    <col min="3" max="3" width="17.33203125" style="3" bestFit="1" customWidth="1"/>
    <col min="4" max="4" width="13.6640625" style="4" bestFit="1" customWidth="1"/>
    <col min="5" max="5" width="15.6640625" style="3" bestFit="1" customWidth="1"/>
    <col min="6" max="6" width="16.109375" style="3" bestFit="1" customWidth="1"/>
    <col min="7" max="7" width="14" style="3" bestFit="1" customWidth="1"/>
    <col min="8" max="8" width="15.6640625" style="10" bestFit="1" customWidth="1"/>
    <col min="9" max="9" width="21.33203125" style="3" bestFit="1" customWidth="1"/>
    <col min="10" max="10" width="14.21875" style="3" bestFit="1" customWidth="1"/>
    <col min="11" max="11" width="13.6640625" style="3" bestFit="1" customWidth="1"/>
    <col min="12" max="12" width="16.6640625" style="3" bestFit="1" customWidth="1"/>
    <col min="13" max="13" width="15.109375" style="3" bestFit="1" customWidth="1"/>
    <col min="14" max="14" width="24.5546875" style="3" bestFit="1" customWidth="1"/>
    <col min="15" max="15" width="14.21875" style="3" bestFit="1" customWidth="1"/>
    <col min="16" max="17" width="17.109375" style="13" bestFit="1" customWidth="1"/>
    <col min="18" max="18" width="14.44140625" style="3" bestFit="1" customWidth="1"/>
    <col min="19" max="19" width="19.33203125" style="3" bestFit="1" customWidth="1"/>
    <col min="20" max="20" width="19.109375" style="3" bestFit="1" customWidth="1"/>
    <col min="21" max="21" width="16.88671875" style="3" bestFit="1" customWidth="1"/>
    <col min="22" max="22" width="17.33203125" style="3" bestFit="1" customWidth="1"/>
    <col min="23" max="23" width="21.109375" style="3" bestFit="1" customWidth="1"/>
    <col min="24" max="24" width="14" style="3" bestFit="1" customWidth="1"/>
    <col min="25" max="25" width="21.5546875" style="3" bestFit="1" customWidth="1"/>
    <col min="26" max="26" width="25.33203125" style="13" bestFit="1" customWidth="1"/>
    <col min="27" max="27" width="19.5546875" style="3" bestFit="1" customWidth="1"/>
    <col min="28" max="28" width="14.6640625" style="3" bestFit="1" customWidth="1"/>
    <col min="29" max="29" width="13.44140625" style="3" bestFit="1" customWidth="1"/>
    <col min="30" max="30" width="11" style="3" bestFit="1" customWidth="1"/>
    <col min="31" max="31" width="16.21875" style="3" bestFit="1" customWidth="1"/>
    <col min="32" max="32" width="19.88671875" style="3" bestFit="1" customWidth="1"/>
    <col min="33" max="33" width="17.44140625" style="3" bestFit="1" customWidth="1"/>
    <col min="34" max="34" width="22.109375" style="3" bestFit="1" customWidth="1"/>
    <col min="35" max="35" width="15.88671875" style="3" bestFit="1" customWidth="1"/>
    <col min="36" max="36" width="13.44140625" style="3" bestFit="1" customWidth="1"/>
    <col min="37" max="37" width="14" style="3" bestFit="1" customWidth="1"/>
    <col min="38" max="38" width="15.109375" style="3" bestFit="1" customWidth="1"/>
    <col min="39" max="39" width="15.88671875" style="3" bestFit="1" customWidth="1"/>
    <col min="40" max="40" width="18.109375" style="13" bestFit="1" customWidth="1"/>
    <col min="41" max="41" width="14.88671875" style="4" bestFit="1" customWidth="1"/>
    <col min="42" max="42" width="11" style="3" bestFit="1" customWidth="1"/>
    <col min="43" max="43" width="12" style="3" bestFit="1" customWidth="1"/>
    <col min="44" max="44" width="16.88671875" style="3" customWidth="1"/>
    <col min="45" max="45" width="15.109375" style="3" customWidth="1"/>
    <col min="46" max="46" width="12.109375" style="3" bestFit="1" customWidth="1"/>
    <col min="47" max="47" width="13.44140625" style="3" bestFit="1" customWidth="1"/>
    <col min="48" max="48" width="13.88671875" style="3" bestFit="1" customWidth="1"/>
    <col min="49" max="49" width="12.109375" style="3" bestFit="1" customWidth="1"/>
    <col min="50" max="50" width="13.88671875" style="3" bestFit="1" customWidth="1"/>
    <col min="51" max="51" width="18.88671875" style="3" bestFit="1" customWidth="1"/>
    <col min="52" max="52" width="12.44140625" style="3" bestFit="1" customWidth="1"/>
    <col min="53" max="53" width="12.109375" style="3" bestFit="1" customWidth="1"/>
    <col min="54" max="54" width="14.88671875" style="3" bestFit="1" customWidth="1"/>
    <col min="55" max="55" width="13.109375" style="3" bestFit="1" customWidth="1"/>
    <col min="56" max="56" width="22.109375" style="3" bestFit="1" customWidth="1"/>
    <col min="57" max="57" width="12.44140625" style="3" bestFit="1" customWidth="1"/>
    <col min="58" max="58" width="15.44140625" style="3" bestFit="1" customWidth="1"/>
    <col min="59" max="59" width="14.88671875" style="3" bestFit="1" customWidth="1"/>
    <col min="60" max="60" width="13" style="3" bestFit="1" customWidth="1"/>
    <col min="61" max="61" width="17.44140625" style="3" bestFit="1" customWidth="1"/>
    <col min="62" max="62" width="17.109375" style="3" bestFit="1" customWidth="1"/>
    <col min="63" max="63" width="14.88671875" style="3" bestFit="1" customWidth="1"/>
    <col min="64" max="64" width="15.109375" style="3" bestFit="1" customWidth="1"/>
    <col min="65" max="65" width="18.88671875" style="3" bestFit="1" customWidth="1"/>
    <col min="66" max="66" width="12.44140625" style="3" bestFit="1" customWidth="1"/>
    <col min="67" max="67" width="19.109375" style="3" bestFit="1" customWidth="1"/>
    <col min="68" max="68" width="22.44140625" style="3" bestFit="1" customWidth="1"/>
    <col min="69" max="69" width="17.44140625" style="3" bestFit="1" customWidth="1"/>
    <col min="70" max="70" width="12.88671875" style="3" bestFit="1" customWidth="1"/>
    <col min="71" max="71" width="11.88671875" style="3" bestFit="1" customWidth="1"/>
    <col min="72" max="72" width="9.88671875" style="3" customWidth="1"/>
    <col min="73" max="73" width="14.109375" style="3" bestFit="1" customWidth="1"/>
    <col min="74" max="74" width="17.88671875" style="3" bestFit="1" customWidth="1"/>
    <col min="75" max="75" width="15.44140625" style="3" bestFit="1" customWidth="1"/>
    <col min="76" max="76" width="19.44140625" style="3" bestFit="1" customWidth="1"/>
    <col min="77" max="77" width="13.88671875" style="3" bestFit="1" customWidth="1"/>
    <col min="78" max="78" width="11.88671875" style="3" bestFit="1" customWidth="1"/>
    <col min="79" max="79" width="12.109375" style="3" bestFit="1" customWidth="1"/>
    <col min="80" max="80" width="13.109375" style="3" bestFit="1" customWidth="1"/>
    <col min="81" max="81" width="14" style="3" bestFit="1" customWidth="1"/>
    <col min="82" max="82" width="15.88671875" style="3" bestFit="1" customWidth="1"/>
    <col min="83" max="83" width="13" style="3" bestFit="1" customWidth="1"/>
    <col min="84" max="84" width="9.44140625" style="3" customWidth="1"/>
    <col min="85" max="85" width="11.44140625" style="3"/>
    <col min="86" max="86" width="16.88671875" style="3" bestFit="1" customWidth="1"/>
    <col min="87" max="87" width="15.109375" style="3" bestFit="1" customWidth="1"/>
    <col min="88" max="88" width="12.109375" style="3" bestFit="1" customWidth="1"/>
    <col min="89" max="89" width="13.44140625" style="3" bestFit="1" customWidth="1"/>
    <col min="90" max="90" width="13.88671875" style="3" bestFit="1" customWidth="1"/>
    <col min="91" max="91" width="12.109375" style="3" bestFit="1" customWidth="1"/>
    <col min="92" max="92" width="13.88671875" style="3" bestFit="1" customWidth="1"/>
    <col min="93" max="93" width="18.88671875" style="3" bestFit="1" customWidth="1"/>
    <col min="94" max="94" width="12.44140625" style="3" bestFit="1" customWidth="1"/>
    <col min="95" max="95" width="12.109375" style="3" bestFit="1" customWidth="1"/>
    <col min="96" max="96" width="14.88671875" style="3" bestFit="1" customWidth="1"/>
    <col min="97" max="97" width="13.109375" style="3" bestFit="1" customWidth="1"/>
    <col min="98" max="98" width="22.109375" style="3" bestFit="1" customWidth="1"/>
    <col min="99" max="99" width="12.44140625" style="3" bestFit="1" customWidth="1"/>
    <col min="100" max="100" width="15.44140625" style="3" bestFit="1" customWidth="1"/>
    <col min="101" max="101" width="14.88671875" style="3" bestFit="1" customWidth="1"/>
    <col min="102" max="102" width="13" style="3" bestFit="1" customWidth="1"/>
    <col min="103" max="103" width="17.44140625" style="3" bestFit="1" customWidth="1"/>
    <col min="104" max="104" width="17.109375" style="3" bestFit="1" customWidth="1"/>
    <col min="105" max="105" width="14.88671875" style="3" bestFit="1" customWidth="1"/>
    <col min="106" max="106" width="15.109375" style="3" bestFit="1" customWidth="1"/>
    <col min="107" max="107" width="18.88671875" style="3" bestFit="1" customWidth="1"/>
    <col min="108" max="108" width="12.44140625" style="3" bestFit="1" customWidth="1"/>
    <col min="109" max="109" width="19.109375" style="3" bestFit="1" customWidth="1"/>
    <col min="110" max="110" width="22.44140625" style="3" bestFit="1" customWidth="1"/>
    <col min="111" max="111" width="17.44140625" style="3" bestFit="1" customWidth="1"/>
    <col min="112" max="112" width="12.88671875" style="3" bestFit="1" customWidth="1"/>
    <col min="113" max="113" width="11.88671875" style="3" bestFit="1" customWidth="1"/>
    <col min="114" max="114" width="9.88671875" style="3" customWidth="1"/>
    <col min="115" max="115" width="14.109375" style="3" bestFit="1" customWidth="1"/>
    <col min="116" max="116" width="17.88671875" style="3" bestFit="1" customWidth="1"/>
    <col min="117" max="117" width="15.44140625" style="3" bestFit="1" customWidth="1"/>
    <col min="118" max="118" width="19.44140625" style="3" bestFit="1" customWidth="1"/>
    <col min="119" max="119" width="13.88671875" style="3" bestFit="1" customWidth="1"/>
    <col min="120" max="120" width="11.88671875" style="3" bestFit="1" customWidth="1"/>
    <col min="121" max="121" width="12.109375" style="3" bestFit="1" customWidth="1"/>
    <col min="122" max="122" width="13.109375" style="3" bestFit="1" customWidth="1"/>
    <col min="123" max="123" width="14" style="3" bestFit="1" customWidth="1"/>
    <col min="124" max="124" width="15.88671875" style="3" bestFit="1" customWidth="1"/>
    <col min="125" max="125" width="13" style="3" bestFit="1" customWidth="1"/>
    <col min="126" max="126" width="9.44140625" style="3" customWidth="1"/>
    <col min="127" max="16384" width="11.44140625" style="3"/>
  </cols>
  <sheetData>
    <row r="1" spans="1:126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22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22"/>
      <c r="AU1" s="33"/>
      <c r="AV1" s="22"/>
      <c r="AW1" s="33"/>
      <c r="AX1" s="33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33"/>
      <c r="CI1" s="33"/>
      <c r="CJ1" s="22"/>
      <c r="CK1" s="33"/>
      <c r="CL1" s="22"/>
      <c r="CM1" s="33"/>
      <c r="CN1" s="33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</row>
    <row r="2" spans="1:126" x14ac:dyDescent="0.3">
      <c r="A2" s="28" t="s">
        <v>10</v>
      </c>
      <c r="B2" s="4">
        <v>137.839</v>
      </c>
      <c r="C2" s="4">
        <v>182.60900000000001</v>
      </c>
      <c r="D2" s="4">
        <v>37.200000000000003</v>
      </c>
      <c r="E2" s="13">
        <v>173.71299999999999</v>
      </c>
      <c r="F2" s="13">
        <v>167.04499999999999</v>
      </c>
      <c r="G2" s="4">
        <v>87.223100000000002</v>
      </c>
      <c r="H2" s="4">
        <v>111.364</v>
      </c>
      <c r="I2" s="4">
        <v>185.893</v>
      </c>
      <c r="J2" s="4">
        <v>101.73</v>
      </c>
      <c r="K2" s="13">
        <v>151.54599999999999</v>
      </c>
      <c r="L2" s="13">
        <v>111.74</v>
      </c>
      <c r="M2" s="4">
        <v>108.08799999999999</v>
      </c>
      <c r="N2" s="13">
        <v>120.163</v>
      </c>
      <c r="O2" s="13">
        <v>131.66800000000001</v>
      </c>
      <c r="P2" s="13">
        <v>155.69300000000001</v>
      </c>
      <c r="Q2" s="13">
        <v>112.34699999999999</v>
      </c>
      <c r="R2" s="4">
        <v>105</v>
      </c>
      <c r="S2" s="13">
        <v>75.613</v>
      </c>
      <c r="T2" s="4">
        <v>108.27800000000001</v>
      </c>
      <c r="U2" s="13">
        <v>106.608</v>
      </c>
      <c r="V2" s="4">
        <v>143.86699999999999</v>
      </c>
      <c r="W2" s="4">
        <v>116.134</v>
      </c>
      <c r="X2" s="4">
        <v>117.402</v>
      </c>
      <c r="Y2" s="4">
        <v>157.80099999999999</v>
      </c>
      <c r="Z2" s="13">
        <v>103.879</v>
      </c>
      <c r="AA2" s="13">
        <v>85.839399999999998</v>
      </c>
      <c r="AB2" s="4">
        <v>213.62799999999999</v>
      </c>
      <c r="AC2" s="4">
        <v>126.265</v>
      </c>
      <c r="AD2" s="4">
        <v>110.73399999999999</v>
      </c>
      <c r="AE2" s="4">
        <v>96.148300000000006</v>
      </c>
      <c r="AF2" s="4">
        <v>69.339600000000004</v>
      </c>
      <c r="AG2" s="4">
        <v>113.953</v>
      </c>
      <c r="AH2" s="13">
        <v>83.5227</v>
      </c>
      <c r="AI2" s="4">
        <v>64.198400000000007</v>
      </c>
      <c r="AJ2" s="4">
        <v>107.29900000000001</v>
      </c>
      <c r="AK2" s="4">
        <v>66.150000000000006</v>
      </c>
      <c r="AL2" s="4">
        <v>123.047</v>
      </c>
      <c r="AM2" s="4">
        <v>116.134</v>
      </c>
      <c r="AN2" s="13">
        <v>98.7654</v>
      </c>
      <c r="AO2" s="4">
        <v>167.04499999999999</v>
      </c>
      <c r="AP2" s="13">
        <v>94.339600000000004</v>
      </c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x14ac:dyDescent="0.3">
      <c r="A3" s="23" t="s">
        <v>11</v>
      </c>
      <c r="B3" s="4">
        <v>135.32599999999999</v>
      </c>
      <c r="C3" s="4">
        <v>228.458</v>
      </c>
      <c r="D3" s="4">
        <v>60.924199999999999</v>
      </c>
      <c r="E3" s="13">
        <v>218.75</v>
      </c>
      <c r="F3" s="13">
        <v>231.21299999999999</v>
      </c>
      <c r="G3" s="4">
        <v>170.20500000000001</v>
      </c>
      <c r="H3" s="4">
        <v>163.81899999999999</v>
      </c>
      <c r="I3" s="4">
        <v>140.58000000000001</v>
      </c>
      <c r="J3" s="4">
        <v>119.512</v>
      </c>
      <c r="K3" s="13">
        <v>159.571</v>
      </c>
      <c r="L3" s="13">
        <v>159.12899999999999</v>
      </c>
      <c r="M3" s="4">
        <v>176.577</v>
      </c>
      <c r="N3" s="13">
        <v>202.75899999999999</v>
      </c>
      <c r="O3" s="13">
        <v>240.37100000000001</v>
      </c>
      <c r="P3" s="13">
        <v>231.49600000000001</v>
      </c>
      <c r="Q3" s="13">
        <v>114.84399999999999</v>
      </c>
      <c r="R3" s="4">
        <v>133.072</v>
      </c>
      <c r="S3" s="13">
        <v>107.69199999999999</v>
      </c>
      <c r="T3" s="4">
        <v>155.64699999999999</v>
      </c>
      <c r="U3" s="13">
        <v>152.15600000000001</v>
      </c>
      <c r="V3" s="4">
        <v>173.702</v>
      </c>
      <c r="W3" s="4">
        <v>156.90199999999999</v>
      </c>
      <c r="X3" s="4">
        <v>247.79900000000001</v>
      </c>
      <c r="Y3" s="4">
        <v>170.732</v>
      </c>
      <c r="Z3" s="13">
        <v>156.53100000000001</v>
      </c>
      <c r="AA3" s="13">
        <v>111.15300000000001</v>
      </c>
      <c r="AB3" s="4">
        <v>212.274</v>
      </c>
      <c r="AC3" s="4">
        <v>150.102</v>
      </c>
      <c r="AD3" s="4">
        <v>144.47200000000001</v>
      </c>
      <c r="AE3" s="4">
        <v>135.11000000000001</v>
      </c>
      <c r="AF3" s="4">
        <v>152.33199999999999</v>
      </c>
      <c r="AG3" s="4">
        <v>171.93</v>
      </c>
      <c r="AH3" s="13">
        <v>108.08799999999999</v>
      </c>
      <c r="AI3" s="4">
        <v>89.6828</v>
      </c>
      <c r="AJ3" s="4">
        <v>144.00800000000001</v>
      </c>
      <c r="AK3" s="4">
        <v>147.55699999999999</v>
      </c>
      <c r="AL3" s="4">
        <v>178.977</v>
      </c>
      <c r="AM3" s="4">
        <v>203.16300000000001</v>
      </c>
      <c r="AN3" s="13">
        <v>136.75200000000001</v>
      </c>
      <c r="AO3" s="4">
        <v>168.48099999999999</v>
      </c>
      <c r="AP3" s="13">
        <v>112.5</v>
      </c>
      <c r="CG3" s="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x14ac:dyDescent="0.3">
      <c r="A4" s="23" t="s">
        <v>12</v>
      </c>
      <c r="B4" s="4">
        <v>141.26</v>
      </c>
      <c r="C4" s="4">
        <v>244.36600000000001</v>
      </c>
      <c r="D4" s="4">
        <v>77.2059</v>
      </c>
      <c r="E4" s="13">
        <v>208.28100000000001</v>
      </c>
      <c r="F4" s="13">
        <v>305.12</v>
      </c>
      <c r="G4" s="4">
        <v>224.904</v>
      </c>
      <c r="H4" s="4">
        <v>178.68700000000001</v>
      </c>
      <c r="I4" s="4">
        <v>159.01400000000001</v>
      </c>
      <c r="J4" s="4">
        <v>180.614</v>
      </c>
      <c r="K4" s="13">
        <v>169.44200000000001</v>
      </c>
      <c r="L4" s="13">
        <v>163.333</v>
      </c>
      <c r="M4" s="4">
        <v>189.06800000000001</v>
      </c>
      <c r="N4" s="13">
        <v>226.154</v>
      </c>
      <c r="O4" s="13">
        <v>229.68799999999999</v>
      </c>
      <c r="P4" s="13">
        <v>265.55599999999998</v>
      </c>
      <c r="Q4" s="13">
        <v>202.66499999999999</v>
      </c>
      <c r="R4" s="4">
        <v>166.982</v>
      </c>
      <c r="S4" s="13">
        <v>102.893</v>
      </c>
      <c r="T4" s="4">
        <v>176.77699999999999</v>
      </c>
      <c r="U4" s="13">
        <v>186.07599999999999</v>
      </c>
      <c r="V4" s="4">
        <v>202.417</v>
      </c>
      <c r="W4" s="4">
        <v>204.86199999999999</v>
      </c>
      <c r="X4" s="4">
        <v>214.21600000000001</v>
      </c>
      <c r="Y4" s="4">
        <v>204.167</v>
      </c>
      <c r="Z4" s="13">
        <v>160.01499999999999</v>
      </c>
      <c r="AA4" s="13">
        <v>161.97399999999999</v>
      </c>
      <c r="AB4" s="4">
        <v>221.053</v>
      </c>
      <c r="AC4" s="4">
        <v>168.685</v>
      </c>
      <c r="AD4" s="4">
        <v>146.26900000000001</v>
      </c>
      <c r="AE4" s="4">
        <v>146.60900000000001</v>
      </c>
      <c r="AF4" s="4">
        <v>172.941</v>
      </c>
      <c r="AG4" s="4">
        <v>172.58</v>
      </c>
      <c r="AH4" s="13">
        <v>115.748</v>
      </c>
      <c r="AI4" s="4">
        <v>155.245</v>
      </c>
      <c r="AJ4" s="4">
        <v>144.00800000000001</v>
      </c>
      <c r="AK4" s="4">
        <v>154.95400000000001</v>
      </c>
      <c r="AL4" s="4">
        <v>204.672</v>
      </c>
      <c r="AM4" s="4">
        <v>209.33500000000001</v>
      </c>
      <c r="AN4" s="13">
        <v>175.524</v>
      </c>
      <c r="AO4" s="4">
        <v>189.67699999999999</v>
      </c>
      <c r="AP4" s="13">
        <v>161.761</v>
      </c>
      <c r="CG4" s="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x14ac:dyDescent="0.3">
      <c r="A5" s="23" t="s">
        <v>16</v>
      </c>
      <c r="B5" s="4">
        <v>142.65899999999999</v>
      </c>
      <c r="C5" s="4">
        <v>217.77799999999999</v>
      </c>
      <c r="D5" s="4">
        <v>73.434700000000007</v>
      </c>
      <c r="E5" s="13">
        <v>172.98599999999999</v>
      </c>
      <c r="F5" s="13">
        <v>294.03300000000002</v>
      </c>
      <c r="G5" s="4">
        <v>216.15899999999999</v>
      </c>
      <c r="H5" s="4">
        <v>151.54599999999999</v>
      </c>
      <c r="I5" s="4">
        <v>183.77600000000001</v>
      </c>
      <c r="J5" s="4">
        <v>156.19800000000001</v>
      </c>
      <c r="K5" s="13">
        <v>155.428</v>
      </c>
      <c r="L5" s="13">
        <v>140.66999999999999</v>
      </c>
      <c r="M5" s="4">
        <v>191.01900000000001</v>
      </c>
      <c r="N5" s="13">
        <v>217.77799999999999</v>
      </c>
      <c r="O5" s="13">
        <v>222.27799999999999</v>
      </c>
      <c r="P5" s="13">
        <v>222.24100000000001</v>
      </c>
      <c r="Q5" s="13">
        <v>227.047</v>
      </c>
      <c r="R5" s="4">
        <v>136.71600000000001</v>
      </c>
      <c r="S5" s="13">
        <v>107.19499999999999</v>
      </c>
      <c r="T5" s="4">
        <v>143.63300000000001</v>
      </c>
      <c r="U5" s="13">
        <v>190.44200000000001</v>
      </c>
      <c r="V5" s="4">
        <v>144.11799999999999</v>
      </c>
      <c r="W5" s="4">
        <v>167.04499999999999</v>
      </c>
      <c r="X5" s="4">
        <v>183.62200000000001</v>
      </c>
      <c r="Y5" s="4">
        <v>179.48699999999999</v>
      </c>
      <c r="Z5" s="13">
        <v>146.35</v>
      </c>
      <c r="AA5" s="13">
        <v>140.625</v>
      </c>
      <c r="AB5" s="4">
        <v>168.976</v>
      </c>
      <c r="AC5" s="4">
        <v>153.125</v>
      </c>
      <c r="AD5" s="4">
        <v>117.6</v>
      </c>
      <c r="AE5" s="4">
        <v>126.16800000000001</v>
      </c>
      <c r="AF5" s="4">
        <v>144.291</v>
      </c>
      <c r="AG5" s="4">
        <v>156.60499999999999</v>
      </c>
      <c r="AH5" s="13">
        <v>111.78700000000001</v>
      </c>
      <c r="AI5" s="4">
        <v>133.636</v>
      </c>
      <c r="AJ5" s="4">
        <v>138.273</v>
      </c>
      <c r="AK5" s="4">
        <v>160.24700000000001</v>
      </c>
      <c r="AL5" s="4">
        <v>171.89599999999999</v>
      </c>
      <c r="AM5" s="4">
        <v>230.971</v>
      </c>
      <c r="AN5" s="13">
        <v>140.40600000000001</v>
      </c>
      <c r="AO5" s="4">
        <v>181.10900000000001</v>
      </c>
      <c r="AP5" s="13">
        <v>150.09399999999999</v>
      </c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x14ac:dyDescent="0.3">
      <c r="A6" s="23" t="s">
        <v>17</v>
      </c>
      <c r="B6" s="4">
        <v>153.96100000000001</v>
      </c>
      <c r="C6" s="4">
        <v>221.053</v>
      </c>
      <c r="D6" s="4">
        <v>69.837400000000002</v>
      </c>
      <c r="E6" s="13">
        <v>214.773</v>
      </c>
      <c r="F6" s="13">
        <v>167.458</v>
      </c>
      <c r="G6" s="4">
        <v>153.125</v>
      </c>
      <c r="H6" s="4">
        <v>179.268</v>
      </c>
      <c r="I6" s="4">
        <v>138.679</v>
      </c>
      <c r="J6" s="4">
        <v>154.73699999999999</v>
      </c>
      <c r="K6" s="13">
        <v>169.44200000000001</v>
      </c>
      <c r="L6" s="13">
        <v>170.732</v>
      </c>
      <c r="M6" s="4">
        <v>213.68</v>
      </c>
      <c r="N6" s="13">
        <v>179.81700000000001</v>
      </c>
      <c r="O6" s="13">
        <v>178.20599999999999</v>
      </c>
      <c r="P6" s="13">
        <v>185.99700000000001</v>
      </c>
      <c r="Q6" s="13">
        <v>233.70400000000001</v>
      </c>
      <c r="R6" s="4">
        <v>159.523</v>
      </c>
      <c r="S6" s="13">
        <v>88.566100000000006</v>
      </c>
      <c r="T6" s="4">
        <v>146.78800000000001</v>
      </c>
      <c r="U6" s="13">
        <v>264.17700000000002</v>
      </c>
      <c r="V6" s="4">
        <v>122.364</v>
      </c>
      <c r="W6" s="4">
        <v>161.983</v>
      </c>
      <c r="X6" s="4">
        <v>221.053</v>
      </c>
      <c r="Y6" s="4">
        <v>178.13399999999999</v>
      </c>
      <c r="Z6" s="13">
        <v>146.09100000000001</v>
      </c>
      <c r="AA6" s="13">
        <v>187.07599999999999</v>
      </c>
      <c r="AB6" s="4">
        <v>210.93799999999999</v>
      </c>
      <c r="AC6" s="4">
        <v>157.154</v>
      </c>
      <c r="AD6" s="4">
        <v>126.289</v>
      </c>
      <c r="AE6" s="4">
        <v>132.37899999999999</v>
      </c>
      <c r="AF6" s="4">
        <v>122.426</v>
      </c>
      <c r="AG6" s="4">
        <v>168.06399999999999</v>
      </c>
      <c r="AH6" s="13">
        <v>119.512</v>
      </c>
      <c r="AI6" s="4">
        <v>127.82599999999999</v>
      </c>
      <c r="AJ6" s="4">
        <v>159.62799999999999</v>
      </c>
      <c r="AK6" s="4">
        <v>135.297</v>
      </c>
      <c r="AL6" s="4">
        <v>188.36799999999999</v>
      </c>
      <c r="AM6" s="4">
        <v>193.08199999999999</v>
      </c>
      <c r="AN6" s="13">
        <v>172.084</v>
      </c>
      <c r="AO6" s="4">
        <v>165.70599999999999</v>
      </c>
      <c r="AP6" s="13">
        <v>101.81</v>
      </c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x14ac:dyDescent="0.3">
      <c r="A7" s="23" t="s">
        <v>18</v>
      </c>
      <c r="B7" s="4">
        <v>148.94499999999999</v>
      </c>
      <c r="C7" s="4">
        <v>192.52</v>
      </c>
      <c r="D7" s="4">
        <v>71.528999999999996</v>
      </c>
      <c r="E7" s="13">
        <v>189.43299999999999</v>
      </c>
      <c r="F7" s="13">
        <v>170.13900000000001</v>
      </c>
      <c r="G7" s="4">
        <v>161.489</v>
      </c>
      <c r="H7" s="4">
        <v>181.48099999999999</v>
      </c>
      <c r="I7" s="4">
        <v>116.134</v>
      </c>
      <c r="J7" s="4">
        <v>175</v>
      </c>
      <c r="K7" s="13">
        <v>148.80199999999999</v>
      </c>
      <c r="L7" s="13">
        <v>136.9</v>
      </c>
      <c r="M7" s="4">
        <v>178.57900000000001</v>
      </c>
      <c r="N7" s="13">
        <v>139.99299999999999</v>
      </c>
      <c r="O7" s="13">
        <v>176.70599999999999</v>
      </c>
      <c r="P7" s="13">
        <v>170.358</v>
      </c>
      <c r="Q7" s="13">
        <v>191.90600000000001</v>
      </c>
      <c r="R7" s="4">
        <v>140.34899999999999</v>
      </c>
      <c r="S7" s="13">
        <v>92.079599999999999</v>
      </c>
      <c r="T7" s="4">
        <v>150.88999999999999</v>
      </c>
      <c r="U7" s="13">
        <v>146.86099999999999</v>
      </c>
      <c r="V7" s="4">
        <v>117.256</v>
      </c>
      <c r="W7" s="4">
        <v>118.548</v>
      </c>
      <c r="X7" s="4">
        <v>187.23500000000001</v>
      </c>
      <c r="Y7" s="4">
        <v>158.785</v>
      </c>
      <c r="Z7" s="13">
        <v>150.666</v>
      </c>
      <c r="AA7" s="13">
        <v>147.131</v>
      </c>
      <c r="AB7" s="4">
        <v>190.744</v>
      </c>
      <c r="AC7" s="4">
        <v>130.38999999999999</v>
      </c>
      <c r="AD7" s="4">
        <v>106.831</v>
      </c>
      <c r="AE7" s="4">
        <v>130.012</v>
      </c>
      <c r="AF7" s="4">
        <v>124.794</v>
      </c>
      <c r="AG7" s="4">
        <v>131.66800000000001</v>
      </c>
      <c r="AH7" s="13">
        <v>106.52200000000001</v>
      </c>
      <c r="AI7" s="4">
        <v>103.521</v>
      </c>
      <c r="AJ7" s="4">
        <v>142.07499999999999</v>
      </c>
      <c r="AK7" s="4">
        <v>113.733</v>
      </c>
      <c r="AL7" s="4">
        <v>170.01900000000001</v>
      </c>
      <c r="AM7" s="4">
        <v>176.577</v>
      </c>
      <c r="AN7" s="13">
        <v>128.94</v>
      </c>
      <c r="AO7" s="4">
        <v>151.72</v>
      </c>
      <c r="AP7" s="13">
        <v>93.75</v>
      </c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x14ac:dyDescent="0.3">
      <c r="A8" s="23" t="s">
        <v>22</v>
      </c>
      <c r="B8" s="4">
        <v>136.75200000000001</v>
      </c>
      <c r="C8" s="4">
        <v>188.113</v>
      </c>
      <c r="D8" s="4">
        <v>61.122700000000002</v>
      </c>
      <c r="E8" s="13">
        <v>174.63</v>
      </c>
      <c r="F8" s="13">
        <v>124.529</v>
      </c>
      <c r="G8" s="4">
        <v>118.44799999999999</v>
      </c>
      <c r="H8" s="4">
        <v>168.49199999999999</v>
      </c>
      <c r="I8" s="4">
        <v>106.30800000000001</v>
      </c>
      <c r="J8" s="4">
        <v>154.43</v>
      </c>
      <c r="K8" s="13">
        <v>120</v>
      </c>
      <c r="L8" s="13">
        <v>103.102</v>
      </c>
      <c r="M8" s="4">
        <v>176.68299999999999</v>
      </c>
      <c r="N8" s="13">
        <v>135.49799999999999</v>
      </c>
      <c r="O8" s="13">
        <v>196</v>
      </c>
      <c r="P8" s="13">
        <v>150.179</v>
      </c>
      <c r="Q8" s="13">
        <v>163.333</v>
      </c>
      <c r="R8" s="4">
        <v>114.764</v>
      </c>
      <c r="S8" s="13">
        <v>86.493200000000002</v>
      </c>
      <c r="T8" s="4">
        <v>153.471</v>
      </c>
      <c r="U8" s="13">
        <v>104.946</v>
      </c>
      <c r="V8" s="4">
        <v>85.217399999999998</v>
      </c>
      <c r="W8" s="4">
        <v>90.033699999999996</v>
      </c>
      <c r="X8" s="4">
        <v>154.846</v>
      </c>
      <c r="Y8" s="4">
        <v>148.48500000000001</v>
      </c>
      <c r="Z8" s="13">
        <v>154.50200000000001</v>
      </c>
      <c r="AA8" s="13">
        <v>120.185</v>
      </c>
      <c r="AB8" s="4">
        <v>182.60900000000001</v>
      </c>
      <c r="AC8" s="4">
        <v>118.379</v>
      </c>
      <c r="AD8" s="4">
        <v>106.831</v>
      </c>
      <c r="AE8" s="4">
        <v>104.47799999999999</v>
      </c>
      <c r="AF8" s="4">
        <v>102.336</v>
      </c>
      <c r="AG8" s="4">
        <v>116.461</v>
      </c>
      <c r="AH8" s="13">
        <v>78.062299999999993</v>
      </c>
      <c r="AI8" s="4">
        <v>80.547899999999998</v>
      </c>
      <c r="AJ8" s="4">
        <v>127.999</v>
      </c>
      <c r="AK8" s="4">
        <v>107.96</v>
      </c>
      <c r="AL8" s="4">
        <v>136.751</v>
      </c>
      <c r="AM8" s="4">
        <v>165.16900000000001</v>
      </c>
      <c r="AN8" s="13">
        <v>104.01600000000001</v>
      </c>
      <c r="AO8" s="4">
        <v>159.321</v>
      </c>
      <c r="AP8" s="13">
        <v>77.586200000000005</v>
      </c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x14ac:dyDescent="0.3">
      <c r="A9" s="23" t="s">
        <v>23</v>
      </c>
      <c r="B9" s="4">
        <v>142.285</v>
      </c>
      <c r="C9" s="4">
        <v>234.637</v>
      </c>
      <c r="D9" s="4">
        <v>61.929499999999997</v>
      </c>
      <c r="E9" s="13">
        <v>193.42099999999999</v>
      </c>
      <c r="F9" s="13">
        <v>123.96899999999999</v>
      </c>
      <c r="G9" s="4">
        <v>229.727</v>
      </c>
      <c r="H9" s="4">
        <v>158.05500000000001</v>
      </c>
      <c r="I9" s="4">
        <v>97.764600000000002</v>
      </c>
      <c r="J9" s="4">
        <v>152.51599999999999</v>
      </c>
      <c r="K9" s="13">
        <v>119.88</v>
      </c>
      <c r="L9" s="13">
        <v>98.676100000000005</v>
      </c>
      <c r="M9" s="4">
        <v>174.446</v>
      </c>
      <c r="N9" s="13">
        <v>145.44900000000001</v>
      </c>
      <c r="O9" s="13">
        <v>259.03100000000001</v>
      </c>
      <c r="P9" s="13">
        <v>203.054</v>
      </c>
      <c r="Q9" s="13">
        <v>187.566</v>
      </c>
      <c r="R9" s="4">
        <v>136.744</v>
      </c>
      <c r="S9" s="13">
        <v>74.026399999999995</v>
      </c>
      <c r="T9" s="4">
        <v>145.16900000000001</v>
      </c>
      <c r="U9" s="13">
        <v>178.72300000000001</v>
      </c>
      <c r="V9" s="4">
        <v>110.012</v>
      </c>
      <c r="W9" s="4">
        <v>109.611</v>
      </c>
      <c r="X9" s="4">
        <v>144.43199999999999</v>
      </c>
      <c r="Y9" s="4">
        <v>177.108</v>
      </c>
      <c r="Z9" s="13">
        <v>121.309</v>
      </c>
      <c r="AA9" s="13">
        <v>120.88800000000001</v>
      </c>
      <c r="AB9" s="4">
        <v>189.28399999999999</v>
      </c>
      <c r="AC9" s="4">
        <v>98.477800000000002</v>
      </c>
      <c r="AD9" s="4">
        <v>110.99</v>
      </c>
      <c r="AE9" s="4">
        <v>102.01600000000001</v>
      </c>
      <c r="AF9" s="4">
        <v>102.937</v>
      </c>
      <c r="AG9" s="4">
        <v>79.660399999999996</v>
      </c>
      <c r="AH9" s="13">
        <v>82.912899999999993</v>
      </c>
      <c r="AI9" s="4">
        <v>78.311800000000005</v>
      </c>
      <c r="AJ9" s="4">
        <v>137.583</v>
      </c>
      <c r="AK9" s="4">
        <v>109.77</v>
      </c>
      <c r="AL9" s="4">
        <v>158.065</v>
      </c>
      <c r="AM9" s="4">
        <v>143.20500000000001</v>
      </c>
      <c r="AN9" s="13">
        <v>118.441</v>
      </c>
      <c r="AO9" s="4">
        <v>146.60900000000001</v>
      </c>
      <c r="AP9" s="13">
        <v>89.730800000000002</v>
      </c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x14ac:dyDescent="0.3">
      <c r="A10" s="23" t="s">
        <v>24</v>
      </c>
      <c r="B10" s="4">
        <v>142.285</v>
      </c>
      <c r="C10" s="4">
        <v>234.637</v>
      </c>
      <c r="D10" s="4">
        <v>59.316699999999997</v>
      </c>
      <c r="E10" s="13">
        <v>193.42099999999999</v>
      </c>
      <c r="F10" s="13">
        <v>123.96899999999999</v>
      </c>
      <c r="G10" s="4">
        <v>229.727</v>
      </c>
      <c r="H10" s="4">
        <v>158.05500000000001</v>
      </c>
      <c r="I10" s="4">
        <v>97.764600000000002</v>
      </c>
      <c r="J10" s="4">
        <v>152.51599999999999</v>
      </c>
      <c r="K10" s="13">
        <v>119.875</v>
      </c>
      <c r="L10" s="13">
        <v>98.676100000000005</v>
      </c>
      <c r="M10" s="4">
        <v>174.446</v>
      </c>
      <c r="N10" s="13">
        <v>145.44900000000001</v>
      </c>
      <c r="O10" s="13">
        <v>259.03100000000001</v>
      </c>
      <c r="P10" s="13">
        <v>203.03899999999999</v>
      </c>
      <c r="Q10" s="13">
        <v>194.08799999999999</v>
      </c>
      <c r="R10" s="4">
        <v>136.744</v>
      </c>
      <c r="S10" s="13">
        <v>74.026399999999995</v>
      </c>
      <c r="T10" s="4">
        <v>145.161</v>
      </c>
      <c r="U10" s="13">
        <v>178.72300000000001</v>
      </c>
      <c r="V10" s="4">
        <v>110.00700000000001</v>
      </c>
      <c r="W10" s="4">
        <v>109.60599999999999</v>
      </c>
      <c r="X10" s="4">
        <v>144.43199999999999</v>
      </c>
      <c r="Y10" s="4">
        <v>177.108</v>
      </c>
      <c r="Z10" s="13">
        <v>121.309</v>
      </c>
      <c r="AA10" s="13">
        <v>120.88800000000001</v>
      </c>
      <c r="AB10" s="4">
        <v>189.28399999999999</v>
      </c>
      <c r="AC10" s="4">
        <v>98.477800000000002</v>
      </c>
      <c r="AD10" s="4">
        <v>110.99</v>
      </c>
      <c r="AE10" s="4">
        <v>102.01600000000001</v>
      </c>
      <c r="AF10" s="4">
        <v>102.937</v>
      </c>
      <c r="AG10" s="4">
        <v>79.660399999999996</v>
      </c>
      <c r="AH10" s="13">
        <v>82.912899999999993</v>
      </c>
      <c r="AI10" s="4">
        <v>78.311800000000005</v>
      </c>
      <c r="AJ10" s="4">
        <v>137.583</v>
      </c>
      <c r="AK10" s="4">
        <v>109.765</v>
      </c>
      <c r="AL10" s="4">
        <v>158.05500000000001</v>
      </c>
      <c r="AM10" s="4">
        <v>143.197</v>
      </c>
      <c r="AN10" s="13">
        <v>118.441</v>
      </c>
      <c r="AO10" s="4">
        <v>146.60900000000001</v>
      </c>
      <c r="AP10" s="13">
        <v>89.730800000000002</v>
      </c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x14ac:dyDescent="0.3">
      <c r="A11" s="23" t="s">
        <v>28</v>
      </c>
      <c r="B11" s="4">
        <v>181.09800000000001</v>
      </c>
      <c r="C11" s="4">
        <v>177.751</v>
      </c>
      <c r="D11" s="4">
        <v>68.8489</v>
      </c>
      <c r="E11" s="13">
        <v>216.17599999999999</v>
      </c>
      <c r="F11" s="13">
        <v>168.06399999999999</v>
      </c>
      <c r="G11" s="4">
        <v>139.30699999999999</v>
      </c>
      <c r="H11" s="4">
        <v>144.13300000000001</v>
      </c>
      <c r="I11" s="4">
        <v>105.41</v>
      </c>
      <c r="J11" s="4">
        <v>175.185</v>
      </c>
      <c r="K11" s="13">
        <v>153.125</v>
      </c>
      <c r="L11" s="13">
        <v>104.395</v>
      </c>
      <c r="M11" s="4">
        <v>182.72200000000001</v>
      </c>
      <c r="N11" s="13">
        <v>112.971</v>
      </c>
      <c r="O11" s="13">
        <v>240.54499999999999</v>
      </c>
      <c r="P11" s="13">
        <v>191.268</v>
      </c>
      <c r="Q11" s="13">
        <v>169.44200000000001</v>
      </c>
      <c r="R11" s="4">
        <v>124.57599999999999</v>
      </c>
      <c r="S11" s="13">
        <v>77.567999999999998</v>
      </c>
      <c r="T11" s="4">
        <v>149.43199999999999</v>
      </c>
      <c r="U11" s="13">
        <v>154.34</v>
      </c>
      <c r="V11" s="4">
        <v>147.459</v>
      </c>
      <c r="W11" s="4">
        <v>142.26599999999999</v>
      </c>
      <c r="X11" s="4">
        <v>237.09700000000001</v>
      </c>
      <c r="Y11" s="4">
        <v>208.511</v>
      </c>
      <c r="Z11" s="13">
        <v>120.054</v>
      </c>
      <c r="AA11" s="13">
        <v>131.66800000000001</v>
      </c>
      <c r="AB11" s="4">
        <v>213.11199999999999</v>
      </c>
      <c r="AC11" s="4">
        <v>149.61000000000001</v>
      </c>
      <c r="AD11" s="4">
        <v>138.33799999999999</v>
      </c>
      <c r="AE11" s="4">
        <v>113.514</v>
      </c>
      <c r="AF11" s="4">
        <v>129.91</v>
      </c>
      <c r="AG11" s="4">
        <v>170.84200000000001</v>
      </c>
      <c r="AH11" s="13">
        <v>77.860200000000006</v>
      </c>
      <c r="AI11" s="4">
        <v>82.432500000000005</v>
      </c>
      <c r="AJ11" s="4">
        <v>140.148</v>
      </c>
      <c r="AK11" s="4">
        <v>122.5</v>
      </c>
      <c r="AL11" s="4">
        <v>173.964</v>
      </c>
      <c r="AM11" s="4">
        <v>171.041</v>
      </c>
      <c r="AN11" s="13">
        <v>139.14400000000001</v>
      </c>
      <c r="AO11" s="4">
        <v>169.79</v>
      </c>
      <c r="AP11" s="13">
        <v>118.31399999999999</v>
      </c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x14ac:dyDescent="0.3">
      <c r="A12" s="23" t="s">
        <v>29</v>
      </c>
      <c r="B12" s="4">
        <v>136.15100000000001</v>
      </c>
      <c r="C12" s="4">
        <v>256.76900000000001</v>
      </c>
      <c r="D12" s="4">
        <v>72.852400000000003</v>
      </c>
      <c r="E12" s="13">
        <v>216.17599999999999</v>
      </c>
      <c r="F12" s="13">
        <v>216.495</v>
      </c>
      <c r="G12" s="4">
        <v>210</v>
      </c>
      <c r="H12" s="4">
        <v>173.71299999999999</v>
      </c>
      <c r="I12" s="4">
        <v>110.971</v>
      </c>
      <c r="J12" s="4">
        <v>177.441</v>
      </c>
      <c r="K12" s="13">
        <v>147.36799999999999</v>
      </c>
      <c r="L12" s="13">
        <v>153.62299999999999</v>
      </c>
      <c r="M12" s="4">
        <v>177.64400000000001</v>
      </c>
      <c r="N12" s="13">
        <v>175.16200000000001</v>
      </c>
      <c r="O12" s="13">
        <v>227.16300000000001</v>
      </c>
      <c r="P12" s="13">
        <v>223.10300000000001</v>
      </c>
      <c r="Q12" s="13">
        <v>225.30699999999999</v>
      </c>
      <c r="R12" s="4">
        <v>117.642</v>
      </c>
      <c r="S12" s="13">
        <v>99.826499999999996</v>
      </c>
      <c r="T12" s="4">
        <v>157.21899999999999</v>
      </c>
      <c r="U12" s="13">
        <v>184.983</v>
      </c>
      <c r="V12" s="4">
        <v>155.45500000000001</v>
      </c>
      <c r="W12" s="4">
        <v>153.125</v>
      </c>
      <c r="X12" s="4">
        <v>227.00800000000001</v>
      </c>
      <c r="Y12" s="4">
        <v>219.40299999999999</v>
      </c>
      <c r="Z12" s="13">
        <v>127.212</v>
      </c>
      <c r="AA12" s="13">
        <v>166.03899999999999</v>
      </c>
      <c r="AB12" s="4">
        <v>213.11199999999999</v>
      </c>
      <c r="AC12" s="4">
        <v>169.46299999999999</v>
      </c>
      <c r="AD12" s="4">
        <v>139.667</v>
      </c>
      <c r="AE12" s="4">
        <v>134.86199999999999</v>
      </c>
      <c r="AF12" s="4">
        <v>164.40899999999999</v>
      </c>
      <c r="AG12" s="4">
        <v>150.88999999999999</v>
      </c>
      <c r="AH12" s="13">
        <v>110.693</v>
      </c>
      <c r="AI12" s="4">
        <v>120.96</v>
      </c>
      <c r="AJ12" s="4">
        <v>154.268</v>
      </c>
      <c r="AK12" s="4">
        <v>146.52799999999999</v>
      </c>
      <c r="AL12" s="4">
        <v>154.43899999999999</v>
      </c>
      <c r="AM12" s="4">
        <v>210.75299999999999</v>
      </c>
      <c r="AN12" s="13">
        <v>141.46799999999999</v>
      </c>
      <c r="AO12" s="4">
        <v>178.977</v>
      </c>
      <c r="AP12" s="13">
        <v>102.56399999999999</v>
      </c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x14ac:dyDescent="0.3">
      <c r="A13" s="23" t="s">
        <v>30</v>
      </c>
      <c r="B13" s="4">
        <v>165.83199999999999</v>
      </c>
      <c r="C13" s="4">
        <v>271.30099999999999</v>
      </c>
      <c r="D13" s="4">
        <v>53.519399999999997</v>
      </c>
      <c r="E13" s="13">
        <v>198.291</v>
      </c>
      <c r="F13" s="13">
        <v>239.631</v>
      </c>
      <c r="G13" s="4">
        <v>222.727</v>
      </c>
      <c r="H13" s="4">
        <v>156.161</v>
      </c>
      <c r="I13" s="4">
        <v>131.904</v>
      </c>
      <c r="J13" s="4">
        <v>165.67500000000001</v>
      </c>
      <c r="K13" s="13">
        <v>140.26</v>
      </c>
      <c r="L13" s="13">
        <v>144.62200000000001</v>
      </c>
      <c r="M13" s="4">
        <v>195.94200000000001</v>
      </c>
      <c r="N13" s="13">
        <v>148.98599999999999</v>
      </c>
      <c r="O13" s="13">
        <v>234.53299999999999</v>
      </c>
      <c r="P13" s="13">
        <v>192.773</v>
      </c>
      <c r="Q13" s="13">
        <v>203.852</v>
      </c>
      <c r="R13" s="4">
        <v>135.85300000000001</v>
      </c>
      <c r="S13" s="13">
        <v>94.344999999999999</v>
      </c>
      <c r="T13" s="4">
        <v>159.35</v>
      </c>
      <c r="U13" s="13">
        <v>179.02600000000001</v>
      </c>
      <c r="V13" s="4">
        <v>125.10599999999999</v>
      </c>
      <c r="W13" s="4">
        <v>144.05500000000001</v>
      </c>
      <c r="X13" s="4">
        <v>201.38499999999999</v>
      </c>
      <c r="Y13" s="4">
        <v>208.28100000000001</v>
      </c>
      <c r="Z13" s="13">
        <v>144.559</v>
      </c>
      <c r="AA13" s="13">
        <v>159.62799999999999</v>
      </c>
      <c r="AB13" s="4">
        <v>214.21600000000001</v>
      </c>
      <c r="AC13" s="4">
        <v>162.11199999999999</v>
      </c>
      <c r="AD13" s="4">
        <v>125.10599999999999</v>
      </c>
      <c r="AE13" s="4">
        <v>134.86199999999999</v>
      </c>
      <c r="AF13" s="4">
        <v>124.529</v>
      </c>
      <c r="AG13" s="4">
        <v>151.40799999999999</v>
      </c>
      <c r="AH13" s="13">
        <v>119.318</v>
      </c>
      <c r="AI13" s="4">
        <v>112.34699999999999</v>
      </c>
      <c r="AJ13" s="4">
        <v>141.58799999999999</v>
      </c>
      <c r="AK13" s="4">
        <v>150.34100000000001</v>
      </c>
      <c r="AL13" s="4">
        <v>188.90600000000001</v>
      </c>
      <c r="AM13" s="4">
        <v>216.17599999999999</v>
      </c>
      <c r="AN13" s="13">
        <v>136.77799999999999</v>
      </c>
      <c r="AO13" s="4">
        <v>147.65600000000001</v>
      </c>
      <c r="AP13" s="13">
        <v>95.238100000000003</v>
      </c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x14ac:dyDescent="0.3">
      <c r="A14" s="23" t="s">
        <v>34</v>
      </c>
      <c r="B14" s="4">
        <v>120.76</v>
      </c>
      <c r="C14" s="4">
        <v>198.768</v>
      </c>
      <c r="D14" s="4">
        <v>68.188800000000001</v>
      </c>
      <c r="E14" s="13">
        <v>195.018</v>
      </c>
      <c r="F14" s="13">
        <v>148.185</v>
      </c>
      <c r="G14" s="4">
        <v>108.652</v>
      </c>
      <c r="H14" s="4">
        <v>157.05099999999999</v>
      </c>
      <c r="I14" s="4">
        <v>130.012</v>
      </c>
      <c r="J14" s="4">
        <v>149.14599999999999</v>
      </c>
      <c r="K14" s="13">
        <v>135.53200000000001</v>
      </c>
      <c r="L14" s="13">
        <v>127.432</v>
      </c>
      <c r="M14" s="4">
        <v>122.779</v>
      </c>
      <c r="N14" s="13">
        <v>124.389</v>
      </c>
      <c r="O14" s="13">
        <v>201.95400000000001</v>
      </c>
      <c r="P14" s="13">
        <v>145.785</v>
      </c>
      <c r="Q14" s="13">
        <v>117.55800000000001</v>
      </c>
      <c r="R14" s="4">
        <v>126.17400000000001</v>
      </c>
      <c r="S14" s="13">
        <v>76.091300000000004</v>
      </c>
      <c r="T14" s="4">
        <v>141.63399999999999</v>
      </c>
      <c r="U14" s="13">
        <v>112.49</v>
      </c>
      <c r="V14" s="4">
        <v>139.76300000000001</v>
      </c>
      <c r="W14" s="4">
        <v>133.785</v>
      </c>
      <c r="X14" s="4">
        <v>164.256</v>
      </c>
      <c r="Y14" s="4">
        <v>171.55099999999999</v>
      </c>
      <c r="Z14" s="13">
        <v>147.50800000000001</v>
      </c>
      <c r="AA14" s="13">
        <v>144.55099999999999</v>
      </c>
      <c r="AB14" s="4">
        <v>188.78399999999999</v>
      </c>
      <c r="AC14" s="4">
        <v>162.751</v>
      </c>
      <c r="AD14" s="4">
        <v>117.569</v>
      </c>
      <c r="AE14" s="4">
        <v>98.327799999999996</v>
      </c>
      <c r="AF14" s="4">
        <v>122.682</v>
      </c>
      <c r="AG14" s="4">
        <v>104.157</v>
      </c>
      <c r="AH14" s="13">
        <v>113.271</v>
      </c>
      <c r="AI14" s="4">
        <v>70.432299999999998</v>
      </c>
      <c r="AJ14" s="4">
        <v>119.146</v>
      </c>
      <c r="AK14" s="4">
        <v>124.155</v>
      </c>
      <c r="AL14" s="4">
        <v>186.233</v>
      </c>
      <c r="AM14" s="4">
        <v>179.86500000000001</v>
      </c>
      <c r="AN14" s="13">
        <v>126.404</v>
      </c>
      <c r="AO14" s="4">
        <v>153.40899999999999</v>
      </c>
      <c r="AP14" s="13">
        <v>78.069900000000004</v>
      </c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x14ac:dyDescent="0.3">
      <c r="A15" s="23" t="s">
        <v>35</v>
      </c>
      <c r="B15" s="4">
        <v>138.46199999999999</v>
      </c>
      <c r="C15" s="4">
        <v>205.69</v>
      </c>
      <c r="D15" s="4">
        <v>51.442599999999999</v>
      </c>
      <c r="E15" s="13">
        <v>185.398</v>
      </c>
      <c r="F15" s="13">
        <v>151.90299999999999</v>
      </c>
      <c r="G15" s="4">
        <v>202.185</v>
      </c>
      <c r="H15" s="4">
        <v>186.233</v>
      </c>
      <c r="I15" s="4">
        <v>123.78400000000001</v>
      </c>
      <c r="J15" s="4">
        <v>123.322</v>
      </c>
      <c r="K15" s="13">
        <v>145.56899999999999</v>
      </c>
      <c r="L15" s="13">
        <v>147.887</v>
      </c>
      <c r="M15" s="4">
        <v>122.223</v>
      </c>
      <c r="N15" s="13">
        <v>126.47</v>
      </c>
      <c r="O15" s="13">
        <v>236.25</v>
      </c>
      <c r="P15" s="13">
        <v>139.941</v>
      </c>
      <c r="Q15" s="13">
        <v>143.69499999999999</v>
      </c>
      <c r="R15" s="4">
        <v>125.82</v>
      </c>
      <c r="S15" s="13">
        <v>96.078400000000002</v>
      </c>
      <c r="T15" s="4">
        <v>141.58799999999999</v>
      </c>
      <c r="U15" s="13">
        <v>115.294</v>
      </c>
      <c r="V15" s="4">
        <v>185.398</v>
      </c>
      <c r="W15" s="4">
        <v>130.667</v>
      </c>
      <c r="X15" s="4">
        <v>232.268</v>
      </c>
      <c r="Y15" s="4">
        <v>175.55699999999999</v>
      </c>
      <c r="Z15" s="13">
        <v>161.26300000000001</v>
      </c>
      <c r="AA15" s="13">
        <v>140.334</v>
      </c>
      <c r="AB15" s="4">
        <v>213.095</v>
      </c>
      <c r="AC15" s="4">
        <v>168.77199999999999</v>
      </c>
      <c r="AD15" s="4">
        <v>124.876</v>
      </c>
      <c r="AE15" s="4">
        <v>127.629</v>
      </c>
      <c r="AF15" s="4">
        <v>150.88999999999999</v>
      </c>
      <c r="AG15" s="4">
        <v>169.44200000000001</v>
      </c>
      <c r="AH15" s="13">
        <v>79.8142</v>
      </c>
      <c r="AI15" s="4">
        <v>71.301500000000004</v>
      </c>
      <c r="AJ15" s="4">
        <v>140.86500000000001</v>
      </c>
      <c r="AK15" s="4">
        <v>136.9</v>
      </c>
      <c r="AL15" s="4">
        <v>139.911</v>
      </c>
      <c r="AM15" s="4">
        <v>185.78899999999999</v>
      </c>
      <c r="AN15" s="13">
        <v>127.84099999999999</v>
      </c>
      <c r="AO15" s="4">
        <v>152.77099999999999</v>
      </c>
      <c r="AP15" s="13">
        <v>84.408000000000001</v>
      </c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x14ac:dyDescent="0.3">
      <c r="A16" s="23" t="s">
        <v>36</v>
      </c>
      <c r="B16" s="4">
        <v>133.136</v>
      </c>
      <c r="C16" s="4">
        <v>281.25</v>
      </c>
      <c r="D16" s="4">
        <v>54.399700000000003</v>
      </c>
      <c r="E16" s="13">
        <v>170.13900000000001</v>
      </c>
      <c r="F16" s="13">
        <v>210.95400000000001</v>
      </c>
      <c r="G16" s="4">
        <v>247.98500000000001</v>
      </c>
      <c r="H16" s="4">
        <v>173.71299999999999</v>
      </c>
      <c r="I16" s="4">
        <v>98.503500000000003</v>
      </c>
      <c r="J16" s="4">
        <v>152.56</v>
      </c>
      <c r="K16" s="13">
        <v>106.25700000000001</v>
      </c>
      <c r="L16" s="13">
        <v>108.009</v>
      </c>
      <c r="M16" s="4">
        <v>126.821</v>
      </c>
      <c r="N16" s="13">
        <v>98.356999999999999</v>
      </c>
      <c r="O16" s="13">
        <v>147.65600000000001</v>
      </c>
      <c r="P16" s="13">
        <v>163.96100000000001</v>
      </c>
      <c r="Q16" s="13">
        <v>128.74</v>
      </c>
      <c r="R16" s="4">
        <v>103.521</v>
      </c>
      <c r="S16" s="13">
        <v>96.078400000000002</v>
      </c>
      <c r="T16" s="4">
        <v>137.52600000000001</v>
      </c>
      <c r="U16" s="13">
        <v>89.500699999999995</v>
      </c>
      <c r="V16" s="4">
        <v>99.145700000000005</v>
      </c>
      <c r="W16" s="4">
        <v>85.853300000000004</v>
      </c>
      <c r="X16" s="4">
        <v>179.34100000000001</v>
      </c>
      <c r="Y16" s="4">
        <v>103.158</v>
      </c>
      <c r="Z16" s="13">
        <v>122.5</v>
      </c>
      <c r="AA16" s="13">
        <v>87.708799999999997</v>
      </c>
      <c r="AB16" s="4">
        <v>213.12899999999999</v>
      </c>
      <c r="AC16" s="4">
        <v>129.19900000000001</v>
      </c>
      <c r="AD16" s="4">
        <v>89.697999999999993</v>
      </c>
      <c r="AE16" s="4">
        <v>126.919</v>
      </c>
      <c r="AF16" s="4">
        <v>103.879</v>
      </c>
      <c r="AG16" s="4">
        <v>106.282</v>
      </c>
      <c r="AH16" s="13">
        <v>95.8626</v>
      </c>
      <c r="AI16" s="4">
        <v>60.7438</v>
      </c>
      <c r="AJ16" s="4">
        <v>126.24</v>
      </c>
      <c r="AK16" s="4">
        <v>135.95699999999999</v>
      </c>
      <c r="AL16" s="4">
        <v>185.489</v>
      </c>
      <c r="AM16" s="4">
        <v>156.328</v>
      </c>
      <c r="AN16" s="13">
        <v>110.294</v>
      </c>
      <c r="AO16" s="4">
        <v>153.47999999999999</v>
      </c>
      <c r="AP16" s="13">
        <v>66.39</v>
      </c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x14ac:dyDescent="0.3">
      <c r="A17" s="23" t="s">
        <v>40</v>
      </c>
      <c r="B17" s="4">
        <v>157.53200000000001</v>
      </c>
      <c r="C17" s="4">
        <v>228.005</v>
      </c>
      <c r="D17" s="4">
        <v>75.814400000000006</v>
      </c>
      <c r="E17" s="13">
        <v>147.78800000000001</v>
      </c>
      <c r="F17" s="13">
        <v>154.88200000000001</v>
      </c>
      <c r="G17" s="4">
        <v>146.40600000000001</v>
      </c>
      <c r="H17" s="4">
        <v>167.78700000000001</v>
      </c>
      <c r="I17" s="4">
        <v>108.203</v>
      </c>
      <c r="J17" s="4">
        <v>153.50700000000001</v>
      </c>
      <c r="K17" s="13">
        <v>138.505</v>
      </c>
      <c r="L17" s="13">
        <v>162.73099999999999</v>
      </c>
      <c r="M17" s="4">
        <v>145.417</v>
      </c>
      <c r="N17" s="13">
        <v>141.785</v>
      </c>
      <c r="O17" s="13">
        <v>161.874</v>
      </c>
      <c r="P17" s="13">
        <v>144.84299999999999</v>
      </c>
      <c r="Q17" s="13">
        <v>184.90600000000001</v>
      </c>
      <c r="R17" s="4">
        <v>131.25</v>
      </c>
      <c r="S17" s="13">
        <v>97.136600000000001</v>
      </c>
      <c r="T17" s="4">
        <v>141.21</v>
      </c>
      <c r="U17" s="13">
        <v>111.575</v>
      </c>
      <c r="V17" s="4">
        <v>114.84399999999999</v>
      </c>
      <c r="W17" s="4">
        <v>179.804</v>
      </c>
      <c r="X17" s="4">
        <v>166.25800000000001</v>
      </c>
      <c r="Y17" s="4">
        <v>185.048</v>
      </c>
      <c r="Z17" s="13">
        <v>185.99700000000001</v>
      </c>
      <c r="AA17" s="13">
        <v>183.482</v>
      </c>
      <c r="AB17" s="4">
        <v>185.398</v>
      </c>
      <c r="AC17" s="4">
        <v>142.404</v>
      </c>
      <c r="AD17" s="4">
        <v>122.375</v>
      </c>
      <c r="AE17" s="4">
        <v>135.07599999999999</v>
      </c>
      <c r="AF17" s="4">
        <v>134.233</v>
      </c>
      <c r="AG17" s="4">
        <v>150.358</v>
      </c>
      <c r="AH17" s="15">
        <v>113.36799999999999</v>
      </c>
      <c r="AI17" s="4">
        <v>86.216999999999999</v>
      </c>
      <c r="AJ17" s="4">
        <v>140.947</v>
      </c>
      <c r="AK17" s="4">
        <v>125.42700000000001</v>
      </c>
      <c r="AL17" s="4">
        <v>182.47</v>
      </c>
      <c r="AM17" s="4">
        <v>184.85400000000001</v>
      </c>
      <c r="AN17" s="13">
        <v>122.465</v>
      </c>
      <c r="AO17" s="4">
        <v>153.64099999999999</v>
      </c>
      <c r="AP17" s="13">
        <v>91.833799999999997</v>
      </c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x14ac:dyDescent="0.3">
      <c r="A18" s="23" t="s">
        <v>41</v>
      </c>
      <c r="B18" s="4">
        <v>157.523</v>
      </c>
      <c r="C18" s="4">
        <v>228.005</v>
      </c>
      <c r="D18" s="4">
        <v>75.814400000000006</v>
      </c>
      <c r="E18" s="13">
        <v>147.78800000000001</v>
      </c>
      <c r="F18" s="13">
        <v>154.87299999999999</v>
      </c>
      <c r="G18" s="4">
        <v>146.40600000000001</v>
      </c>
      <c r="H18" s="4">
        <v>167.77600000000001</v>
      </c>
      <c r="I18" s="4">
        <v>108.203</v>
      </c>
      <c r="J18" s="4">
        <v>153.50700000000001</v>
      </c>
      <c r="K18" s="13">
        <v>138.505</v>
      </c>
      <c r="L18" s="13">
        <v>162.721</v>
      </c>
      <c r="M18" s="4">
        <v>145.40899999999999</v>
      </c>
      <c r="N18" s="13">
        <v>141.77799999999999</v>
      </c>
      <c r="O18" s="13">
        <v>161.874</v>
      </c>
      <c r="P18" s="13">
        <v>144.84299999999999</v>
      </c>
      <c r="Q18" s="13">
        <v>184.90600000000001</v>
      </c>
      <c r="R18" s="4">
        <v>131.25</v>
      </c>
      <c r="S18" s="13">
        <v>97.136600000000001</v>
      </c>
      <c r="T18" s="4">
        <v>141.203</v>
      </c>
      <c r="U18" s="13">
        <v>111.575</v>
      </c>
      <c r="V18" s="4">
        <v>114.84399999999999</v>
      </c>
      <c r="W18" s="4">
        <v>179.792</v>
      </c>
      <c r="X18" s="4">
        <v>166.25800000000001</v>
      </c>
      <c r="Y18" s="4">
        <v>185.035</v>
      </c>
      <c r="Z18" s="13">
        <v>185.99700000000001</v>
      </c>
      <c r="AA18" s="13">
        <v>183.482</v>
      </c>
      <c r="AB18" s="4">
        <v>185.398</v>
      </c>
      <c r="AC18" s="4">
        <v>142.404</v>
      </c>
      <c r="AD18" s="4">
        <v>122.375</v>
      </c>
      <c r="AE18" s="4">
        <v>135.07599999999999</v>
      </c>
      <c r="AF18" s="4">
        <v>134.233</v>
      </c>
      <c r="AG18" s="4">
        <v>150.358</v>
      </c>
      <c r="AH18" s="15">
        <v>113.36799999999999</v>
      </c>
      <c r="AI18" s="4">
        <v>86.216999999999999</v>
      </c>
      <c r="AJ18" s="4">
        <v>140.947</v>
      </c>
      <c r="AK18" s="4">
        <v>125.42100000000001</v>
      </c>
      <c r="AL18" s="4">
        <v>182.47</v>
      </c>
      <c r="AM18" s="4">
        <v>184.84100000000001</v>
      </c>
      <c r="AN18" s="13">
        <v>122.465</v>
      </c>
      <c r="AO18" s="4">
        <v>153.63200000000001</v>
      </c>
      <c r="AP18" s="13">
        <v>91.833799999999997</v>
      </c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x14ac:dyDescent="0.3">
      <c r="A19" s="23" t="s">
        <v>42</v>
      </c>
      <c r="B19" s="4">
        <v>157.523</v>
      </c>
      <c r="C19" s="4">
        <v>227.98599999999999</v>
      </c>
      <c r="D19" s="4">
        <v>75.812299999999993</v>
      </c>
      <c r="E19" s="15">
        <v>147.78800000000001</v>
      </c>
      <c r="F19" s="13">
        <v>154.87299999999999</v>
      </c>
      <c r="G19" s="4">
        <v>146.398</v>
      </c>
      <c r="H19" s="4">
        <v>167.77600000000001</v>
      </c>
      <c r="I19" s="4">
        <v>108.203</v>
      </c>
      <c r="J19" s="4">
        <v>153.49799999999999</v>
      </c>
      <c r="K19" s="13">
        <v>138.49799999999999</v>
      </c>
      <c r="L19" s="13">
        <v>162.721</v>
      </c>
      <c r="M19" s="4">
        <v>145.40899999999999</v>
      </c>
      <c r="N19" s="13">
        <v>141.77799999999999</v>
      </c>
      <c r="O19" s="13">
        <v>161.874</v>
      </c>
      <c r="P19" s="13">
        <v>144.84299999999999</v>
      </c>
      <c r="Q19" s="13">
        <v>184.90600000000001</v>
      </c>
      <c r="R19" s="4">
        <v>131.25</v>
      </c>
      <c r="S19" s="13">
        <v>97.136600000000001</v>
      </c>
      <c r="T19" s="4">
        <v>141.203</v>
      </c>
      <c r="U19" s="13">
        <v>111.57</v>
      </c>
      <c r="V19" s="4">
        <v>114.84399999999999</v>
      </c>
      <c r="W19" s="4">
        <v>179.792</v>
      </c>
      <c r="X19" s="4">
        <v>166.25800000000001</v>
      </c>
      <c r="Y19" s="4">
        <v>185.035</v>
      </c>
      <c r="Z19" s="13">
        <v>185.99700000000001</v>
      </c>
      <c r="AA19" s="13">
        <v>183.47</v>
      </c>
      <c r="AB19" s="4">
        <v>185.398</v>
      </c>
      <c r="AC19" s="4">
        <v>142.39599999999999</v>
      </c>
      <c r="AD19" s="4">
        <v>122.375</v>
      </c>
      <c r="AE19" s="4">
        <v>135.06899999999999</v>
      </c>
      <c r="AF19" s="4">
        <v>134.233</v>
      </c>
      <c r="AG19" s="4">
        <v>150.358</v>
      </c>
      <c r="AH19" s="15">
        <v>113.36799999999999</v>
      </c>
      <c r="AI19" s="4">
        <v>86.216999999999999</v>
      </c>
      <c r="AJ19" s="4">
        <v>140.94</v>
      </c>
      <c r="AK19" s="4">
        <v>125.42100000000001</v>
      </c>
      <c r="AL19" s="4">
        <v>182.458</v>
      </c>
      <c r="AM19" s="4">
        <v>184.84100000000001</v>
      </c>
      <c r="AN19" s="13">
        <v>122.459</v>
      </c>
      <c r="AO19" s="4">
        <v>153.63200000000001</v>
      </c>
      <c r="AP19" s="13">
        <v>91.8309</v>
      </c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s="6" customFormat="1" x14ac:dyDescent="0.3">
      <c r="A20" s="23" t="s">
        <v>43</v>
      </c>
      <c r="B20" s="7">
        <v>131.79</v>
      </c>
      <c r="C20" s="7">
        <v>234.82400000000001</v>
      </c>
      <c r="D20" s="7">
        <v>71.2209</v>
      </c>
      <c r="E20" s="15">
        <v>189.75899999999999</v>
      </c>
      <c r="F20" s="13">
        <v>171.93</v>
      </c>
      <c r="G20" s="7">
        <v>159.898</v>
      </c>
      <c r="H20" s="7">
        <v>153.76599999999999</v>
      </c>
      <c r="I20" s="7">
        <v>89.379800000000003</v>
      </c>
      <c r="J20" s="7">
        <v>145.68100000000001</v>
      </c>
      <c r="K20" s="13">
        <v>124.051</v>
      </c>
      <c r="L20" s="13">
        <v>128.67099999999999</v>
      </c>
      <c r="M20" s="7">
        <v>145.05799999999999</v>
      </c>
      <c r="N20" s="13">
        <v>145.54499999999999</v>
      </c>
      <c r="O20" s="13">
        <v>183.02600000000001</v>
      </c>
      <c r="P20" s="15">
        <v>182.52099999999999</v>
      </c>
      <c r="Q20" s="13">
        <v>175.267</v>
      </c>
      <c r="R20" s="7">
        <v>103.70399999999999</v>
      </c>
      <c r="S20" s="13">
        <v>89.220100000000002</v>
      </c>
      <c r="T20" s="7">
        <v>141.10499999999999</v>
      </c>
      <c r="U20" s="13">
        <v>140.54300000000001</v>
      </c>
      <c r="V20" s="7">
        <v>135.94300000000001</v>
      </c>
      <c r="W20" s="7">
        <v>125.64100000000001</v>
      </c>
      <c r="X20" s="4">
        <v>227.51499999999999</v>
      </c>
      <c r="Y20" s="7">
        <v>133.839</v>
      </c>
      <c r="Z20" s="15">
        <v>137.35499999999999</v>
      </c>
      <c r="AA20" s="15">
        <v>164.20500000000001</v>
      </c>
      <c r="AB20" s="7">
        <v>183.71199999999999</v>
      </c>
      <c r="AC20" s="7">
        <v>151.59800000000001</v>
      </c>
      <c r="AD20" s="7">
        <v>107.321</v>
      </c>
      <c r="AE20" s="7">
        <v>109.902</v>
      </c>
      <c r="AF20" s="7">
        <v>136.44800000000001</v>
      </c>
      <c r="AG20" s="7">
        <v>150.315</v>
      </c>
      <c r="AH20" s="15">
        <v>90.184100000000001</v>
      </c>
      <c r="AI20" s="7">
        <v>98.492500000000007</v>
      </c>
      <c r="AJ20" s="7">
        <v>127.212</v>
      </c>
      <c r="AK20" s="7">
        <v>143.55500000000001</v>
      </c>
      <c r="AL20" s="7">
        <v>168.91200000000001</v>
      </c>
      <c r="AM20" s="7">
        <v>174.446</v>
      </c>
      <c r="AN20" s="15">
        <v>113.578</v>
      </c>
      <c r="AO20" s="7">
        <v>180.03700000000001</v>
      </c>
      <c r="AP20" s="15">
        <v>84.586500000000001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s="6" customFormat="1" x14ac:dyDescent="0.3">
      <c r="A21" s="24" t="s">
        <v>44</v>
      </c>
      <c r="B21" s="7">
        <v>131.79</v>
      </c>
      <c r="C21" s="7">
        <v>234.803</v>
      </c>
      <c r="D21" s="7">
        <v>71.2209</v>
      </c>
      <c r="E21" s="15">
        <v>189.75899999999999</v>
      </c>
      <c r="F21" s="13">
        <v>171.91900000000001</v>
      </c>
      <c r="G21" s="7">
        <v>159.88900000000001</v>
      </c>
      <c r="H21" s="7">
        <v>153.76599999999999</v>
      </c>
      <c r="I21" s="7">
        <v>89.379800000000003</v>
      </c>
      <c r="J21" s="7">
        <v>145.68100000000001</v>
      </c>
      <c r="K21" s="13">
        <v>124.051</v>
      </c>
      <c r="L21" s="13">
        <v>128.67099999999999</v>
      </c>
      <c r="M21" s="7">
        <v>145.05799999999999</v>
      </c>
      <c r="N21" s="13">
        <v>145.54499999999999</v>
      </c>
      <c r="O21" s="13">
        <v>183.02600000000001</v>
      </c>
      <c r="P21" s="15">
        <v>182.52099999999999</v>
      </c>
      <c r="Q21" s="13">
        <v>175.255</v>
      </c>
      <c r="R21" s="7">
        <v>103.70399999999999</v>
      </c>
      <c r="S21" s="13">
        <v>89.220100000000002</v>
      </c>
      <c r="T21" s="7">
        <v>141.10499999999999</v>
      </c>
      <c r="U21" s="13">
        <v>140.54300000000001</v>
      </c>
      <c r="V21" s="7">
        <v>135.94300000000001</v>
      </c>
      <c r="W21" s="7">
        <v>125.64100000000001</v>
      </c>
      <c r="X21" s="4">
        <v>227.495</v>
      </c>
      <c r="Y21" s="7">
        <v>133.83199999999999</v>
      </c>
      <c r="Z21" s="15">
        <v>137.35499999999999</v>
      </c>
      <c r="AA21" s="15">
        <v>164.20500000000001</v>
      </c>
      <c r="AB21" s="7">
        <v>183.71199999999999</v>
      </c>
      <c r="AC21" s="7">
        <v>151.59800000000001</v>
      </c>
      <c r="AD21" s="7">
        <v>107.321</v>
      </c>
      <c r="AE21" s="7">
        <v>109.902</v>
      </c>
      <c r="AF21" s="7">
        <v>136.44800000000001</v>
      </c>
      <c r="AG21" s="7">
        <v>150.315</v>
      </c>
      <c r="AH21" s="13">
        <v>90.184100000000001</v>
      </c>
      <c r="AI21" s="7">
        <v>98.492500000000007</v>
      </c>
      <c r="AJ21" s="7">
        <v>127.212</v>
      </c>
      <c r="AK21" s="7">
        <v>143.55500000000001</v>
      </c>
      <c r="AL21" s="7">
        <v>168.90100000000001</v>
      </c>
      <c r="AM21" s="7">
        <v>174.446</v>
      </c>
      <c r="AN21" s="15">
        <v>113.574</v>
      </c>
      <c r="AO21" s="7">
        <v>180.03700000000001</v>
      </c>
      <c r="AP21" s="15">
        <v>84.586500000000001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s="6" customFormat="1" x14ac:dyDescent="0.3">
      <c r="A22" s="24" t="s">
        <v>45</v>
      </c>
      <c r="B22" s="7">
        <v>114.901</v>
      </c>
      <c r="C22" s="7">
        <v>223.61199999999999</v>
      </c>
      <c r="D22" s="7">
        <v>85.069400000000002</v>
      </c>
      <c r="E22" s="15">
        <v>203.91499999999999</v>
      </c>
      <c r="F22" s="13">
        <v>192.28299999999999</v>
      </c>
      <c r="G22" s="7">
        <v>193.875</v>
      </c>
      <c r="H22" s="7">
        <v>160.83199999999999</v>
      </c>
      <c r="I22" s="7">
        <v>85.9649</v>
      </c>
      <c r="J22" s="7">
        <v>175.91900000000001</v>
      </c>
      <c r="K22" s="13">
        <v>115.068</v>
      </c>
      <c r="L22" s="13">
        <v>109.907</v>
      </c>
      <c r="M22" s="7">
        <v>105.06699999999999</v>
      </c>
      <c r="N22" s="13">
        <v>145.97800000000001</v>
      </c>
      <c r="O22" s="13">
        <v>261.66899999999998</v>
      </c>
      <c r="P22" s="15">
        <v>122.285</v>
      </c>
      <c r="Q22" s="13">
        <v>150.46100000000001</v>
      </c>
      <c r="R22" s="7">
        <v>108.688</v>
      </c>
      <c r="S22" s="13">
        <v>85.244799999999998</v>
      </c>
      <c r="T22" s="7">
        <v>132.93799999999999</v>
      </c>
      <c r="U22" s="13">
        <v>170.13900000000001</v>
      </c>
      <c r="V22" s="7">
        <v>129.25</v>
      </c>
      <c r="W22" s="7">
        <v>132.13499999999999</v>
      </c>
      <c r="X22" s="4">
        <v>224.69399999999999</v>
      </c>
      <c r="Y22" s="7">
        <v>160.65600000000001</v>
      </c>
      <c r="Z22" s="15">
        <v>137.01300000000001</v>
      </c>
      <c r="AA22" s="15">
        <v>141.18</v>
      </c>
      <c r="AB22" s="7">
        <v>210.988</v>
      </c>
      <c r="AC22" s="7">
        <v>109.729</v>
      </c>
      <c r="AD22" s="7">
        <v>115.003</v>
      </c>
      <c r="AE22" s="7">
        <v>102.893</v>
      </c>
      <c r="AF22" s="7">
        <v>119.205</v>
      </c>
      <c r="AG22" s="7">
        <v>102.11499999999999</v>
      </c>
      <c r="AH22" s="13">
        <v>99.4101</v>
      </c>
      <c r="AI22" s="7">
        <v>80.6584</v>
      </c>
      <c r="AJ22" s="7">
        <v>112.31399999999999</v>
      </c>
      <c r="AK22" s="7">
        <v>148.04499999999999</v>
      </c>
      <c r="AL22" s="7">
        <v>157.857</v>
      </c>
      <c r="AM22" s="7">
        <v>174.21600000000001</v>
      </c>
      <c r="AN22" s="15">
        <v>121.673</v>
      </c>
      <c r="AO22" s="7">
        <v>203.46</v>
      </c>
      <c r="AP22" s="15">
        <v>89.887600000000006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s="6" customFormat="1" x14ac:dyDescent="0.3">
      <c r="A23" s="24" t="s">
        <v>47</v>
      </c>
      <c r="B23" s="7">
        <v>114.901</v>
      </c>
      <c r="C23" s="7">
        <v>223.61199999999999</v>
      </c>
      <c r="D23" s="7">
        <v>72.916700000000006</v>
      </c>
      <c r="E23" s="13">
        <v>203.91499999999999</v>
      </c>
      <c r="F23" s="13">
        <v>192.26900000000001</v>
      </c>
      <c r="G23" s="7">
        <v>193.875</v>
      </c>
      <c r="H23" s="7">
        <v>160.83199999999999</v>
      </c>
      <c r="I23" s="7">
        <v>85.9649</v>
      </c>
      <c r="J23" s="7">
        <v>175.91900000000001</v>
      </c>
      <c r="K23" s="13">
        <v>115.068</v>
      </c>
      <c r="L23" s="13">
        <v>109.907</v>
      </c>
      <c r="M23" s="7">
        <v>105.06699999999999</v>
      </c>
      <c r="N23" s="13">
        <v>145.97800000000001</v>
      </c>
      <c r="O23" s="13">
        <v>261.66899999999998</v>
      </c>
      <c r="P23" s="15">
        <v>122.285</v>
      </c>
      <c r="Q23" s="13">
        <v>150.46100000000001</v>
      </c>
      <c r="R23" s="7">
        <v>108.688</v>
      </c>
      <c r="S23" s="13">
        <v>85.244799999999998</v>
      </c>
      <c r="T23" s="7">
        <v>132.93799999999999</v>
      </c>
      <c r="U23" s="13">
        <v>170.13900000000001</v>
      </c>
      <c r="V23" s="7">
        <v>129.25</v>
      </c>
      <c r="W23" s="7">
        <v>132.13499999999999</v>
      </c>
      <c r="X23" s="4">
        <v>107.417</v>
      </c>
      <c r="Y23" s="7">
        <v>160.65600000000001</v>
      </c>
      <c r="Z23" s="15">
        <v>137.01300000000001</v>
      </c>
      <c r="AA23" s="15">
        <v>141.173</v>
      </c>
      <c r="AB23" s="7">
        <v>210.988</v>
      </c>
      <c r="AC23" s="7">
        <v>109.729</v>
      </c>
      <c r="AD23" s="7">
        <v>115.003</v>
      </c>
      <c r="AE23" s="7">
        <v>102.893</v>
      </c>
      <c r="AF23" s="7">
        <v>119.205</v>
      </c>
      <c r="AG23" s="7">
        <v>102.11499999999999</v>
      </c>
      <c r="AH23" s="13">
        <v>99.406400000000005</v>
      </c>
      <c r="AI23" s="7">
        <v>80.6584</v>
      </c>
      <c r="AJ23" s="7">
        <v>112.31399999999999</v>
      </c>
      <c r="AK23" s="7">
        <v>148.04499999999999</v>
      </c>
      <c r="AL23" s="7">
        <v>157.84800000000001</v>
      </c>
      <c r="AM23" s="7">
        <v>174.21600000000001</v>
      </c>
      <c r="AN23" s="15">
        <v>121.673</v>
      </c>
      <c r="AO23" s="7">
        <v>203.46</v>
      </c>
      <c r="AP23" s="15">
        <v>89.887600000000006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x14ac:dyDescent="0.3">
      <c r="A24" s="24" t="s">
        <v>48</v>
      </c>
      <c r="B24" s="4">
        <v>68.097999999999999</v>
      </c>
      <c r="C24" s="4">
        <v>289.52800000000002</v>
      </c>
      <c r="D24" s="4">
        <v>69.6023</v>
      </c>
      <c r="E24" s="13">
        <v>160.55799999999999</v>
      </c>
      <c r="F24" s="13">
        <v>84.802300000000002</v>
      </c>
      <c r="G24" s="4">
        <v>208.626</v>
      </c>
      <c r="H24" s="4">
        <v>91.291700000000006</v>
      </c>
      <c r="I24" s="4">
        <v>43.2014</v>
      </c>
      <c r="J24" s="4">
        <v>160.01499999999999</v>
      </c>
      <c r="K24" s="13">
        <v>73.89</v>
      </c>
      <c r="L24" s="13">
        <v>91.875</v>
      </c>
      <c r="M24" s="4">
        <v>51.799100000000003</v>
      </c>
      <c r="N24" s="13">
        <v>115.88500000000001</v>
      </c>
      <c r="O24" s="13">
        <v>194.673</v>
      </c>
      <c r="P24" s="13">
        <v>101.131</v>
      </c>
      <c r="Q24" s="13">
        <v>49.095500000000001</v>
      </c>
      <c r="R24" s="4">
        <v>55.576599999999999</v>
      </c>
      <c r="S24" s="13">
        <v>76.847099999999998</v>
      </c>
      <c r="T24" s="4">
        <v>96.148300000000006</v>
      </c>
      <c r="U24" s="13">
        <v>184.05699999999999</v>
      </c>
      <c r="V24" s="4">
        <v>72.342500000000001</v>
      </c>
      <c r="W24" s="4">
        <v>135.48400000000001</v>
      </c>
      <c r="X24" s="4">
        <v>42.516300000000001</v>
      </c>
      <c r="Y24" s="4">
        <v>70.085300000000004</v>
      </c>
      <c r="Z24" s="13">
        <v>83.063900000000004</v>
      </c>
      <c r="AA24" s="13">
        <v>92.452799999999996</v>
      </c>
      <c r="AB24" s="4">
        <v>113.58199999999999</v>
      </c>
      <c r="AC24" s="4">
        <v>84.031999999999996</v>
      </c>
      <c r="AD24" s="4">
        <v>66.899299999999997</v>
      </c>
      <c r="AE24" s="4">
        <v>48.985500000000002</v>
      </c>
      <c r="AF24" s="4">
        <v>118.74</v>
      </c>
      <c r="AG24" s="4">
        <v>33.949199999999998</v>
      </c>
      <c r="AH24" s="13">
        <v>67.353999999999999</v>
      </c>
      <c r="AI24" s="4">
        <v>40.883800000000001</v>
      </c>
      <c r="AJ24" s="4">
        <v>110.11199999999999</v>
      </c>
      <c r="AK24" s="4">
        <v>72.473299999999995</v>
      </c>
      <c r="AL24" s="4">
        <v>104.767</v>
      </c>
      <c r="AM24" s="4">
        <v>85.179000000000002</v>
      </c>
      <c r="AN24" s="13">
        <v>97.739800000000002</v>
      </c>
      <c r="AO24" s="4">
        <v>168</v>
      </c>
      <c r="AP24" s="13">
        <v>52.718299999999999</v>
      </c>
      <c r="CG24" s="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x14ac:dyDescent="0.3">
      <c r="A25" s="23" t="s">
        <v>49</v>
      </c>
      <c r="B25" s="4">
        <v>135.33799999999999</v>
      </c>
      <c r="C25" s="4">
        <v>198.649</v>
      </c>
      <c r="D25" s="4">
        <v>60.8444</v>
      </c>
      <c r="E25" s="13">
        <v>170.13900000000001</v>
      </c>
      <c r="F25" s="13">
        <v>141.00700000000001</v>
      </c>
      <c r="G25" s="4">
        <v>109.375</v>
      </c>
      <c r="H25" s="4">
        <v>160.38300000000001</v>
      </c>
      <c r="I25" s="4">
        <v>84.856700000000004</v>
      </c>
      <c r="J25" s="4">
        <v>121.958</v>
      </c>
      <c r="K25" s="13">
        <v>110.489</v>
      </c>
      <c r="L25" s="13">
        <v>96.3934</v>
      </c>
      <c r="M25" s="4">
        <v>116.51300000000001</v>
      </c>
      <c r="N25" s="13">
        <v>93.700199999999995</v>
      </c>
      <c r="O25" s="13">
        <v>155.64699999999999</v>
      </c>
      <c r="P25" s="13">
        <v>148.185</v>
      </c>
      <c r="Q25" s="13">
        <v>124.82899999999999</v>
      </c>
      <c r="R25" s="4">
        <v>86.366200000000006</v>
      </c>
      <c r="S25" s="13">
        <v>87.223100000000002</v>
      </c>
      <c r="T25" s="4">
        <v>117.45399999999999</v>
      </c>
      <c r="U25" s="13">
        <v>106.866</v>
      </c>
      <c r="V25" s="4">
        <v>110.66500000000001</v>
      </c>
      <c r="W25" s="4">
        <v>108.889</v>
      </c>
      <c r="X25" s="4">
        <v>153.125</v>
      </c>
      <c r="Y25" s="4">
        <v>156.60499999999999</v>
      </c>
      <c r="Z25" s="13">
        <v>104.465</v>
      </c>
      <c r="AA25" s="13">
        <v>107.29900000000001</v>
      </c>
      <c r="AB25" s="4">
        <v>182.93700000000001</v>
      </c>
      <c r="AC25" s="4">
        <v>98.9011</v>
      </c>
      <c r="AD25" s="4">
        <v>105.46899999999999</v>
      </c>
      <c r="AE25" s="4">
        <v>125.28400000000001</v>
      </c>
      <c r="AF25" s="4">
        <v>106.176</v>
      </c>
      <c r="AG25" s="4">
        <v>181.48099999999999</v>
      </c>
      <c r="AH25" s="13">
        <v>76.165800000000004</v>
      </c>
      <c r="AI25" s="4">
        <v>69.368700000000004</v>
      </c>
      <c r="AJ25" s="4">
        <v>114.39700000000001</v>
      </c>
      <c r="AK25" s="4">
        <v>123.78400000000001</v>
      </c>
      <c r="AL25" s="4">
        <v>146.60900000000001</v>
      </c>
      <c r="AM25" s="4">
        <v>132.52500000000001</v>
      </c>
      <c r="AN25" s="13">
        <v>93.008200000000002</v>
      </c>
      <c r="AO25" s="4">
        <v>149.03700000000001</v>
      </c>
      <c r="AP25" s="13">
        <v>107.383</v>
      </c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x14ac:dyDescent="0.3">
      <c r="A26" s="23" t="s">
        <v>51</v>
      </c>
      <c r="B26" s="4">
        <v>158.72999999999999</v>
      </c>
      <c r="C26" s="4">
        <v>237.65</v>
      </c>
      <c r="D26" s="4">
        <v>65.391499999999994</v>
      </c>
      <c r="E26" s="13">
        <v>215.33199999999999</v>
      </c>
      <c r="F26" s="13">
        <v>244.45699999999999</v>
      </c>
      <c r="G26" s="4">
        <v>136.709</v>
      </c>
      <c r="H26" s="4">
        <v>165.96600000000001</v>
      </c>
      <c r="I26" s="4">
        <v>110.577</v>
      </c>
      <c r="J26" s="4">
        <v>140.05199999999999</v>
      </c>
      <c r="K26" s="13">
        <v>130.422</v>
      </c>
      <c r="L26" s="13">
        <v>146.63300000000001</v>
      </c>
      <c r="M26" s="4">
        <v>132.089</v>
      </c>
      <c r="N26" s="13">
        <v>167.172</v>
      </c>
      <c r="O26" s="13">
        <v>224.33199999999999</v>
      </c>
      <c r="P26" s="13">
        <v>182.131</v>
      </c>
      <c r="Q26" s="13">
        <v>262.68200000000002</v>
      </c>
      <c r="R26" s="4">
        <v>114.93899999999999</v>
      </c>
      <c r="S26" s="13">
        <v>84.761499999999998</v>
      </c>
      <c r="T26" s="4">
        <v>130.16499999999999</v>
      </c>
      <c r="U26" s="13">
        <v>133.13200000000001</v>
      </c>
      <c r="V26" s="4">
        <v>172.434</v>
      </c>
      <c r="W26" s="4">
        <v>135.46299999999999</v>
      </c>
      <c r="X26" s="4">
        <v>228.79400000000001</v>
      </c>
      <c r="Y26" s="4">
        <v>210.92099999999999</v>
      </c>
      <c r="Z26" s="13">
        <v>127.5</v>
      </c>
      <c r="AA26" s="13">
        <v>136.94200000000001</v>
      </c>
      <c r="AB26" s="4">
        <v>226.541</v>
      </c>
      <c r="AC26" s="4">
        <v>146.87799999999999</v>
      </c>
      <c r="AD26" s="4">
        <v>119.491</v>
      </c>
      <c r="AE26" s="4">
        <v>156.01400000000001</v>
      </c>
      <c r="AF26" s="4">
        <v>131.99</v>
      </c>
      <c r="AG26" s="4">
        <v>128.78399999999999</v>
      </c>
      <c r="AH26" s="13">
        <v>93.178899999999999</v>
      </c>
      <c r="AI26" s="4">
        <v>89.198999999999998</v>
      </c>
      <c r="AJ26" s="4">
        <v>147</v>
      </c>
      <c r="AK26" s="4">
        <v>146.333</v>
      </c>
      <c r="AL26" s="4">
        <v>121.021</v>
      </c>
      <c r="AM26" s="4">
        <v>170.93</v>
      </c>
      <c r="AN26" s="13">
        <v>167.51</v>
      </c>
      <c r="AO26" s="4">
        <v>190.41499999999999</v>
      </c>
      <c r="AP26" s="13">
        <v>103.437</v>
      </c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x14ac:dyDescent="0.3">
      <c r="A27" s="23" t="s">
        <v>52</v>
      </c>
      <c r="B27" s="4">
        <v>158.72999999999999</v>
      </c>
      <c r="C27" s="4">
        <v>237.65</v>
      </c>
      <c r="D27" s="4">
        <v>65.391499999999994</v>
      </c>
      <c r="E27" s="13">
        <v>215.33199999999999</v>
      </c>
      <c r="F27" s="13">
        <v>244.434</v>
      </c>
      <c r="G27" s="4">
        <v>136.702</v>
      </c>
      <c r="H27" s="4">
        <v>165.96600000000001</v>
      </c>
      <c r="I27" s="4">
        <v>110.577</v>
      </c>
      <c r="J27" s="4">
        <v>140.04400000000001</v>
      </c>
      <c r="K27" s="13">
        <v>130.422</v>
      </c>
      <c r="L27" s="13">
        <v>146.63300000000001</v>
      </c>
      <c r="M27" s="4">
        <v>132.089</v>
      </c>
      <c r="N27" s="13">
        <v>167.172</v>
      </c>
      <c r="O27" s="13">
        <v>224.33199999999999</v>
      </c>
      <c r="P27" s="13">
        <v>182.131</v>
      </c>
      <c r="Q27" s="13">
        <v>262.68200000000002</v>
      </c>
      <c r="R27" s="4">
        <v>114.934</v>
      </c>
      <c r="S27" s="13">
        <v>84.761499999999998</v>
      </c>
      <c r="T27" s="4">
        <v>130.15899999999999</v>
      </c>
      <c r="U27" s="13">
        <v>133.125</v>
      </c>
      <c r="V27" s="4">
        <v>172.434</v>
      </c>
      <c r="W27" s="4">
        <v>135.46299999999999</v>
      </c>
      <c r="X27" s="4">
        <v>228.79400000000001</v>
      </c>
      <c r="Y27" s="4">
        <v>210.92099999999999</v>
      </c>
      <c r="Z27" s="13">
        <v>127.5</v>
      </c>
      <c r="AA27" s="13">
        <v>136.935</v>
      </c>
      <c r="AB27" s="4">
        <v>226.541</v>
      </c>
      <c r="AC27" s="4">
        <v>146.87799999999999</v>
      </c>
      <c r="AD27" s="4">
        <v>119.491</v>
      </c>
      <c r="AE27" s="4">
        <v>156.01400000000001</v>
      </c>
      <c r="AF27" s="4">
        <v>131.983</v>
      </c>
      <c r="AG27" s="4">
        <v>128.78399999999999</v>
      </c>
      <c r="AH27" s="13">
        <v>93.178899999999999</v>
      </c>
      <c r="AI27" s="4">
        <v>89.198999999999998</v>
      </c>
      <c r="AJ27" s="4">
        <v>147</v>
      </c>
      <c r="AK27" s="4">
        <v>146.333</v>
      </c>
      <c r="AL27" s="4">
        <v>121.021</v>
      </c>
      <c r="AM27" s="4">
        <v>170.93</v>
      </c>
      <c r="AN27" s="13">
        <v>167.51</v>
      </c>
      <c r="AO27" s="4">
        <v>190.41499999999999</v>
      </c>
      <c r="AP27" s="13">
        <v>103.437</v>
      </c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x14ac:dyDescent="0.3">
      <c r="A28" s="23" t="s">
        <v>53</v>
      </c>
      <c r="B28" s="4">
        <v>117.666</v>
      </c>
      <c r="C28" s="4">
        <v>243.4</v>
      </c>
      <c r="D28" s="4">
        <v>62.454300000000003</v>
      </c>
      <c r="E28" s="13">
        <v>193.93100000000001</v>
      </c>
      <c r="F28" s="13">
        <v>221.09</v>
      </c>
      <c r="G28" s="4">
        <v>155.51</v>
      </c>
      <c r="H28" s="4">
        <v>144.05500000000001</v>
      </c>
      <c r="I28" s="4">
        <v>85.187200000000004</v>
      </c>
      <c r="J28" s="4">
        <v>112.56699999999999</v>
      </c>
      <c r="K28" s="13">
        <v>106.556</v>
      </c>
      <c r="L28" s="13">
        <v>103.72</v>
      </c>
      <c r="M28" s="4">
        <v>150.18700000000001</v>
      </c>
      <c r="N28" s="13">
        <v>115.748</v>
      </c>
      <c r="O28" s="13">
        <v>225.28700000000001</v>
      </c>
      <c r="P28" s="13">
        <v>183.98</v>
      </c>
      <c r="Q28" s="13">
        <v>142.20500000000001</v>
      </c>
      <c r="R28" s="4">
        <v>108.688</v>
      </c>
      <c r="S28" s="13">
        <v>70.944000000000003</v>
      </c>
      <c r="T28" s="4">
        <v>108.58499999999999</v>
      </c>
      <c r="U28" s="13">
        <v>124.313</v>
      </c>
      <c r="V28" s="4">
        <v>162.49100000000001</v>
      </c>
      <c r="W28" s="4">
        <v>126.048</v>
      </c>
      <c r="X28" s="4">
        <v>113.538</v>
      </c>
      <c r="Y28" s="4">
        <v>213.81800000000001</v>
      </c>
      <c r="Z28" s="13">
        <v>138.35300000000001</v>
      </c>
      <c r="AA28" s="13">
        <v>137.49</v>
      </c>
      <c r="AB28" s="4">
        <v>160.67500000000001</v>
      </c>
      <c r="AC28" s="4">
        <v>113.738</v>
      </c>
      <c r="AD28" s="4">
        <v>97.451400000000007</v>
      </c>
      <c r="AE28" s="4">
        <v>124.90600000000001</v>
      </c>
      <c r="AF28" s="4">
        <v>125.373</v>
      </c>
      <c r="AG28" s="4">
        <v>119.739</v>
      </c>
      <c r="AH28" s="13">
        <v>89.096900000000005</v>
      </c>
      <c r="AI28" s="4">
        <v>83.42</v>
      </c>
      <c r="AJ28" s="4">
        <v>137.38300000000001</v>
      </c>
      <c r="AK28" s="4">
        <v>128.50899999999999</v>
      </c>
      <c r="AL28" s="4">
        <v>156.65100000000001</v>
      </c>
      <c r="AM28" s="4">
        <v>147.05699999999999</v>
      </c>
      <c r="AN28" s="13">
        <v>150.62799999999999</v>
      </c>
      <c r="AO28" s="4">
        <v>171.32900000000001</v>
      </c>
      <c r="AP28" s="13">
        <v>79.929000000000002</v>
      </c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x14ac:dyDescent="0.3">
      <c r="A29" s="23" t="s">
        <v>55</v>
      </c>
      <c r="B29" s="4">
        <v>117.666</v>
      </c>
      <c r="C29" s="4">
        <v>243.4</v>
      </c>
      <c r="D29" s="4">
        <v>56.058100000000003</v>
      </c>
      <c r="E29" s="13">
        <v>193.93100000000001</v>
      </c>
      <c r="F29" s="13">
        <v>221.09</v>
      </c>
      <c r="G29" s="4">
        <v>155.501</v>
      </c>
      <c r="H29" s="4">
        <v>144.05500000000001</v>
      </c>
      <c r="I29" s="4">
        <v>85.187200000000004</v>
      </c>
      <c r="J29" s="4">
        <v>112.562</v>
      </c>
      <c r="K29" s="13">
        <v>106.556</v>
      </c>
      <c r="L29" s="13">
        <v>103.72</v>
      </c>
      <c r="M29" s="4">
        <v>150.18700000000001</v>
      </c>
      <c r="N29" s="13">
        <v>115.748</v>
      </c>
      <c r="O29" s="13">
        <v>225.28700000000001</v>
      </c>
      <c r="P29" s="13">
        <v>183.98</v>
      </c>
      <c r="Q29" s="13">
        <v>142.197</v>
      </c>
      <c r="R29" s="4">
        <v>108.688</v>
      </c>
      <c r="S29" s="13">
        <v>70.944000000000003</v>
      </c>
      <c r="T29" s="4">
        <v>108.581</v>
      </c>
      <c r="U29" s="13">
        <v>158.51900000000001</v>
      </c>
      <c r="V29" s="4">
        <v>162.49100000000001</v>
      </c>
      <c r="W29" s="4">
        <v>126.048</v>
      </c>
      <c r="X29" s="4">
        <v>113.538</v>
      </c>
      <c r="Y29" s="4">
        <v>213.81800000000001</v>
      </c>
      <c r="Z29" s="13">
        <v>138.35300000000001</v>
      </c>
      <c r="AA29" s="13">
        <v>137.49</v>
      </c>
      <c r="AB29" s="4">
        <v>160.67500000000001</v>
      </c>
      <c r="AC29" s="4">
        <v>113.738</v>
      </c>
      <c r="AD29" s="4">
        <v>97.451400000000007</v>
      </c>
      <c r="AE29" s="4">
        <v>124.90600000000001</v>
      </c>
      <c r="AF29" s="4">
        <v>125.373</v>
      </c>
      <c r="AG29" s="4">
        <v>119.739</v>
      </c>
      <c r="AH29" s="13">
        <v>89.096900000000005</v>
      </c>
      <c r="AI29" s="4">
        <v>83.42</v>
      </c>
      <c r="AJ29" s="4">
        <v>137.38300000000001</v>
      </c>
      <c r="AK29" s="4">
        <v>128.50899999999999</v>
      </c>
      <c r="AL29" s="4">
        <v>156.65100000000001</v>
      </c>
      <c r="AM29" s="4">
        <v>147.05699999999999</v>
      </c>
      <c r="AN29" s="13">
        <v>150.62799999999999</v>
      </c>
      <c r="AO29" s="4">
        <v>171.31800000000001</v>
      </c>
      <c r="AP29" s="13">
        <v>79.929000000000002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x14ac:dyDescent="0.3">
      <c r="A30" s="23" t="s">
        <v>56</v>
      </c>
      <c r="B30" s="4">
        <v>195.97200000000001</v>
      </c>
      <c r="C30" s="4">
        <v>277.94099999999997</v>
      </c>
      <c r="D30" s="4">
        <v>61.661099999999998</v>
      </c>
      <c r="E30" s="13">
        <v>191.739</v>
      </c>
      <c r="F30" s="13">
        <v>288.23500000000001</v>
      </c>
      <c r="G30" s="4">
        <v>167.04499999999999</v>
      </c>
      <c r="H30" s="4">
        <v>152.191</v>
      </c>
      <c r="I30" s="4">
        <v>95.765500000000003</v>
      </c>
      <c r="J30" s="4">
        <v>143.05799999999999</v>
      </c>
      <c r="K30" s="13">
        <v>125.45</v>
      </c>
      <c r="L30" s="13">
        <v>159.62799999999999</v>
      </c>
      <c r="M30" s="4">
        <v>130.261</v>
      </c>
      <c r="N30" s="13">
        <v>166.03899999999999</v>
      </c>
      <c r="O30" s="13">
        <v>205.13200000000001</v>
      </c>
      <c r="P30" s="13">
        <v>226.251</v>
      </c>
      <c r="Q30" s="13">
        <v>172.941</v>
      </c>
      <c r="R30" s="4">
        <v>104.626</v>
      </c>
      <c r="S30" s="13">
        <v>95.454499999999996</v>
      </c>
      <c r="T30" s="4">
        <v>142.45699999999999</v>
      </c>
      <c r="U30" s="13">
        <v>163.738</v>
      </c>
      <c r="V30" s="4">
        <v>136.44800000000001</v>
      </c>
      <c r="W30" s="4">
        <v>136.9</v>
      </c>
      <c r="X30" s="4">
        <v>176.99</v>
      </c>
      <c r="Y30" s="4">
        <v>178.78399999999999</v>
      </c>
      <c r="Z30" s="13">
        <v>138.02799999999999</v>
      </c>
      <c r="AA30" s="13">
        <v>187.92599999999999</v>
      </c>
      <c r="AB30" s="4">
        <v>222.727</v>
      </c>
      <c r="AC30" s="4">
        <v>128.37799999999999</v>
      </c>
      <c r="AD30" s="4">
        <v>122.432</v>
      </c>
      <c r="AE30" s="4">
        <v>143.55500000000001</v>
      </c>
      <c r="AF30" s="4">
        <v>156.161</v>
      </c>
      <c r="AG30" s="4">
        <v>140.096</v>
      </c>
      <c r="AH30" s="13">
        <v>116.175</v>
      </c>
      <c r="AI30" s="4">
        <v>120.739</v>
      </c>
      <c r="AJ30" s="4">
        <v>149.239</v>
      </c>
      <c r="AK30" s="4">
        <v>151.19999999999999</v>
      </c>
      <c r="AL30" s="4">
        <v>164.77799999999999</v>
      </c>
      <c r="AM30" s="4">
        <v>195.018</v>
      </c>
      <c r="AN30" s="13">
        <v>157.34299999999999</v>
      </c>
      <c r="AO30" s="4">
        <v>186.983</v>
      </c>
      <c r="AP30" s="13">
        <v>115.979</v>
      </c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x14ac:dyDescent="0.3">
      <c r="A31" s="23" t="s">
        <v>57</v>
      </c>
      <c r="B31" s="4">
        <v>114.79600000000001</v>
      </c>
      <c r="C31" s="4">
        <v>277.94099999999997</v>
      </c>
      <c r="D31" s="4">
        <v>60.048999999999999</v>
      </c>
      <c r="E31" s="13">
        <v>175.93100000000001</v>
      </c>
      <c r="F31" s="13">
        <v>206.52500000000001</v>
      </c>
      <c r="G31" s="4">
        <v>113.953</v>
      </c>
      <c r="H31" s="4">
        <v>137.19800000000001</v>
      </c>
      <c r="I31" s="4">
        <v>76.7624</v>
      </c>
      <c r="J31" s="4">
        <v>134.917</v>
      </c>
      <c r="K31" s="13">
        <v>106.98699999999999</v>
      </c>
      <c r="L31" s="13">
        <v>87.039500000000004</v>
      </c>
      <c r="M31" s="4">
        <v>95.671999999999997</v>
      </c>
      <c r="N31" s="13">
        <v>97.161500000000004</v>
      </c>
      <c r="O31" s="13">
        <v>151.40799999999999</v>
      </c>
      <c r="P31" s="13">
        <v>172.434</v>
      </c>
      <c r="Q31" s="13">
        <v>173.45099999999999</v>
      </c>
      <c r="R31" s="4">
        <v>90.415199999999999</v>
      </c>
      <c r="S31" s="13">
        <v>91.588800000000006</v>
      </c>
      <c r="T31" s="4">
        <v>109.85599999999999</v>
      </c>
      <c r="U31" s="13">
        <v>107.247</v>
      </c>
      <c r="V31" s="4">
        <v>99.773799999999994</v>
      </c>
      <c r="W31" s="4">
        <v>87.778700000000001</v>
      </c>
      <c r="X31" s="4">
        <v>141.346</v>
      </c>
      <c r="Y31" s="4">
        <v>142.565</v>
      </c>
      <c r="Z31" s="13">
        <v>110.943</v>
      </c>
      <c r="AA31" s="13">
        <v>148.11099999999999</v>
      </c>
      <c r="AB31" s="4">
        <v>205.435</v>
      </c>
      <c r="AC31" s="4">
        <v>92.501300000000001</v>
      </c>
      <c r="AD31" s="4">
        <v>98.014499999999998</v>
      </c>
      <c r="AE31" s="4">
        <v>115.485</v>
      </c>
      <c r="AF31" s="4">
        <v>106.282</v>
      </c>
      <c r="AG31" s="4">
        <v>92.721699999999998</v>
      </c>
      <c r="AH31" s="13">
        <v>95.813999999999993</v>
      </c>
      <c r="AI31" s="4">
        <v>87.5608</v>
      </c>
      <c r="AJ31" s="4">
        <v>102.797</v>
      </c>
      <c r="AK31" s="4">
        <v>124.13200000000001</v>
      </c>
      <c r="AL31" s="4">
        <v>165.375</v>
      </c>
      <c r="AM31" s="4">
        <v>181.33199999999999</v>
      </c>
      <c r="AN31" s="13">
        <v>133.773</v>
      </c>
      <c r="AO31" s="4">
        <v>137.07</v>
      </c>
      <c r="AP31" s="13">
        <v>89.474299999999999</v>
      </c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x14ac:dyDescent="0.3">
      <c r="A32" s="23" t="s">
        <v>59</v>
      </c>
      <c r="B32" s="4">
        <v>108.434</v>
      </c>
      <c r="C32" s="4">
        <v>172.98599999999999</v>
      </c>
      <c r="D32" s="4">
        <v>59.659100000000002</v>
      </c>
      <c r="E32" s="13">
        <v>132.459</v>
      </c>
      <c r="F32" s="13">
        <v>163.13200000000001</v>
      </c>
      <c r="G32" s="4">
        <v>84.361500000000007</v>
      </c>
      <c r="H32" s="4">
        <v>139.102</v>
      </c>
      <c r="I32" s="4">
        <v>79.891300000000001</v>
      </c>
      <c r="J32" s="4">
        <v>93.481700000000004</v>
      </c>
      <c r="K32" s="13">
        <v>96.260199999999998</v>
      </c>
      <c r="L32" s="13">
        <v>91.772999999999996</v>
      </c>
      <c r="M32" s="4">
        <v>92.744500000000002</v>
      </c>
      <c r="N32" s="13">
        <v>104.751</v>
      </c>
      <c r="O32" s="13">
        <v>160.744</v>
      </c>
      <c r="P32" s="13">
        <v>121.488</v>
      </c>
      <c r="Q32" s="13">
        <v>158.25399999999999</v>
      </c>
      <c r="R32" s="4">
        <v>98.477800000000002</v>
      </c>
      <c r="S32" s="13">
        <v>80.845699999999994</v>
      </c>
      <c r="T32" s="4">
        <v>99.784999999999997</v>
      </c>
      <c r="U32" s="13">
        <v>86.674499999999995</v>
      </c>
      <c r="V32" s="4">
        <v>68.956500000000005</v>
      </c>
      <c r="W32" s="4">
        <v>96.908900000000003</v>
      </c>
      <c r="X32" s="4">
        <v>94.382000000000005</v>
      </c>
      <c r="Y32" s="4">
        <v>97.051100000000005</v>
      </c>
      <c r="Z32" s="13">
        <v>105.096</v>
      </c>
      <c r="AA32" s="13">
        <v>165.40600000000001</v>
      </c>
      <c r="AB32" s="4">
        <v>215.05199999999999</v>
      </c>
      <c r="AC32" s="4">
        <v>95.169600000000003</v>
      </c>
      <c r="AD32" s="4">
        <v>88.815799999999996</v>
      </c>
      <c r="AE32" s="4">
        <v>104.502</v>
      </c>
      <c r="AF32" s="4">
        <v>121.46</v>
      </c>
      <c r="AG32" s="4">
        <v>92.536900000000003</v>
      </c>
      <c r="AH32" s="13">
        <v>86.357699999999994</v>
      </c>
      <c r="AI32" s="4">
        <v>50.636299999999999</v>
      </c>
      <c r="AJ32" s="4">
        <v>129.048</v>
      </c>
      <c r="AK32" s="4">
        <v>118.69199999999999</v>
      </c>
      <c r="AL32" s="4">
        <v>163.374</v>
      </c>
      <c r="AM32" s="4">
        <v>158.102</v>
      </c>
      <c r="AN32" s="13">
        <v>141.90700000000001</v>
      </c>
      <c r="AO32" s="4">
        <v>160.61699999999999</v>
      </c>
      <c r="AP32" s="13">
        <v>72.852400000000003</v>
      </c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x14ac:dyDescent="0.3">
      <c r="A33" s="23" t="s">
        <v>60</v>
      </c>
      <c r="B33" s="4">
        <v>108.434</v>
      </c>
      <c r="C33" s="4">
        <v>172.98599999999999</v>
      </c>
      <c r="D33" s="4">
        <v>59.659100000000002</v>
      </c>
      <c r="E33" s="13">
        <v>132.459</v>
      </c>
      <c r="F33" s="13">
        <v>163.13200000000001</v>
      </c>
      <c r="G33" s="4">
        <v>84.361500000000007</v>
      </c>
      <c r="H33" s="4">
        <v>139.102</v>
      </c>
      <c r="I33" s="4">
        <v>79.891300000000001</v>
      </c>
      <c r="J33" s="4">
        <v>93.481700000000004</v>
      </c>
      <c r="K33" s="13">
        <v>96.260199999999998</v>
      </c>
      <c r="L33" s="13">
        <v>91.772999999999996</v>
      </c>
      <c r="M33" s="4">
        <v>92.744500000000002</v>
      </c>
      <c r="N33" s="13">
        <v>104.746</v>
      </c>
      <c r="O33" s="13">
        <v>160.744</v>
      </c>
      <c r="P33" s="13">
        <v>121.488</v>
      </c>
      <c r="Q33" s="13">
        <v>158.25399999999999</v>
      </c>
      <c r="R33" s="4">
        <v>98.474100000000007</v>
      </c>
      <c r="S33" s="13">
        <v>80.845699999999994</v>
      </c>
      <c r="T33" s="4">
        <v>99.784999999999997</v>
      </c>
      <c r="U33" s="13">
        <v>86.674499999999995</v>
      </c>
      <c r="V33" s="4">
        <v>68.956500000000005</v>
      </c>
      <c r="W33" s="4">
        <v>96.908900000000003</v>
      </c>
      <c r="X33" s="4">
        <v>94.382000000000005</v>
      </c>
      <c r="Y33" s="4">
        <v>97.051100000000005</v>
      </c>
      <c r="Z33" s="13">
        <v>105.092</v>
      </c>
      <c r="AA33" s="13">
        <v>165.39599999999999</v>
      </c>
      <c r="AB33" s="4">
        <v>215.05199999999999</v>
      </c>
      <c r="AC33" s="4">
        <v>95.169600000000003</v>
      </c>
      <c r="AD33" s="4">
        <v>88.815799999999996</v>
      </c>
      <c r="AE33" s="4">
        <v>104.502</v>
      </c>
      <c r="AF33" s="4">
        <v>121.46</v>
      </c>
      <c r="AG33" s="4">
        <v>92.536900000000003</v>
      </c>
      <c r="AH33" s="13">
        <v>86.357699999999994</v>
      </c>
      <c r="AI33" s="4">
        <v>50.635300000000001</v>
      </c>
      <c r="AJ33" s="4">
        <v>129.042</v>
      </c>
      <c r="AK33" s="4">
        <v>118.69199999999999</v>
      </c>
      <c r="AL33" s="4">
        <v>163.364</v>
      </c>
      <c r="AM33" s="4">
        <v>158.102</v>
      </c>
      <c r="AN33" s="13">
        <v>141.90700000000001</v>
      </c>
      <c r="AO33" s="4">
        <v>160.61699999999999</v>
      </c>
      <c r="AP33" s="13">
        <v>72.850499999999997</v>
      </c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x14ac:dyDescent="0.3">
      <c r="A34" s="23" t="s">
        <v>61</v>
      </c>
      <c r="B34" s="4">
        <v>127.66</v>
      </c>
      <c r="C34" s="4">
        <v>289.11700000000002</v>
      </c>
      <c r="D34" s="4">
        <v>53.728099999999998</v>
      </c>
      <c r="E34" s="13">
        <v>67.212000000000003</v>
      </c>
      <c r="F34" s="13">
        <v>210.602</v>
      </c>
      <c r="G34" s="4">
        <v>142.89599999999999</v>
      </c>
      <c r="H34" s="4">
        <v>142.37299999999999</v>
      </c>
      <c r="I34" s="4">
        <v>86.470600000000005</v>
      </c>
      <c r="J34" s="4">
        <v>100.83499999999999</v>
      </c>
      <c r="K34" s="13">
        <v>81.063699999999997</v>
      </c>
      <c r="L34" s="13">
        <v>97.641999999999996</v>
      </c>
      <c r="M34" s="4">
        <v>138.02799999999999</v>
      </c>
      <c r="N34" s="13">
        <v>98.061700000000002</v>
      </c>
      <c r="O34" s="13">
        <v>280.92200000000003</v>
      </c>
      <c r="P34" s="13">
        <v>153.125</v>
      </c>
      <c r="Q34" s="13">
        <v>119.044</v>
      </c>
      <c r="R34" s="4">
        <v>130.012</v>
      </c>
      <c r="S34" s="13">
        <v>60.637999999999998</v>
      </c>
      <c r="T34" s="4">
        <v>97.555599999999998</v>
      </c>
      <c r="U34" s="13">
        <v>84.807699999999997</v>
      </c>
      <c r="V34" s="4">
        <v>93.856399999999994</v>
      </c>
      <c r="W34" s="4">
        <v>107.104</v>
      </c>
      <c r="X34" s="4">
        <v>93.333299999999994</v>
      </c>
      <c r="Y34" s="4">
        <v>112.65300000000001</v>
      </c>
      <c r="Z34" s="13">
        <v>136.15299999999999</v>
      </c>
      <c r="AA34" s="13">
        <v>159.31100000000001</v>
      </c>
      <c r="AB34" s="4">
        <v>198.33600000000001</v>
      </c>
      <c r="AC34" s="4">
        <v>98.989900000000006</v>
      </c>
      <c r="AD34" s="4">
        <v>79.278499999999994</v>
      </c>
      <c r="AE34" s="4">
        <v>121.10899999999999</v>
      </c>
      <c r="AF34" s="4">
        <v>133.333</v>
      </c>
      <c r="AG34" s="4">
        <v>64.426599999999993</v>
      </c>
      <c r="AH34" s="13">
        <v>105.06699999999999</v>
      </c>
      <c r="AI34" s="4">
        <v>63.533999999999999</v>
      </c>
      <c r="AJ34" s="4">
        <v>143.22800000000001</v>
      </c>
      <c r="AK34" s="4">
        <v>99.279600000000002</v>
      </c>
      <c r="AL34" s="4">
        <v>212.65</v>
      </c>
      <c r="AM34" s="4">
        <v>130.71199999999999</v>
      </c>
      <c r="AN34" s="13">
        <v>137.221</v>
      </c>
      <c r="AO34" s="4">
        <v>159.76300000000001</v>
      </c>
      <c r="AP34" s="13">
        <v>61.9861</v>
      </c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x14ac:dyDescent="0.3">
      <c r="A35" s="23" t="s">
        <v>63</v>
      </c>
      <c r="B35" s="4">
        <v>127.66</v>
      </c>
      <c r="C35" s="4">
        <v>289.11700000000002</v>
      </c>
      <c r="D35" s="4">
        <v>61.25</v>
      </c>
      <c r="E35" s="13">
        <v>67.212000000000003</v>
      </c>
      <c r="F35" s="13">
        <v>210.602</v>
      </c>
      <c r="G35" s="4">
        <v>142.88800000000001</v>
      </c>
      <c r="H35" s="4">
        <v>142.37299999999999</v>
      </c>
      <c r="I35" s="4">
        <v>86.470600000000005</v>
      </c>
      <c r="J35" s="4">
        <v>100.83499999999999</v>
      </c>
      <c r="K35" s="13">
        <v>81.063699999999997</v>
      </c>
      <c r="L35" s="13">
        <v>97.641999999999996</v>
      </c>
      <c r="M35" s="4">
        <v>138.02799999999999</v>
      </c>
      <c r="N35" s="13">
        <v>98.061700000000002</v>
      </c>
      <c r="O35" s="13">
        <v>280.892</v>
      </c>
      <c r="P35" s="13">
        <v>153.125</v>
      </c>
      <c r="Q35" s="13">
        <v>119.039</v>
      </c>
      <c r="R35" s="4">
        <v>130.012</v>
      </c>
      <c r="S35" s="13">
        <v>60.637999999999998</v>
      </c>
      <c r="T35" s="4">
        <v>97.555599999999998</v>
      </c>
      <c r="U35" s="13">
        <v>84.807699999999997</v>
      </c>
      <c r="V35" s="4">
        <v>93.856399999999994</v>
      </c>
      <c r="W35" s="4">
        <v>107.104</v>
      </c>
      <c r="X35" s="4">
        <v>93.333299999999994</v>
      </c>
      <c r="Y35" s="4">
        <v>112.65300000000001</v>
      </c>
      <c r="Z35" s="13">
        <v>136.14599999999999</v>
      </c>
      <c r="AA35" s="13">
        <v>159.31100000000001</v>
      </c>
      <c r="AB35" s="4">
        <v>198.33600000000001</v>
      </c>
      <c r="AC35" s="4">
        <v>98.989900000000006</v>
      </c>
      <c r="AD35" s="4">
        <v>79.278499999999994</v>
      </c>
      <c r="AE35" s="4">
        <v>121.10899999999999</v>
      </c>
      <c r="AF35" s="4">
        <v>133.333</v>
      </c>
      <c r="AG35" s="4">
        <v>64.426599999999993</v>
      </c>
      <c r="AH35" s="13">
        <v>105.06699999999999</v>
      </c>
      <c r="AI35" s="4">
        <v>63.532499999999999</v>
      </c>
      <c r="AJ35" s="4">
        <v>143.221</v>
      </c>
      <c r="AK35" s="4">
        <v>99.275899999999993</v>
      </c>
      <c r="AL35" s="4">
        <v>212.63300000000001</v>
      </c>
      <c r="AM35" s="4">
        <v>130.70500000000001</v>
      </c>
      <c r="AN35" s="13">
        <v>137.215</v>
      </c>
      <c r="AO35" s="4">
        <v>159.76300000000001</v>
      </c>
      <c r="AP35" s="13">
        <v>61.9848</v>
      </c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x14ac:dyDescent="0.3">
      <c r="A36" s="23" t="s">
        <v>64</v>
      </c>
      <c r="B36" s="4">
        <v>112.703</v>
      </c>
      <c r="C36" s="4">
        <v>242.66300000000001</v>
      </c>
      <c r="D36" s="4">
        <v>53.251199999999997</v>
      </c>
      <c r="E36" s="13">
        <v>111.43899999999999</v>
      </c>
      <c r="F36" s="13">
        <v>217.77799999999999</v>
      </c>
      <c r="G36" s="4">
        <v>94.08</v>
      </c>
      <c r="H36" s="4">
        <v>133.46100000000001</v>
      </c>
      <c r="I36" s="4">
        <v>85.9649</v>
      </c>
      <c r="J36" s="4">
        <v>106.01</v>
      </c>
      <c r="K36" s="13">
        <v>126.833</v>
      </c>
      <c r="L36" s="13">
        <v>111.67400000000001</v>
      </c>
      <c r="M36" s="4">
        <v>122.5</v>
      </c>
      <c r="N36" s="13">
        <v>69.151200000000003</v>
      </c>
      <c r="O36" s="13">
        <v>172.053</v>
      </c>
      <c r="P36" s="13">
        <v>150.38399999999999</v>
      </c>
      <c r="Q36" s="13">
        <v>100.62</v>
      </c>
      <c r="R36" s="4">
        <v>88.696700000000007</v>
      </c>
      <c r="S36" s="13">
        <v>79.051100000000005</v>
      </c>
      <c r="T36" s="4">
        <v>112.376</v>
      </c>
      <c r="U36" s="13">
        <v>130.83500000000001</v>
      </c>
      <c r="V36" s="4">
        <v>146.41399999999999</v>
      </c>
      <c r="W36" s="4">
        <v>117.6</v>
      </c>
      <c r="X36" s="4">
        <v>170.93</v>
      </c>
      <c r="Y36" s="4">
        <v>148.71899999999999</v>
      </c>
      <c r="Z36" s="13">
        <v>146.869</v>
      </c>
      <c r="AA36" s="13">
        <v>155.62899999999999</v>
      </c>
      <c r="AB36" s="4">
        <v>183.75</v>
      </c>
      <c r="AC36" s="4">
        <v>112.395</v>
      </c>
      <c r="AD36" s="4">
        <v>109.779</v>
      </c>
      <c r="AE36" s="4">
        <v>150.34100000000001</v>
      </c>
      <c r="AF36" s="4">
        <v>139.33600000000001</v>
      </c>
      <c r="AG36" s="4">
        <v>97.508799999999994</v>
      </c>
      <c r="AH36" s="13">
        <v>100.83799999999999</v>
      </c>
      <c r="AI36" s="4">
        <v>124.051</v>
      </c>
      <c r="AJ36" s="4">
        <v>134.48500000000001</v>
      </c>
      <c r="AK36" s="4">
        <v>138.69399999999999</v>
      </c>
      <c r="AL36" s="4">
        <v>158.93799999999999</v>
      </c>
      <c r="AM36" s="4">
        <v>203.273</v>
      </c>
      <c r="AN36" s="13">
        <v>138.03700000000001</v>
      </c>
      <c r="AO36" s="4">
        <v>158.405</v>
      </c>
      <c r="AP36" s="13">
        <v>119.40300000000001</v>
      </c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x14ac:dyDescent="0.3">
      <c r="A37" s="23" t="s">
        <v>65</v>
      </c>
      <c r="B37" s="4">
        <v>100</v>
      </c>
      <c r="C37" s="4">
        <v>213.52500000000001</v>
      </c>
      <c r="D37" s="4">
        <v>48.748100000000001</v>
      </c>
      <c r="E37" s="13">
        <v>147.393</v>
      </c>
      <c r="F37" s="13">
        <v>175.90700000000001</v>
      </c>
      <c r="G37" s="4">
        <v>99.668499999999995</v>
      </c>
      <c r="H37" s="4">
        <v>122.648</v>
      </c>
      <c r="I37" s="4">
        <v>94.301299999999998</v>
      </c>
      <c r="J37" s="4">
        <v>137.042</v>
      </c>
      <c r="K37" s="13">
        <v>135.11000000000001</v>
      </c>
      <c r="L37" s="13">
        <v>104.27200000000001</v>
      </c>
      <c r="M37" s="4">
        <v>158.91900000000001</v>
      </c>
      <c r="N37" s="13">
        <v>112.34699999999999</v>
      </c>
      <c r="O37" s="13">
        <v>190.291</v>
      </c>
      <c r="P37" s="13">
        <v>189.203</v>
      </c>
      <c r="Q37" s="13">
        <v>126.048</v>
      </c>
      <c r="R37" s="4">
        <v>92.572500000000005</v>
      </c>
      <c r="S37" s="13">
        <v>82.194299999999998</v>
      </c>
      <c r="T37" s="4">
        <v>94.716499999999996</v>
      </c>
      <c r="U37" s="13">
        <v>144.05500000000001</v>
      </c>
      <c r="V37" s="4">
        <v>132.32</v>
      </c>
      <c r="W37" s="4">
        <v>98</v>
      </c>
      <c r="X37" s="4">
        <v>141.00700000000001</v>
      </c>
      <c r="Y37" s="4">
        <v>149.79599999999999</v>
      </c>
      <c r="Z37" s="13">
        <v>133.36699999999999</v>
      </c>
      <c r="AA37" s="13">
        <v>151.54599999999999</v>
      </c>
      <c r="AB37" s="4">
        <v>188.274</v>
      </c>
      <c r="AC37" s="4">
        <v>135.11000000000001</v>
      </c>
      <c r="AD37" s="4">
        <v>127.059</v>
      </c>
      <c r="AE37" s="4">
        <v>144.559</v>
      </c>
      <c r="AF37" s="4">
        <v>132.791</v>
      </c>
      <c r="AG37" s="4">
        <v>97.051100000000005</v>
      </c>
      <c r="AH37" s="13">
        <v>119.02800000000001</v>
      </c>
      <c r="AI37" s="4">
        <v>125.64100000000001</v>
      </c>
      <c r="AJ37" s="4">
        <v>111.65</v>
      </c>
      <c r="AK37" s="4">
        <v>125.64100000000001</v>
      </c>
      <c r="AL37" s="4">
        <v>156.80000000000001</v>
      </c>
      <c r="AM37" s="4">
        <v>169.44200000000001</v>
      </c>
      <c r="AN37" s="13">
        <v>145.161</v>
      </c>
      <c r="AO37" s="4">
        <v>145.066</v>
      </c>
      <c r="AP37" s="13">
        <v>121.212</v>
      </c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x14ac:dyDescent="0.3">
      <c r="A38" s="23" t="s">
        <v>67</v>
      </c>
      <c r="B38" s="4">
        <v>110.727</v>
      </c>
      <c r="C38" s="4">
        <v>214.21600000000001</v>
      </c>
      <c r="D38" s="4">
        <v>70.133600000000001</v>
      </c>
      <c r="E38" s="13">
        <v>147.65600000000001</v>
      </c>
      <c r="F38" s="13">
        <v>265.18299999999999</v>
      </c>
      <c r="G38" s="4">
        <v>91.468500000000006</v>
      </c>
      <c r="H38" s="4">
        <v>120.569</v>
      </c>
      <c r="I38" s="4">
        <v>99.920699999999997</v>
      </c>
      <c r="J38" s="4">
        <v>134.09700000000001</v>
      </c>
      <c r="K38" s="13">
        <v>123.73699999999999</v>
      </c>
      <c r="L38" s="13">
        <v>107.824</v>
      </c>
      <c r="M38" s="4">
        <v>138.679</v>
      </c>
      <c r="N38" s="13">
        <v>90.270200000000003</v>
      </c>
      <c r="O38" s="13">
        <v>194.61600000000001</v>
      </c>
      <c r="P38" s="13">
        <v>190.155</v>
      </c>
      <c r="Q38" s="13">
        <v>107.108</v>
      </c>
      <c r="R38" s="4">
        <v>79.619699999999995</v>
      </c>
      <c r="S38" s="13">
        <v>89.295400000000001</v>
      </c>
      <c r="T38" s="4">
        <v>89.640199999999993</v>
      </c>
      <c r="U38" s="13">
        <v>154.846</v>
      </c>
      <c r="V38" s="4">
        <v>123.351</v>
      </c>
      <c r="W38" s="4">
        <v>106.90900000000001</v>
      </c>
      <c r="X38" s="4">
        <v>173.86199999999999</v>
      </c>
      <c r="Y38" s="4">
        <v>138.971</v>
      </c>
      <c r="Z38" s="13">
        <v>125.91</v>
      </c>
      <c r="AA38" s="13">
        <v>138.679</v>
      </c>
      <c r="AB38" s="4">
        <v>185.08699999999999</v>
      </c>
      <c r="AC38" s="4">
        <v>133.36699999999999</v>
      </c>
      <c r="AD38" s="4">
        <v>124.529</v>
      </c>
      <c r="AE38" s="4">
        <v>135.999</v>
      </c>
      <c r="AF38" s="4">
        <v>135.11000000000001</v>
      </c>
      <c r="AG38" s="4">
        <v>88.720500000000001</v>
      </c>
      <c r="AH38" s="13">
        <v>111.364</v>
      </c>
      <c r="AI38" s="4">
        <v>112.214</v>
      </c>
      <c r="AJ38" s="4">
        <v>106.556</v>
      </c>
      <c r="AK38" s="4">
        <v>106.20099999999999</v>
      </c>
      <c r="AL38" s="4">
        <v>149.14599999999999</v>
      </c>
      <c r="AM38" s="4">
        <v>168.06399999999999</v>
      </c>
      <c r="AN38" s="13">
        <v>127.84099999999999</v>
      </c>
      <c r="AO38" s="4">
        <v>132.089</v>
      </c>
      <c r="AP38" s="13">
        <v>100.629</v>
      </c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x14ac:dyDescent="0.3">
      <c r="A39" s="23" t="s">
        <v>68</v>
      </c>
      <c r="B39" s="4">
        <v>80.744600000000005</v>
      </c>
      <c r="C39" s="4">
        <v>135.44200000000001</v>
      </c>
      <c r="D39" s="4">
        <v>44.599499999999999</v>
      </c>
      <c r="E39" s="13">
        <v>125.27200000000001</v>
      </c>
      <c r="F39" s="13">
        <v>127.962</v>
      </c>
      <c r="G39" s="4">
        <v>63.999600000000001</v>
      </c>
      <c r="H39" s="4">
        <v>93.116600000000005</v>
      </c>
      <c r="I39" s="4">
        <v>71.5715</v>
      </c>
      <c r="J39" s="4">
        <v>93.963099999999997</v>
      </c>
      <c r="K39" s="13">
        <v>108.688</v>
      </c>
      <c r="L39" s="13">
        <v>81.252899999999997</v>
      </c>
      <c r="M39" s="4">
        <v>103.887</v>
      </c>
      <c r="N39" s="13">
        <v>59.231699999999996</v>
      </c>
      <c r="O39" s="13">
        <v>150.34100000000001</v>
      </c>
      <c r="P39" s="13">
        <v>133.166</v>
      </c>
      <c r="Q39" s="13">
        <v>75.273099999999999</v>
      </c>
      <c r="R39" s="4">
        <v>68.677300000000002</v>
      </c>
      <c r="S39" s="13">
        <v>78.007099999999994</v>
      </c>
      <c r="T39" s="4">
        <v>64.420299999999997</v>
      </c>
      <c r="U39" s="13">
        <v>106.556</v>
      </c>
      <c r="V39" s="4">
        <v>89.449299999999994</v>
      </c>
      <c r="W39" s="4">
        <v>70.334900000000005</v>
      </c>
      <c r="X39" s="4">
        <v>122.29600000000001</v>
      </c>
      <c r="Y39" s="4">
        <v>104.255</v>
      </c>
      <c r="Z39" s="13">
        <v>102.682</v>
      </c>
      <c r="AA39" s="13">
        <v>108.08799999999999</v>
      </c>
      <c r="AB39" s="4">
        <v>161.41999999999999</v>
      </c>
      <c r="AC39" s="4">
        <v>103.748</v>
      </c>
      <c r="AD39" s="4">
        <v>90.765600000000006</v>
      </c>
      <c r="AE39" s="4">
        <v>97.739400000000003</v>
      </c>
      <c r="AF39" s="4">
        <v>127.999</v>
      </c>
      <c r="AG39" s="4">
        <v>73.565399999999997</v>
      </c>
      <c r="AH39" s="13">
        <v>90.427499999999995</v>
      </c>
      <c r="AI39" s="4">
        <v>71.707300000000004</v>
      </c>
      <c r="AJ39" s="4">
        <v>81.626400000000004</v>
      </c>
      <c r="AK39" s="4">
        <v>76.421000000000006</v>
      </c>
      <c r="AL39" s="4">
        <v>99.533600000000007</v>
      </c>
      <c r="AM39" s="4">
        <v>132.512</v>
      </c>
      <c r="AN39" s="13">
        <v>105.14</v>
      </c>
      <c r="AO39" s="4">
        <v>107.108</v>
      </c>
      <c r="AP39" s="13">
        <v>85.000900000000001</v>
      </c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x14ac:dyDescent="0.3">
      <c r="A40" s="23" t="s">
        <v>69</v>
      </c>
      <c r="B40" s="4">
        <v>59.4452</v>
      </c>
      <c r="C40" s="4">
        <v>95.444199999999995</v>
      </c>
      <c r="D40" s="4">
        <v>49.932099999999998</v>
      </c>
      <c r="E40" s="13">
        <v>104.018</v>
      </c>
      <c r="F40" s="13">
        <v>139.83699999999999</v>
      </c>
      <c r="G40" s="4">
        <v>56.732399999999998</v>
      </c>
      <c r="H40" s="4">
        <v>77.486199999999997</v>
      </c>
      <c r="I40" s="4">
        <v>59.972799999999999</v>
      </c>
      <c r="J40" s="4">
        <v>107.352</v>
      </c>
      <c r="K40" s="13">
        <v>89.771000000000001</v>
      </c>
      <c r="L40" s="13">
        <v>46.185299999999998</v>
      </c>
      <c r="M40" s="4">
        <v>88.241200000000006</v>
      </c>
      <c r="N40" s="13">
        <v>68.854200000000006</v>
      </c>
      <c r="O40" s="13">
        <v>115.485</v>
      </c>
      <c r="P40" s="13">
        <v>103.259</v>
      </c>
      <c r="Q40" s="13">
        <v>47.865400000000001</v>
      </c>
      <c r="R40" s="4">
        <v>58.894199999999998</v>
      </c>
      <c r="S40" s="13">
        <v>66.176500000000004</v>
      </c>
      <c r="T40" s="4">
        <v>46.091099999999997</v>
      </c>
      <c r="U40" s="13">
        <v>97.971000000000004</v>
      </c>
      <c r="V40" s="4">
        <v>59.964599999999997</v>
      </c>
      <c r="W40" s="4">
        <v>47.426200000000001</v>
      </c>
      <c r="X40" s="4">
        <v>79.459500000000006</v>
      </c>
      <c r="Y40" s="4">
        <v>65.4238</v>
      </c>
      <c r="Z40" s="13">
        <v>71.242000000000004</v>
      </c>
      <c r="AA40" s="13">
        <v>84.482799999999997</v>
      </c>
      <c r="AB40" s="4">
        <v>121.054</v>
      </c>
      <c r="AC40" s="4">
        <v>76.633499999999998</v>
      </c>
      <c r="AD40" s="4">
        <v>54.079500000000003</v>
      </c>
      <c r="AE40" s="4">
        <v>78.909700000000001</v>
      </c>
      <c r="AF40" s="4">
        <v>96.372399999999999</v>
      </c>
      <c r="AG40" s="4">
        <v>59.1708</v>
      </c>
      <c r="AH40" s="13">
        <v>64.781499999999994</v>
      </c>
      <c r="AI40" s="4">
        <v>56.661999999999999</v>
      </c>
      <c r="AJ40" s="4">
        <v>49.218800000000002</v>
      </c>
      <c r="AK40" s="4">
        <v>57.421900000000001</v>
      </c>
      <c r="AL40" s="4">
        <v>88.601699999999994</v>
      </c>
      <c r="AM40" s="4">
        <v>104.05</v>
      </c>
      <c r="AN40" s="13">
        <v>76.526499999999999</v>
      </c>
      <c r="AO40" s="4">
        <v>94.177099999999996</v>
      </c>
      <c r="AP40" s="13">
        <v>52.585500000000003</v>
      </c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x14ac:dyDescent="0.3">
      <c r="A41" s="23" t="s">
        <v>71</v>
      </c>
      <c r="B41" s="4">
        <v>40.983600000000003</v>
      </c>
      <c r="C41" s="4">
        <v>198.21700000000001</v>
      </c>
      <c r="D41" s="4">
        <v>40.296100000000003</v>
      </c>
      <c r="E41" s="13">
        <v>77.640799999999999</v>
      </c>
      <c r="F41" s="13">
        <v>109.09099999999999</v>
      </c>
      <c r="G41" s="4">
        <v>41.761400000000002</v>
      </c>
      <c r="H41" s="4">
        <v>61.25</v>
      </c>
      <c r="I41" s="4">
        <v>47.8827</v>
      </c>
      <c r="J41" s="4">
        <v>64.332599999999999</v>
      </c>
      <c r="K41" s="13">
        <v>75.053200000000004</v>
      </c>
      <c r="L41" s="13">
        <v>44.2179</v>
      </c>
      <c r="M41" s="4">
        <v>71.528999999999996</v>
      </c>
      <c r="N41" s="13">
        <v>49.704099999999997</v>
      </c>
      <c r="O41" s="13">
        <v>85.266800000000003</v>
      </c>
      <c r="P41" s="13">
        <v>77.030600000000007</v>
      </c>
      <c r="Q41" s="13">
        <v>48.837200000000003</v>
      </c>
      <c r="R41" s="4">
        <v>55.033299999999997</v>
      </c>
      <c r="S41" s="13">
        <v>56.647399999999998</v>
      </c>
      <c r="T41" s="4">
        <v>40.453800000000001</v>
      </c>
      <c r="U41" s="13">
        <v>64.298199999999994</v>
      </c>
      <c r="V41" s="4">
        <v>45.971800000000002</v>
      </c>
      <c r="W41" s="4">
        <v>43.611499999999999</v>
      </c>
      <c r="X41" s="4">
        <v>65.937399999999997</v>
      </c>
      <c r="Y41" s="4">
        <v>42.976900000000001</v>
      </c>
      <c r="Z41" s="13">
        <v>54.902000000000001</v>
      </c>
      <c r="AA41" s="13">
        <v>84.299700000000001</v>
      </c>
      <c r="AB41" s="4">
        <v>106.90900000000001</v>
      </c>
      <c r="AC41" s="4">
        <v>56.790900000000001</v>
      </c>
      <c r="AD41" s="4">
        <v>49.456099999999999</v>
      </c>
      <c r="AE41" s="4">
        <v>72.772300000000001</v>
      </c>
      <c r="AF41" s="4">
        <v>74.762699999999995</v>
      </c>
      <c r="AG41" s="4">
        <v>50.957099999999997</v>
      </c>
      <c r="AH41" s="13">
        <v>51.939399999999999</v>
      </c>
      <c r="AI41" s="4">
        <v>35.717199999999998</v>
      </c>
      <c r="AJ41" s="4">
        <v>37.335999999999999</v>
      </c>
      <c r="AK41" s="4">
        <v>46.142600000000002</v>
      </c>
      <c r="AL41" s="4">
        <v>73.102000000000004</v>
      </c>
      <c r="AM41" s="4">
        <v>103.19</v>
      </c>
      <c r="AN41" s="13">
        <v>43.690600000000003</v>
      </c>
      <c r="AO41" s="4">
        <v>76.891800000000003</v>
      </c>
      <c r="AP41" s="13">
        <v>40.825600000000001</v>
      </c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x14ac:dyDescent="0.3">
      <c r="A42" s="23" t="s">
        <v>72</v>
      </c>
      <c r="B42" s="4">
        <v>41.627499999999998</v>
      </c>
      <c r="C42" s="4">
        <v>74.707800000000006</v>
      </c>
      <c r="D42" s="4">
        <v>24.831099999999999</v>
      </c>
      <c r="E42" s="13">
        <v>55.681800000000003</v>
      </c>
      <c r="F42" s="13">
        <v>66.006399999999999</v>
      </c>
      <c r="G42" s="4">
        <v>27.978999999999999</v>
      </c>
      <c r="H42" s="4">
        <v>49.134700000000002</v>
      </c>
      <c r="I42" s="4">
        <v>32.2699</v>
      </c>
      <c r="J42" s="4">
        <v>68.4251</v>
      </c>
      <c r="K42" s="13">
        <v>62.516199999999998</v>
      </c>
      <c r="L42" s="13">
        <v>34.264000000000003</v>
      </c>
      <c r="M42" s="4">
        <v>41.097200000000001</v>
      </c>
      <c r="N42" s="13">
        <v>36.934699999999999</v>
      </c>
      <c r="O42" s="13">
        <v>66.455699999999993</v>
      </c>
      <c r="P42" s="13">
        <v>74.745800000000003</v>
      </c>
      <c r="Q42" s="13">
        <v>33.959600000000002</v>
      </c>
      <c r="R42" s="4">
        <v>46.841799999999999</v>
      </c>
      <c r="S42" s="13">
        <v>58.9178</v>
      </c>
      <c r="T42" s="4">
        <v>34.112000000000002</v>
      </c>
      <c r="U42" s="13">
        <v>52.504199999999997</v>
      </c>
      <c r="V42" s="4">
        <v>37.645099999999999</v>
      </c>
      <c r="W42" s="4">
        <v>33.259599999999999</v>
      </c>
      <c r="X42" s="4">
        <v>45.203699999999998</v>
      </c>
      <c r="Y42" s="4">
        <v>26.3672</v>
      </c>
      <c r="Z42" s="13">
        <v>48.011299999999999</v>
      </c>
      <c r="AA42" s="13">
        <v>67.555099999999996</v>
      </c>
      <c r="AB42" s="4">
        <v>65.443200000000004</v>
      </c>
      <c r="AC42" s="4">
        <v>36.139600000000002</v>
      </c>
      <c r="AD42" s="4">
        <v>33.145400000000002</v>
      </c>
      <c r="AE42" s="4">
        <v>64.139200000000002</v>
      </c>
      <c r="AF42" s="4">
        <v>49.411799999999999</v>
      </c>
      <c r="AG42" s="4">
        <v>43.114100000000001</v>
      </c>
      <c r="AH42" s="13">
        <v>38.387900000000002</v>
      </c>
      <c r="AI42" s="4">
        <v>25.7895</v>
      </c>
      <c r="AJ42" s="4">
        <v>38.258000000000003</v>
      </c>
      <c r="AK42" s="4">
        <v>25.185600000000001</v>
      </c>
      <c r="AL42" s="4">
        <v>45.230800000000002</v>
      </c>
      <c r="AM42" s="4">
        <v>83.691800000000001</v>
      </c>
      <c r="AN42" s="13">
        <v>42.977400000000003</v>
      </c>
      <c r="AO42" s="4">
        <v>64.8005</v>
      </c>
      <c r="AP42" s="13">
        <v>30.970400000000001</v>
      </c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x14ac:dyDescent="0.3">
      <c r="A43" s="23" t="s">
        <v>73</v>
      </c>
      <c r="B43" s="4">
        <v>27.613499999999998</v>
      </c>
      <c r="C43" s="4">
        <v>54.214599999999997</v>
      </c>
      <c r="D43" s="4">
        <v>32.048299999999998</v>
      </c>
      <c r="E43" s="13">
        <v>41.761400000000002</v>
      </c>
      <c r="F43" s="13">
        <v>51.809199999999997</v>
      </c>
      <c r="G43" s="4">
        <v>41.948700000000002</v>
      </c>
      <c r="H43" s="4">
        <v>48.985500000000002</v>
      </c>
      <c r="I43" s="4">
        <v>34.097499999999997</v>
      </c>
      <c r="J43" s="4">
        <v>45</v>
      </c>
      <c r="K43" s="13">
        <v>47.115400000000001</v>
      </c>
      <c r="L43" s="13">
        <v>34.644399999999997</v>
      </c>
      <c r="M43" s="4">
        <v>41.0946</v>
      </c>
      <c r="N43" s="13">
        <v>31.671900000000001</v>
      </c>
      <c r="O43" s="13">
        <v>78.007099999999994</v>
      </c>
      <c r="P43" s="13">
        <v>47.649900000000002</v>
      </c>
      <c r="Q43" s="13">
        <v>25.4206</v>
      </c>
      <c r="R43" s="4">
        <v>36.206899999999997</v>
      </c>
      <c r="S43" s="13">
        <v>46.89</v>
      </c>
      <c r="T43" s="4">
        <v>33.395600000000002</v>
      </c>
      <c r="U43" s="13">
        <v>29.174099999999999</v>
      </c>
      <c r="V43" s="4">
        <v>40.054499999999997</v>
      </c>
      <c r="W43" s="4">
        <v>28.0928</v>
      </c>
      <c r="X43" s="4">
        <v>26.782499999999999</v>
      </c>
      <c r="Y43" s="4">
        <v>31.038900000000002</v>
      </c>
      <c r="Z43" s="13">
        <v>38.228200000000001</v>
      </c>
      <c r="AA43" s="13">
        <v>46.923200000000001</v>
      </c>
      <c r="AB43" s="4">
        <v>47.5762</v>
      </c>
      <c r="AC43" s="4">
        <v>31.738800000000001</v>
      </c>
      <c r="AD43" s="4">
        <v>27.683599999999998</v>
      </c>
      <c r="AE43" s="4">
        <v>50.116500000000002</v>
      </c>
      <c r="AF43" s="4">
        <v>31.276599999999998</v>
      </c>
      <c r="AG43" s="4">
        <v>54.430999999999997</v>
      </c>
      <c r="AH43" s="13">
        <v>31.368600000000001</v>
      </c>
      <c r="AI43" s="4">
        <v>22.374400000000001</v>
      </c>
      <c r="AJ43" s="4">
        <v>36.234699999999997</v>
      </c>
      <c r="AK43" s="4">
        <v>26.919</v>
      </c>
      <c r="AL43" s="4">
        <v>42.731200000000001</v>
      </c>
      <c r="AM43" s="4">
        <v>53.8812</v>
      </c>
      <c r="AN43" s="13">
        <v>38.186199999999999</v>
      </c>
      <c r="AO43" s="4">
        <v>46.546799999999998</v>
      </c>
      <c r="AP43" s="13">
        <v>26.209499999999998</v>
      </c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x14ac:dyDescent="0.3">
      <c r="A44" s="23" t="s">
        <v>77</v>
      </c>
      <c r="B44" s="4">
        <v>12.940899999999999</v>
      </c>
      <c r="C44" s="4">
        <v>12.275499999999999</v>
      </c>
      <c r="D44" s="4">
        <v>37.936599999999999</v>
      </c>
      <c r="E44" s="13">
        <v>7.8968100000000003</v>
      </c>
      <c r="F44" s="13">
        <v>11.3574</v>
      </c>
      <c r="G44" s="4">
        <v>12.835699999999999</v>
      </c>
      <c r="H44" s="4">
        <v>18.101500000000001</v>
      </c>
      <c r="I44" s="4">
        <v>8.8749400000000005</v>
      </c>
      <c r="J44" s="4">
        <v>13.673</v>
      </c>
      <c r="K44" s="13">
        <v>15.098599999999999</v>
      </c>
      <c r="L44" s="13">
        <v>12.334099999999999</v>
      </c>
      <c r="M44" s="4">
        <v>8.6623400000000004</v>
      </c>
      <c r="N44" s="13">
        <v>17.419799999999999</v>
      </c>
      <c r="O44" s="13">
        <v>24.942499999999999</v>
      </c>
      <c r="P44" s="13">
        <v>12.9687</v>
      </c>
      <c r="Q44" s="13">
        <v>9.0199099999999994</v>
      </c>
      <c r="R44" s="4">
        <v>11.170199999999999</v>
      </c>
      <c r="S44" s="13">
        <v>12.4208</v>
      </c>
      <c r="T44" s="4">
        <v>13.5022</v>
      </c>
      <c r="U44" s="13">
        <v>9.5099499999999999</v>
      </c>
      <c r="V44" s="4">
        <v>15.9717</v>
      </c>
      <c r="W44" s="4">
        <v>11.725</v>
      </c>
      <c r="X44" s="4">
        <v>7.9416500000000001</v>
      </c>
      <c r="Y44" s="4">
        <v>9.6193000000000008</v>
      </c>
      <c r="Z44" s="13">
        <v>6.2358599999999997</v>
      </c>
      <c r="AA44" s="13">
        <v>13.777100000000001</v>
      </c>
      <c r="AB44" s="4">
        <v>20.419499999999999</v>
      </c>
      <c r="AC44" s="4">
        <v>7.7392000000000003</v>
      </c>
      <c r="AD44" s="4">
        <v>12.0352</v>
      </c>
      <c r="AE44" s="4">
        <v>12.580299999999999</v>
      </c>
      <c r="AF44" s="4">
        <v>12.614800000000001</v>
      </c>
      <c r="AG44" s="4">
        <v>11.5038</v>
      </c>
      <c r="AH44" s="16">
        <v>7.9871999999999996</v>
      </c>
      <c r="AI44" s="4">
        <v>5.6225100000000001</v>
      </c>
      <c r="AJ44" s="4">
        <v>10.0227</v>
      </c>
      <c r="AK44" s="4">
        <v>10.678100000000001</v>
      </c>
      <c r="AL44" s="4">
        <v>13.367599999999999</v>
      </c>
      <c r="AM44" s="4">
        <v>18.430800000000001</v>
      </c>
      <c r="AN44" s="13">
        <v>10.884399999999999</v>
      </c>
      <c r="AO44" s="4">
        <v>13.93</v>
      </c>
      <c r="AP44" s="13">
        <v>10.352</v>
      </c>
    </row>
    <row r="45" spans="1:126" x14ac:dyDescent="0.3">
      <c r="D45" s="23"/>
      <c r="E45" s="13"/>
    </row>
    <row r="46" spans="1:126" x14ac:dyDescent="0.3">
      <c r="B46" s="33" t="s">
        <v>122</v>
      </c>
      <c r="C46" s="33" t="s">
        <v>123</v>
      </c>
      <c r="D46" s="22" t="s">
        <v>119</v>
      </c>
      <c r="E46" s="33" t="s">
        <v>120</v>
      </c>
      <c r="F46" s="22" t="s">
        <v>182</v>
      </c>
      <c r="G46" s="33" t="s">
        <v>126</v>
      </c>
      <c r="H46" s="33" t="s">
        <v>127</v>
      </c>
      <c r="I46" s="22" t="s">
        <v>128</v>
      </c>
      <c r="J46" s="22" t="s">
        <v>129</v>
      </c>
      <c r="K46" s="22" t="s">
        <v>130</v>
      </c>
      <c r="L46" s="22" t="s">
        <v>131</v>
      </c>
      <c r="M46" s="22" t="s">
        <v>132</v>
      </c>
      <c r="N46" s="22" t="s">
        <v>133</v>
      </c>
      <c r="O46" s="22" t="s">
        <v>134</v>
      </c>
      <c r="P46" s="22" t="s">
        <v>135</v>
      </c>
      <c r="Q46" s="22" t="s">
        <v>136</v>
      </c>
      <c r="R46" s="22" t="s">
        <v>137</v>
      </c>
      <c r="S46" s="22" t="s">
        <v>138</v>
      </c>
      <c r="T46" s="22" t="s">
        <v>139</v>
      </c>
      <c r="U46" s="22" t="s">
        <v>140</v>
      </c>
      <c r="V46" s="22" t="s">
        <v>141</v>
      </c>
      <c r="W46" s="22" t="s">
        <v>142</v>
      </c>
      <c r="X46" s="22" t="s">
        <v>143</v>
      </c>
      <c r="Y46" s="22" t="s">
        <v>144</v>
      </c>
      <c r="Z46" s="22" t="s">
        <v>145</v>
      </c>
      <c r="AA46" s="22" t="s">
        <v>146</v>
      </c>
      <c r="AB46" s="22" t="s">
        <v>147</v>
      </c>
      <c r="AC46" s="22" t="s">
        <v>148</v>
      </c>
      <c r="AD46" s="22" t="s">
        <v>149</v>
      </c>
      <c r="AE46" s="22" t="s">
        <v>150</v>
      </c>
      <c r="AF46" s="22" t="s">
        <v>151</v>
      </c>
      <c r="AG46" s="22" t="s">
        <v>152</v>
      </c>
      <c r="AH46" s="22" t="s">
        <v>156</v>
      </c>
      <c r="AI46" s="22" t="s">
        <v>157</v>
      </c>
      <c r="AJ46" s="22" t="s">
        <v>158</v>
      </c>
      <c r="AK46" s="22" t="s">
        <v>159</v>
      </c>
      <c r="AL46" s="22" t="s">
        <v>160</v>
      </c>
      <c r="AM46" s="22" t="s">
        <v>161</v>
      </c>
      <c r="AN46" s="22" t="s">
        <v>162</v>
      </c>
      <c r="AO46" s="22" t="s">
        <v>163</v>
      </c>
      <c r="AP46" s="22" t="s">
        <v>164</v>
      </c>
    </row>
    <row r="47" spans="1:126" x14ac:dyDescent="0.3">
      <c r="A47" s="6" t="s">
        <v>486</v>
      </c>
      <c r="B47" s="4">
        <f>STDEV(B2:B43)</f>
        <v>36.233066108216683</v>
      </c>
      <c r="C47" s="4">
        <f t="shared" ref="C47:AP47" si="0">STDEV(C2:C43)</f>
        <v>52.874467794096198</v>
      </c>
      <c r="D47" s="4">
        <f t="shared" si="0"/>
        <v>12.750401917361787</v>
      </c>
      <c r="E47" s="4">
        <f>STDEV(E2:E43)</f>
        <v>48.101818059274919</v>
      </c>
      <c r="F47" s="4">
        <f>STDEV(F2:F43)</f>
        <v>57.54302666703316</v>
      </c>
      <c r="G47" s="4">
        <f t="shared" si="0"/>
        <v>56.905547026049831</v>
      </c>
      <c r="H47" s="4">
        <f t="shared" si="0"/>
        <v>34.859012016220738</v>
      </c>
      <c r="I47" s="4">
        <f t="shared" si="0"/>
        <v>33.082642157533471</v>
      </c>
      <c r="J47" s="4">
        <f t="shared" si="0"/>
        <v>33.085675029801415</v>
      </c>
      <c r="K47" s="4">
        <f>STDEV(K2:K43)</f>
        <v>28.414421073343146</v>
      </c>
      <c r="L47" s="4">
        <f>STDEV(L2:L43)</f>
        <v>35.565363492479264</v>
      </c>
      <c r="M47" s="4">
        <f t="shared" si="0"/>
        <v>41.435335513191568</v>
      </c>
      <c r="N47" s="4">
        <f>STDEV(N2:N43)</f>
        <v>43.955060603930711</v>
      </c>
      <c r="O47" s="4">
        <f>STDEV(O2:O43)</f>
        <v>52.520975203055684</v>
      </c>
      <c r="P47" s="13">
        <f>STDEV(P2:P43)</f>
        <v>44.652088413136369</v>
      </c>
      <c r="Q47" s="13">
        <f>STDEV(Q2:Q43)</f>
        <v>58.144681786800312</v>
      </c>
      <c r="R47" s="4">
        <f t="shared" si="0"/>
        <v>29.493726508656181</v>
      </c>
      <c r="S47" s="4">
        <f>STDEV(S2:S43)</f>
        <v>13.953346453335433</v>
      </c>
      <c r="T47" s="4">
        <f t="shared" si="0"/>
        <v>35.515220662117109</v>
      </c>
      <c r="U47" s="4">
        <f>STDEV(U2:U43)</f>
        <v>44.367805074308123</v>
      </c>
      <c r="V47" s="4">
        <f t="shared" si="0"/>
        <v>39.175045140204084</v>
      </c>
      <c r="W47" s="4">
        <f t="shared" si="0"/>
        <v>38.958724842314943</v>
      </c>
      <c r="X47" s="4">
        <f t="shared" si="0"/>
        <v>59.5330377647361</v>
      </c>
      <c r="Y47" s="4">
        <f t="shared" si="0"/>
        <v>51.217870043970862</v>
      </c>
      <c r="Z47" s="13">
        <f>STDEV(Z2:Z43)</f>
        <v>33.160208804971056</v>
      </c>
      <c r="AA47" s="4">
        <f>STDEV(AA2:AA43)</f>
        <v>33.955936857043064</v>
      </c>
      <c r="AB47" s="4">
        <f t="shared" si="0"/>
        <v>40.402954905500572</v>
      </c>
      <c r="AC47" s="4">
        <f t="shared" si="0"/>
        <v>34.036833933713609</v>
      </c>
      <c r="AD47" s="4">
        <f t="shared" si="0"/>
        <v>27.365402875481248</v>
      </c>
      <c r="AE47" s="4">
        <f t="shared" si="0"/>
        <v>25.943716610247101</v>
      </c>
      <c r="AF47" s="4">
        <f t="shared" si="0"/>
        <v>27.486951703250341</v>
      </c>
      <c r="AG47" s="4">
        <f t="shared" si="0"/>
        <v>40.455340540396882</v>
      </c>
      <c r="AH47" s="4">
        <f>STDEV(AH2:AH43)</f>
        <v>20.900581873986191</v>
      </c>
      <c r="AI47" s="4">
        <f t="shared" si="0"/>
        <v>29.19929735365875</v>
      </c>
      <c r="AJ47" s="4">
        <f t="shared" si="0"/>
        <v>31.324419294555263</v>
      </c>
      <c r="AK47" s="4">
        <f t="shared" si="0"/>
        <v>33.860478322497471</v>
      </c>
      <c r="AL47" s="4">
        <f t="shared" si="0"/>
        <v>39.18757636661833</v>
      </c>
      <c r="AM47" s="4">
        <f t="shared" si="0"/>
        <v>38.028597240718085</v>
      </c>
      <c r="AN47" s="4">
        <f t="shared" si="0"/>
        <v>31.375772813915212</v>
      </c>
      <c r="AO47" s="4">
        <f t="shared" si="0"/>
        <v>33.722818607371678</v>
      </c>
      <c r="AP47" s="4">
        <f t="shared" si="0"/>
        <v>26.928470490187213</v>
      </c>
    </row>
    <row r="48" spans="1:126" s="96" customFormat="1" x14ac:dyDescent="0.3">
      <c r="A48" s="104" t="s">
        <v>492</v>
      </c>
      <c r="B48" s="82">
        <f>AVERAGE(B2:B34)</f>
        <v>137.40106060606064</v>
      </c>
      <c r="C48" s="82">
        <f t="shared" ref="C48:AP48" si="1">AVERAGE(C2:C34)</f>
        <v>229.63015151515145</v>
      </c>
      <c r="D48" s="82">
        <f t="shared" si="1"/>
        <v>64.973315151515152</v>
      </c>
      <c r="E48" s="82">
        <f t="shared" si="1"/>
        <v>181.82851515151515</v>
      </c>
      <c r="F48" s="82">
        <f>AVERAGE(F2:F34)</f>
        <v>188.613403030303</v>
      </c>
      <c r="G48" s="82">
        <f t="shared" si="1"/>
        <v>162.53485151515156</v>
      </c>
      <c r="H48" s="82">
        <f t="shared" si="1"/>
        <v>156.24208181818182</v>
      </c>
      <c r="I48" s="82">
        <f t="shared" si="1"/>
        <v>107.2776878787879</v>
      </c>
      <c r="J48" s="82">
        <f t="shared" si="1"/>
        <v>143.85652727272731</v>
      </c>
      <c r="K48" s="82">
        <f t="shared" si="1"/>
        <v>127.2787606060606</v>
      </c>
      <c r="L48" s="82">
        <f t="shared" si="1"/>
        <v>125.79045757575756</v>
      </c>
      <c r="M48" s="82">
        <f t="shared" si="1"/>
        <v>143.31866969696969</v>
      </c>
      <c r="N48" s="82">
        <f t="shared" si="1"/>
        <v>141.02928484848485</v>
      </c>
      <c r="O48" s="82">
        <f t="shared" si="1"/>
        <v>204.98787878787874</v>
      </c>
      <c r="P48" s="82">
        <f t="shared" si="1"/>
        <v>171.66390909090907</v>
      </c>
      <c r="Q48" s="82">
        <f t="shared" si="1"/>
        <v>169.33001515151514</v>
      </c>
      <c r="R48" s="82">
        <f t="shared" si="1"/>
        <v>117.97608787878791</v>
      </c>
      <c r="S48" s="82">
        <f t="shared" si="1"/>
        <v>87.083812121212105</v>
      </c>
      <c r="T48" s="82">
        <f t="shared" si="1"/>
        <v>134.08472424242424</v>
      </c>
      <c r="U48" s="82">
        <f t="shared" si="1"/>
        <v>141.50252727272732</v>
      </c>
      <c r="V48" s="82">
        <f t="shared" si="1"/>
        <v>129.00163030303031</v>
      </c>
      <c r="W48" s="82">
        <f t="shared" si="1"/>
        <v>132.4973181818182</v>
      </c>
      <c r="X48" s="82">
        <f t="shared" si="1"/>
        <v>170.39471515151507</v>
      </c>
      <c r="Y48" s="82">
        <f t="shared" si="1"/>
        <v>166.26186363636361</v>
      </c>
      <c r="Z48" s="82">
        <f t="shared" si="1"/>
        <v>136.51581515151511</v>
      </c>
      <c r="AA48" s="82">
        <f t="shared" si="1"/>
        <v>144.2922424242424</v>
      </c>
      <c r="AB48" s="82">
        <f t="shared" si="1"/>
        <v>197.19348484848487</v>
      </c>
      <c r="AC48" s="82">
        <f t="shared" si="1"/>
        <v>130.52103333333332</v>
      </c>
      <c r="AD48" s="82">
        <f t="shared" si="1"/>
        <v>112.47402121212122</v>
      </c>
      <c r="AE48" s="82">
        <f t="shared" si="1"/>
        <v>120.21586666666667</v>
      </c>
      <c r="AF48" s="82">
        <f t="shared" si="1"/>
        <v>126.75662424242425</v>
      </c>
      <c r="AG48" s="82">
        <f t="shared" si="1"/>
        <v>127.1009424242424</v>
      </c>
      <c r="AH48" s="82">
        <f t="shared" si="1"/>
        <v>97.061160606060582</v>
      </c>
      <c r="AI48" s="82">
        <f t="shared" si="1"/>
        <v>87.122621212121231</v>
      </c>
      <c r="AJ48" s="82">
        <f t="shared" si="1"/>
        <v>133.61290909090911</v>
      </c>
      <c r="AK48" s="82">
        <f t="shared" si="1"/>
        <v>128.46120909090908</v>
      </c>
      <c r="AL48" s="82">
        <f t="shared" si="1"/>
        <v>163.51421212121207</v>
      </c>
      <c r="AM48" s="82">
        <f t="shared" si="1"/>
        <v>170.59360606060599</v>
      </c>
      <c r="AN48" s="82">
        <f t="shared" si="1"/>
        <v>131.88970909090912</v>
      </c>
      <c r="AO48" s="82">
        <f t="shared" si="1"/>
        <v>166.84312121212122</v>
      </c>
      <c r="AP48" s="82">
        <f t="shared" si="1"/>
        <v>93.354809090909086</v>
      </c>
    </row>
    <row r="49" spans="1:42" x14ac:dyDescent="0.3">
      <c r="A49" s="98" t="s">
        <v>476</v>
      </c>
      <c r="B49" s="4">
        <f>STDEV(B2:B34)</f>
        <v>23.729787495017593</v>
      </c>
      <c r="C49" s="4">
        <f t="shared" ref="C49:AP49" si="2">STDEV(C2:C34)</f>
        <v>33.054137852848335</v>
      </c>
      <c r="D49" s="4">
        <f t="shared" si="2"/>
        <v>9.496030212084678</v>
      </c>
      <c r="E49" s="4">
        <f>STDEV(E2:E34)</f>
        <v>31.856077698299224</v>
      </c>
      <c r="F49" s="4">
        <f>STDEV(F2:F34)</f>
        <v>51.513665362069901</v>
      </c>
      <c r="G49" s="4">
        <f t="shared" si="2"/>
        <v>45.374383434303368</v>
      </c>
      <c r="H49" s="4">
        <f t="shared" si="2"/>
        <v>19.294533230676009</v>
      </c>
      <c r="I49" s="4">
        <f t="shared" si="2"/>
        <v>29.952538967159679</v>
      </c>
      <c r="J49" s="4">
        <f t="shared" si="2"/>
        <v>25.253833202732139</v>
      </c>
      <c r="K49" s="4">
        <f>STDEV(K2:K34)</f>
        <v>23.633331556087562</v>
      </c>
      <c r="L49" s="4">
        <f>STDEV(L2:L34)</f>
        <v>27.206675067504563</v>
      </c>
      <c r="M49" s="4">
        <f t="shared" si="2"/>
        <v>36.473659489122213</v>
      </c>
      <c r="N49" s="4">
        <f>STDEV(N2:N34)</f>
        <v>33.504083269479288</v>
      </c>
      <c r="O49" s="4">
        <f>STDEV(O2:O34)</f>
        <v>40.121034439367129</v>
      </c>
      <c r="P49" s="13">
        <f>STDEV(P2:P34)</f>
        <v>37.390170330385359</v>
      </c>
      <c r="Q49" s="13">
        <f>STDEV(Q2:Q34)</f>
        <v>45.157995988128441</v>
      </c>
      <c r="R49" s="4">
        <f t="shared" si="2"/>
        <v>21.525461441507936</v>
      </c>
      <c r="S49" s="4">
        <f>STDEV(S2:S34)</f>
        <v>11.167304048811435</v>
      </c>
      <c r="T49" s="4">
        <f t="shared" si="2"/>
        <v>20.378481636382908</v>
      </c>
      <c r="U49" s="4">
        <f>STDEV(U2:U34)</f>
        <v>40.137831967447184</v>
      </c>
      <c r="V49" s="4">
        <f t="shared" si="2"/>
        <v>33.315309467218597</v>
      </c>
      <c r="W49" s="4">
        <f t="shared" si="2"/>
        <v>28.892861729450644</v>
      </c>
      <c r="X49" s="4">
        <f t="shared" si="2"/>
        <v>52.945598155944289</v>
      </c>
      <c r="Y49" s="4">
        <f t="shared" si="2"/>
        <v>38.395062972786803</v>
      </c>
      <c r="Z49" s="13">
        <f>STDEV(Z2:Z34)</f>
        <v>24.093786292633457</v>
      </c>
      <c r="AA49" s="4">
        <f>STDEV(AA2:AA34)</f>
        <v>28.035623301380262</v>
      </c>
      <c r="AB49" s="4">
        <f t="shared" si="2"/>
        <v>23.657607018040647</v>
      </c>
      <c r="AC49" s="4">
        <f t="shared" si="2"/>
        <v>26.244956203926883</v>
      </c>
      <c r="AD49" s="4">
        <f t="shared" si="2"/>
        <v>17.928902033949896</v>
      </c>
      <c r="AE49" s="4">
        <f t="shared" si="2"/>
        <v>20.904136894847937</v>
      </c>
      <c r="AF49" s="4">
        <f t="shared" si="2"/>
        <v>20.232350627383639</v>
      </c>
      <c r="AG49" s="4">
        <f t="shared" si="2"/>
        <v>35.629613873294055</v>
      </c>
      <c r="AH49" s="4">
        <f>STDEV(AH2:AH34)</f>
        <v>14.659573489744366</v>
      </c>
      <c r="AI49" s="4">
        <f t="shared" si="2"/>
        <v>24.793802157718634</v>
      </c>
      <c r="AJ49" s="4">
        <f t="shared" si="2"/>
        <v>14.117522324587343</v>
      </c>
      <c r="AK49" s="4">
        <f t="shared" si="2"/>
        <v>21.616662357865891</v>
      </c>
      <c r="AL49" s="4">
        <f t="shared" si="2"/>
        <v>24.064317327162293</v>
      </c>
      <c r="AM49" s="4">
        <f t="shared" si="2"/>
        <v>29.889637508193868</v>
      </c>
      <c r="AN49" s="4">
        <f t="shared" si="2"/>
        <v>21.276407558201917</v>
      </c>
      <c r="AO49" s="4">
        <f t="shared" si="2"/>
        <v>17.099721989256018</v>
      </c>
      <c r="AP49" s="4">
        <f t="shared" si="2"/>
        <v>21.875549707098312</v>
      </c>
    </row>
    <row r="50" spans="1:42" s="96" customFormat="1" x14ac:dyDescent="0.3">
      <c r="A50" s="104" t="s">
        <v>475</v>
      </c>
      <c r="B50" s="82">
        <f>B49/B48*100</f>
        <v>17.270454383938645</v>
      </c>
      <c r="C50" s="82">
        <f t="shared" ref="C50:AP50" si="3">C49/C48*100</f>
        <v>14.394511188861605</v>
      </c>
      <c r="D50" s="82">
        <f t="shared" si="3"/>
        <v>14.615277348770519</v>
      </c>
      <c r="E50" s="82">
        <f>E49/E48*100</f>
        <v>17.519847022758782</v>
      </c>
      <c r="F50" s="82">
        <f>F49/F48*100</f>
        <v>27.311773465957568</v>
      </c>
      <c r="G50" s="82">
        <f t="shared" si="3"/>
        <v>27.9167101771238</v>
      </c>
      <c r="H50" s="82">
        <f t="shared" si="3"/>
        <v>12.349127076486965</v>
      </c>
      <c r="I50" s="82">
        <f t="shared" si="3"/>
        <v>27.920567230161396</v>
      </c>
      <c r="J50" s="82">
        <f t="shared" si="3"/>
        <v>17.554874764114945</v>
      </c>
      <c r="K50" s="82">
        <f>K49/K48*100</f>
        <v>18.568166003151841</v>
      </c>
      <c r="L50" s="82">
        <f>L49/L48*100</f>
        <v>21.628568328499231</v>
      </c>
      <c r="M50" s="82">
        <f t="shared" si="3"/>
        <v>25.449342759210253</v>
      </c>
      <c r="N50" s="82">
        <f>N49/N48*100</f>
        <v>23.756827034522992</v>
      </c>
      <c r="O50" s="82">
        <f>O49/O48*100</f>
        <v>19.572393585712618</v>
      </c>
      <c r="P50" s="58">
        <f>P49/P48*100</f>
        <v>21.781031626504806</v>
      </c>
      <c r="Q50" s="58">
        <f>Q49/Q48*100</f>
        <v>26.668630453804319</v>
      </c>
      <c r="R50" s="82">
        <f t="shared" si="3"/>
        <v>18.2456138600085</v>
      </c>
      <c r="S50" s="82">
        <f>S49/S48*100</f>
        <v>12.823627924404187</v>
      </c>
      <c r="T50" s="82">
        <f t="shared" si="3"/>
        <v>15.198212735657163</v>
      </c>
      <c r="U50" s="82">
        <f>U49/U48*100</f>
        <v>28.36545236403223</v>
      </c>
      <c r="V50" s="82">
        <f t="shared" si="3"/>
        <v>25.825494909606583</v>
      </c>
      <c r="W50" s="82">
        <f t="shared" si="3"/>
        <v>21.806374744734597</v>
      </c>
      <c r="X50" s="82">
        <f t="shared" si="3"/>
        <v>31.072324108682032</v>
      </c>
      <c r="Y50" s="82">
        <f t="shared" si="3"/>
        <v>23.093126789894413</v>
      </c>
      <c r="Z50" s="58">
        <f>Z49/Z48*100</f>
        <v>17.649080632813448</v>
      </c>
      <c r="AA50" s="82">
        <f>AA49/AA48*100</f>
        <v>19.429750921016957</v>
      </c>
      <c r="AB50" s="82">
        <f t="shared" si="3"/>
        <v>11.997154488252058</v>
      </c>
      <c r="AC50" s="82">
        <f t="shared" si="3"/>
        <v>20.107836670968396</v>
      </c>
      <c r="AD50" s="82">
        <f t="shared" si="3"/>
        <v>15.940482825039881</v>
      </c>
      <c r="AE50" s="82">
        <f t="shared" si="3"/>
        <v>17.38883349966666</v>
      </c>
      <c r="AF50" s="82">
        <f t="shared" si="3"/>
        <v>15.961572618634049</v>
      </c>
      <c r="AG50" s="82">
        <f t="shared" si="3"/>
        <v>28.032533192687243</v>
      </c>
      <c r="AH50" s="82">
        <f>AH49/AH48*100</f>
        <v>15.103439314148289</v>
      </c>
      <c r="AI50" s="82">
        <f t="shared" si="3"/>
        <v>28.458512625959781</v>
      </c>
      <c r="AJ50" s="82">
        <f t="shared" si="3"/>
        <v>10.5659867902299</v>
      </c>
      <c r="AK50" s="82">
        <f t="shared" si="3"/>
        <v>16.827385100017448</v>
      </c>
      <c r="AL50" s="82">
        <f t="shared" si="3"/>
        <v>14.71695763627174</v>
      </c>
      <c r="AM50" s="82">
        <f t="shared" si="3"/>
        <v>17.520960016271133</v>
      </c>
      <c r="AN50" s="82">
        <f t="shared" si="3"/>
        <v>16.131969434807448</v>
      </c>
      <c r="AO50" s="82">
        <f t="shared" si="3"/>
        <v>10.248982316457479</v>
      </c>
      <c r="AP50" s="82">
        <f t="shared" si="3"/>
        <v>23.432697169136578</v>
      </c>
    </row>
  </sheetData>
  <pageMargins left="0.7" right="0.7" top="0.78740157499999996" bottom="0.78740157499999996" header="0.3" footer="0.3"/>
  <pageSetup paperSize="9" orientation="portrait" horizontalDpi="4294967292" verticalDpi="429496729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Q44"/>
  <sheetViews>
    <sheetView zoomScale="55" zoomScaleNormal="55" zoomScalePageLayoutView="55" workbookViewId="0"/>
  </sheetViews>
  <sheetFormatPr baseColWidth="10" defaultRowHeight="14.4" x14ac:dyDescent="0.3"/>
  <cols>
    <col min="1" max="1" width="31" bestFit="1" customWidth="1"/>
    <col min="2" max="2" width="18.6640625" bestFit="1" customWidth="1"/>
    <col min="3" max="3" width="17.33203125" bestFit="1" customWidth="1"/>
    <col min="4" max="4" width="21.33203125" bestFit="1" customWidth="1"/>
    <col min="5" max="5" width="13.6640625" style="10" bestFit="1" customWidth="1"/>
    <col min="6" max="6" width="21.33203125" style="3" bestFit="1" customWidth="1"/>
    <col min="7" max="8" width="22.77734375" bestFit="1" customWidth="1"/>
    <col min="9" max="9" width="15.6640625" style="3" bestFit="1" customWidth="1"/>
    <col min="10" max="10" width="16.109375" style="3" bestFit="1" customWidth="1"/>
    <col min="11" max="11" width="14" bestFit="1" customWidth="1"/>
    <col min="12" max="12" width="15.6640625" bestFit="1" customWidth="1"/>
    <col min="13" max="13" width="21.33203125" style="3" bestFit="1" customWidth="1"/>
    <col min="14" max="14" width="21.33203125" bestFit="1" customWidth="1"/>
    <col min="15" max="15" width="14.21875" bestFit="1" customWidth="1"/>
    <col min="16" max="16" width="13.6640625" style="3" bestFit="1" customWidth="1"/>
    <col min="17" max="17" width="16.6640625" style="3" bestFit="1" customWidth="1"/>
    <col min="18" max="18" width="15.109375" bestFit="1" customWidth="1"/>
    <col min="19" max="19" width="24.5546875" style="3" bestFit="1" customWidth="1"/>
    <col min="20" max="20" width="14.21875" style="3" bestFit="1" customWidth="1"/>
    <col min="21" max="22" width="17.109375" style="13" bestFit="1" customWidth="1"/>
    <col min="23" max="23" width="14.44140625" bestFit="1" customWidth="1"/>
    <col min="24" max="24" width="19.33203125" style="3" bestFit="1" customWidth="1"/>
    <col min="25" max="25" width="19.109375" bestFit="1" customWidth="1"/>
    <col min="26" max="26" width="16.88671875" style="3" bestFit="1" customWidth="1"/>
    <col min="27" max="27" width="17.33203125" bestFit="1" customWidth="1"/>
    <col min="28" max="28" width="21.109375" bestFit="1" customWidth="1"/>
    <col min="29" max="29" width="14" bestFit="1" customWidth="1"/>
    <col min="30" max="30" width="21.5546875" bestFit="1" customWidth="1"/>
    <col min="31" max="31" width="25.33203125" style="3" bestFit="1" customWidth="1"/>
    <col min="32" max="32" width="19.5546875" style="3" bestFit="1" customWidth="1"/>
    <col min="33" max="33" width="14.6640625" bestFit="1" customWidth="1"/>
    <col min="34" max="34" width="13.44140625" bestFit="1" customWidth="1"/>
    <col min="35" max="35" width="11" bestFit="1" customWidth="1"/>
    <col min="36" max="36" width="16.21875" bestFit="1" customWidth="1"/>
    <col min="37" max="37" width="19.88671875" bestFit="1" customWidth="1"/>
    <col min="38" max="38" width="17.44140625" bestFit="1" customWidth="1"/>
    <col min="39" max="39" width="22.109375" style="13" bestFit="1" customWidth="1"/>
    <col min="40" max="40" width="15.88671875" bestFit="1" customWidth="1"/>
    <col min="41" max="41" width="13.44140625" bestFit="1" customWidth="1"/>
    <col min="42" max="42" width="14" bestFit="1" customWidth="1"/>
    <col min="43" max="43" width="15.109375" bestFit="1" customWidth="1"/>
    <col min="44" max="44" width="15.88671875" bestFit="1" customWidth="1"/>
    <col min="45" max="45" width="18.109375" style="10" bestFit="1" customWidth="1"/>
    <col min="46" max="48" width="19.5546875" style="10" bestFit="1" customWidth="1"/>
    <col min="49" max="49" width="14.88671875" style="4" bestFit="1" customWidth="1"/>
    <col min="50" max="52" width="16.21875" style="4" bestFit="1" customWidth="1"/>
    <col min="53" max="53" width="11" bestFit="1" customWidth="1"/>
    <col min="54" max="55" width="12.44140625" style="3" bestFit="1" customWidth="1"/>
    <col min="56" max="56" width="12.44140625" bestFit="1" customWidth="1"/>
    <col min="57" max="57" width="4.33203125" bestFit="1" customWidth="1"/>
    <col min="59" max="59" width="18.6640625" bestFit="1" customWidth="1"/>
    <col min="60" max="60" width="17.33203125" bestFit="1" customWidth="1"/>
    <col min="61" max="61" width="21.33203125" bestFit="1" customWidth="1"/>
    <col min="62" max="62" width="17.33203125" bestFit="1" customWidth="1"/>
    <col min="63" max="63" width="21.33203125" bestFit="1" customWidth="1"/>
    <col min="64" max="65" width="22.77734375" bestFit="1" customWidth="1"/>
    <col min="66" max="69" width="17.33203125" bestFit="1" customWidth="1"/>
    <col min="70" max="71" width="21.33203125" bestFit="1" customWidth="1"/>
    <col min="72" max="75" width="17.33203125" bestFit="1" customWidth="1"/>
    <col min="76" max="76" width="24.5546875" bestFit="1" customWidth="1"/>
    <col min="77" max="77" width="17.33203125" bestFit="1" customWidth="1"/>
    <col min="78" max="78" width="17.109375" bestFit="1" customWidth="1"/>
    <col min="79" max="80" width="17.33203125" bestFit="1" customWidth="1"/>
    <col min="81" max="81" width="19.33203125" bestFit="1" customWidth="1"/>
    <col min="82" max="82" width="19.109375" bestFit="1" customWidth="1"/>
    <col min="83" max="84" width="17.33203125" bestFit="1" customWidth="1"/>
    <col min="85" max="85" width="21.109375" bestFit="1" customWidth="1"/>
    <col min="86" max="86" width="17.33203125" bestFit="1" customWidth="1"/>
    <col min="87" max="87" width="21.5546875" bestFit="1" customWidth="1"/>
    <col min="88" max="88" width="25.33203125" bestFit="1" customWidth="1"/>
    <col min="89" max="89" width="19.5546875" bestFit="1" customWidth="1"/>
    <col min="90" max="93" width="17.33203125" bestFit="1" customWidth="1"/>
    <col min="94" max="94" width="19.88671875" bestFit="1" customWidth="1"/>
    <col min="95" max="95" width="17.44140625" bestFit="1" customWidth="1"/>
    <col min="96" max="96" width="22.109375" bestFit="1" customWidth="1"/>
    <col min="97" max="101" width="17.33203125" bestFit="1" customWidth="1"/>
    <col min="102" max="102" width="18.109375" bestFit="1" customWidth="1"/>
    <col min="103" max="105" width="19.5546875" bestFit="1" customWidth="1"/>
    <col min="106" max="106" width="15.88671875" bestFit="1" customWidth="1"/>
    <col min="107" max="113" width="17.33203125" bestFit="1" customWidth="1"/>
    <col min="114" max="114" width="10.88671875" style="74"/>
    <col min="115" max="115" width="18.6640625" bestFit="1" customWidth="1"/>
    <col min="116" max="116" width="17.33203125" bestFit="1" customWidth="1"/>
    <col min="117" max="117" width="21.33203125" bestFit="1" customWidth="1"/>
    <col min="118" max="118" width="15.6640625" bestFit="1" customWidth="1"/>
    <col min="119" max="119" width="21.33203125" bestFit="1" customWidth="1"/>
    <col min="120" max="121" width="22.77734375" bestFit="1" customWidth="1"/>
    <col min="122" max="122" width="15.6640625" bestFit="1" customWidth="1"/>
    <col min="123" max="123" width="16.109375" bestFit="1" customWidth="1"/>
    <col min="124" max="125" width="15.6640625" bestFit="1" customWidth="1"/>
    <col min="126" max="127" width="21.33203125" bestFit="1" customWidth="1"/>
    <col min="128" max="129" width="15.6640625" bestFit="1" customWidth="1"/>
    <col min="130" max="130" width="16.6640625" bestFit="1" customWidth="1"/>
    <col min="131" max="131" width="15.6640625" bestFit="1" customWidth="1"/>
    <col min="132" max="132" width="24.5546875" bestFit="1" customWidth="1"/>
    <col min="133" max="133" width="15.6640625" bestFit="1" customWidth="1"/>
    <col min="134" max="135" width="17.109375" bestFit="1" customWidth="1"/>
    <col min="136" max="136" width="15.6640625" bestFit="1" customWidth="1"/>
    <col min="137" max="137" width="19.33203125" bestFit="1" customWidth="1"/>
    <col min="138" max="138" width="19.109375" bestFit="1" customWidth="1"/>
    <col min="139" max="139" width="16.88671875" bestFit="1" customWidth="1"/>
    <col min="140" max="140" width="17.33203125" bestFit="1" customWidth="1"/>
    <col min="141" max="141" width="21.109375" bestFit="1" customWidth="1"/>
    <col min="142" max="142" width="15.6640625" bestFit="1" customWidth="1"/>
    <col min="143" max="143" width="21.5546875" bestFit="1" customWidth="1"/>
    <col min="144" max="144" width="25.33203125" bestFit="1" customWidth="1"/>
    <col min="145" max="145" width="19.5546875" bestFit="1" customWidth="1"/>
    <col min="146" max="148" width="15.6640625" bestFit="1" customWidth="1"/>
    <col min="149" max="149" width="16.21875" bestFit="1" customWidth="1"/>
    <col min="150" max="150" width="19.88671875" bestFit="1" customWidth="1"/>
    <col min="151" max="151" width="17.44140625" bestFit="1" customWidth="1"/>
    <col min="152" max="152" width="22.109375" bestFit="1" customWidth="1"/>
    <col min="153" max="153" width="15.88671875" bestFit="1" customWidth="1"/>
    <col min="154" max="156" width="15.6640625" bestFit="1" customWidth="1"/>
    <col min="157" max="157" width="15.88671875" bestFit="1" customWidth="1"/>
    <col min="158" max="158" width="18.109375" bestFit="1" customWidth="1"/>
    <col min="159" max="161" width="19.5546875" bestFit="1" customWidth="1"/>
    <col min="162" max="162" width="15.6640625" bestFit="1" customWidth="1"/>
    <col min="163" max="165" width="16.21875" bestFit="1" customWidth="1"/>
    <col min="166" max="169" width="15.6640625" bestFit="1" customWidth="1"/>
    <col min="170" max="170" width="10.88671875" style="74"/>
    <col min="171" max="171" width="18.6640625" bestFit="1" customWidth="1"/>
    <col min="172" max="172" width="17.33203125" bestFit="1" customWidth="1"/>
    <col min="173" max="173" width="21.33203125" bestFit="1" customWidth="1"/>
    <col min="174" max="174" width="15.6640625" bestFit="1" customWidth="1"/>
    <col min="175" max="175" width="21.33203125" bestFit="1" customWidth="1"/>
    <col min="176" max="177" width="22.77734375" bestFit="1" customWidth="1"/>
    <col min="178" max="178" width="15.6640625" bestFit="1" customWidth="1"/>
    <col min="179" max="179" width="16.109375" bestFit="1" customWidth="1"/>
    <col min="180" max="181" width="15.6640625" bestFit="1" customWidth="1"/>
    <col min="182" max="183" width="21.33203125" bestFit="1" customWidth="1"/>
    <col min="184" max="185" width="15.6640625" bestFit="1" customWidth="1"/>
    <col min="186" max="186" width="16.6640625" bestFit="1" customWidth="1"/>
    <col min="187" max="187" width="15.6640625" bestFit="1" customWidth="1"/>
    <col min="188" max="188" width="24.5546875" bestFit="1" customWidth="1"/>
    <col min="189" max="189" width="15.6640625" bestFit="1" customWidth="1"/>
    <col min="190" max="191" width="17.109375" bestFit="1" customWidth="1"/>
    <col min="192" max="192" width="15.6640625" bestFit="1" customWidth="1"/>
    <col min="193" max="193" width="19.33203125" bestFit="1" customWidth="1"/>
    <col min="194" max="194" width="19.109375" bestFit="1" customWidth="1"/>
    <col min="195" max="195" width="16.88671875" bestFit="1" customWidth="1"/>
    <col min="196" max="196" width="17.33203125" bestFit="1" customWidth="1"/>
    <col min="197" max="197" width="21.109375" bestFit="1" customWidth="1"/>
    <col min="198" max="198" width="15.6640625" bestFit="1" customWidth="1"/>
    <col min="199" max="199" width="21.5546875" bestFit="1" customWidth="1"/>
    <col min="200" max="200" width="25.33203125" bestFit="1" customWidth="1"/>
    <col min="201" max="201" width="19.5546875" bestFit="1" customWidth="1"/>
    <col min="202" max="204" width="15.6640625" bestFit="1" customWidth="1"/>
    <col min="205" max="205" width="16.21875" bestFit="1" customWidth="1"/>
    <col min="206" max="206" width="19.88671875" bestFit="1" customWidth="1"/>
    <col min="207" max="207" width="17.44140625" bestFit="1" customWidth="1"/>
    <col min="208" max="208" width="22.109375" bestFit="1" customWidth="1"/>
    <col min="209" max="209" width="15.88671875" bestFit="1" customWidth="1"/>
    <col min="210" max="212" width="15.6640625" bestFit="1" customWidth="1"/>
    <col min="213" max="213" width="15.88671875" bestFit="1" customWidth="1"/>
    <col min="214" max="214" width="18.109375" bestFit="1" customWidth="1"/>
    <col min="215" max="217" width="19.5546875" bestFit="1" customWidth="1"/>
    <col min="218" max="218" width="15.6640625" bestFit="1" customWidth="1"/>
    <col min="219" max="221" width="16.21875" bestFit="1" customWidth="1"/>
    <col min="222" max="225" width="15.6640625" bestFit="1" customWidth="1"/>
  </cols>
  <sheetData>
    <row r="1" spans="1:225" s="16" customFormat="1" x14ac:dyDescent="0.3">
      <c r="A1" s="22" t="s">
        <v>121</v>
      </c>
      <c r="B1" s="33" t="s">
        <v>122</v>
      </c>
      <c r="C1" s="33" t="s">
        <v>123</v>
      </c>
      <c r="D1" s="22" t="s">
        <v>124</v>
      </c>
      <c r="E1" s="22" t="s">
        <v>119</v>
      </c>
      <c r="F1" s="22" t="s">
        <v>125</v>
      </c>
      <c r="G1" s="22" t="s">
        <v>153</v>
      </c>
      <c r="H1" s="33" t="s">
        <v>154</v>
      </c>
      <c r="I1" s="33" t="s">
        <v>120</v>
      </c>
      <c r="J1" s="22" t="s">
        <v>182</v>
      </c>
      <c r="K1" s="33" t="s">
        <v>126</v>
      </c>
      <c r="L1" s="33" t="s">
        <v>127</v>
      </c>
      <c r="M1" s="33" t="s">
        <v>181</v>
      </c>
      <c r="N1" s="22" t="s">
        <v>128</v>
      </c>
      <c r="O1" s="22" t="s">
        <v>129</v>
      </c>
      <c r="P1" s="22" t="s">
        <v>130</v>
      </c>
      <c r="Q1" s="22" t="s">
        <v>131</v>
      </c>
      <c r="R1" s="22" t="s">
        <v>132</v>
      </c>
      <c r="S1" s="22" t="s">
        <v>133</v>
      </c>
      <c r="T1" s="22" t="s">
        <v>134</v>
      </c>
      <c r="U1" s="22" t="s">
        <v>135</v>
      </c>
      <c r="V1" s="22" t="s">
        <v>136</v>
      </c>
      <c r="W1" s="22" t="s">
        <v>137</v>
      </c>
      <c r="X1" s="22" t="s">
        <v>138</v>
      </c>
      <c r="Y1" s="22" t="s">
        <v>139</v>
      </c>
      <c r="Z1" s="22" t="s">
        <v>140</v>
      </c>
      <c r="AA1" s="22" t="s">
        <v>141</v>
      </c>
      <c r="AB1" s="22" t="s">
        <v>142</v>
      </c>
      <c r="AC1" s="22" t="s">
        <v>143</v>
      </c>
      <c r="AD1" s="22" t="s">
        <v>144</v>
      </c>
      <c r="AE1" s="22" t="s">
        <v>145</v>
      </c>
      <c r="AF1" s="22" t="s">
        <v>146</v>
      </c>
      <c r="AG1" s="22" t="s">
        <v>147</v>
      </c>
      <c r="AH1" s="22" t="s">
        <v>148</v>
      </c>
      <c r="AI1" s="22" t="s">
        <v>149</v>
      </c>
      <c r="AJ1" s="22" t="s">
        <v>150</v>
      </c>
      <c r="AK1" s="22" t="s">
        <v>151</v>
      </c>
      <c r="AL1" s="22" t="s">
        <v>152</v>
      </c>
      <c r="AM1" s="22" t="s">
        <v>156</v>
      </c>
      <c r="AN1" s="22" t="s">
        <v>157</v>
      </c>
      <c r="AO1" s="22" t="s">
        <v>158</v>
      </c>
      <c r="AP1" s="22" t="s">
        <v>159</v>
      </c>
      <c r="AQ1" s="22" t="s">
        <v>160</v>
      </c>
      <c r="AR1" s="22" t="s">
        <v>161</v>
      </c>
      <c r="AS1" s="22" t="s">
        <v>162</v>
      </c>
      <c r="AT1" s="22" t="s">
        <v>184</v>
      </c>
      <c r="AU1" s="31" t="s">
        <v>185</v>
      </c>
      <c r="AV1" s="22" t="s">
        <v>186</v>
      </c>
      <c r="AW1" s="22" t="s">
        <v>163</v>
      </c>
      <c r="AX1" s="22" t="s">
        <v>188</v>
      </c>
      <c r="AY1" s="22" t="s">
        <v>189</v>
      </c>
      <c r="AZ1" s="22" t="s">
        <v>190</v>
      </c>
      <c r="BA1" s="22" t="s">
        <v>164</v>
      </c>
      <c r="BB1" s="34" t="s">
        <v>192</v>
      </c>
      <c r="BC1" s="34" t="s">
        <v>193</v>
      </c>
      <c r="BD1" s="22" t="s">
        <v>194</v>
      </c>
      <c r="BG1" s="33" t="s">
        <v>122</v>
      </c>
      <c r="BH1" s="33" t="s">
        <v>123</v>
      </c>
      <c r="BI1" s="22" t="s">
        <v>124</v>
      </c>
      <c r="BJ1" s="22" t="s">
        <v>119</v>
      </c>
      <c r="BK1" s="22" t="s">
        <v>125</v>
      </c>
      <c r="BL1" s="22" t="s">
        <v>153</v>
      </c>
      <c r="BM1" s="33" t="s">
        <v>154</v>
      </c>
      <c r="BN1" s="33" t="s">
        <v>120</v>
      </c>
      <c r="BO1" s="22" t="s">
        <v>182</v>
      </c>
      <c r="BP1" s="33" t="s">
        <v>126</v>
      </c>
      <c r="BQ1" s="33" t="s">
        <v>127</v>
      </c>
      <c r="BR1" s="33" t="s">
        <v>181</v>
      </c>
      <c r="BS1" s="22" t="s">
        <v>128</v>
      </c>
      <c r="BT1" s="22" t="s">
        <v>129</v>
      </c>
      <c r="BU1" s="22" t="s">
        <v>130</v>
      </c>
      <c r="BV1" s="22" t="s">
        <v>131</v>
      </c>
      <c r="BW1" s="22" t="s">
        <v>132</v>
      </c>
      <c r="BX1" s="22" t="s">
        <v>133</v>
      </c>
      <c r="BY1" s="22" t="s">
        <v>134</v>
      </c>
      <c r="BZ1" s="22" t="s">
        <v>135</v>
      </c>
      <c r="CA1" s="22" t="s">
        <v>136</v>
      </c>
      <c r="CB1" s="22" t="s">
        <v>137</v>
      </c>
      <c r="CC1" s="22" t="s">
        <v>138</v>
      </c>
      <c r="CD1" s="22" t="s">
        <v>139</v>
      </c>
      <c r="CE1" s="22" t="s">
        <v>140</v>
      </c>
      <c r="CF1" s="22" t="s">
        <v>141</v>
      </c>
      <c r="CG1" s="22" t="s">
        <v>142</v>
      </c>
      <c r="CH1" s="22" t="s">
        <v>143</v>
      </c>
      <c r="CI1" s="22" t="s">
        <v>144</v>
      </c>
      <c r="CJ1" s="22" t="s">
        <v>145</v>
      </c>
      <c r="CK1" s="22" t="s">
        <v>146</v>
      </c>
      <c r="CL1" s="22" t="s">
        <v>147</v>
      </c>
      <c r="CM1" s="22" t="s">
        <v>148</v>
      </c>
      <c r="CN1" s="22" t="s">
        <v>149</v>
      </c>
      <c r="CO1" s="22" t="s">
        <v>150</v>
      </c>
      <c r="CP1" s="22" t="s">
        <v>151</v>
      </c>
      <c r="CQ1" s="22" t="s">
        <v>152</v>
      </c>
      <c r="CR1" s="22" t="s">
        <v>156</v>
      </c>
      <c r="CS1" s="22" t="s">
        <v>157</v>
      </c>
      <c r="CT1" s="22" t="s">
        <v>158</v>
      </c>
      <c r="CU1" s="22" t="s">
        <v>159</v>
      </c>
      <c r="CV1" s="22" t="s">
        <v>160</v>
      </c>
      <c r="CW1" s="22" t="s">
        <v>161</v>
      </c>
      <c r="CX1" s="22" t="s">
        <v>162</v>
      </c>
      <c r="CY1" s="22" t="s">
        <v>184</v>
      </c>
      <c r="CZ1" s="31" t="s">
        <v>185</v>
      </c>
      <c r="DA1" s="22" t="s">
        <v>186</v>
      </c>
      <c r="DB1" s="22" t="s">
        <v>163</v>
      </c>
      <c r="DC1" s="22" t="s">
        <v>188</v>
      </c>
      <c r="DD1" s="22" t="s">
        <v>189</v>
      </c>
      <c r="DE1" s="22" t="s">
        <v>190</v>
      </c>
      <c r="DF1" s="22" t="s">
        <v>164</v>
      </c>
      <c r="DG1" s="34" t="s">
        <v>192</v>
      </c>
      <c r="DH1" s="34" t="s">
        <v>193</v>
      </c>
      <c r="DI1" s="22" t="s">
        <v>194</v>
      </c>
      <c r="DJ1" s="73"/>
      <c r="DK1" s="33" t="s">
        <v>122</v>
      </c>
      <c r="DL1" s="33" t="s">
        <v>123</v>
      </c>
      <c r="DM1" s="22" t="s">
        <v>124</v>
      </c>
      <c r="DN1" s="22" t="s">
        <v>119</v>
      </c>
      <c r="DO1" s="22" t="s">
        <v>125</v>
      </c>
      <c r="DP1" s="22" t="s">
        <v>153</v>
      </c>
      <c r="DQ1" s="33" t="s">
        <v>154</v>
      </c>
      <c r="DR1" s="33" t="s">
        <v>120</v>
      </c>
      <c r="DS1" s="22" t="s">
        <v>182</v>
      </c>
      <c r="DT1" s="33" t="s">
        <v>126</v>
      </c>
      <c r="DU1" s="33" t="s">
        <v>127</v>
      </c>
      <c r="DV1" s="33" t="s">
        <v>181</v>
      </c>
      <c r="DW1" s="22" t="s">
        <v>128</v>
      </c>
      <c r="DX1" s="22" t="s">
        <v>129</v>
      </c>
      <c r="DY1" s="22" t="s">
        <v>130</v>
      </c>
      <c r="DZ1" s="22" t="s">
        <v>131</v>
      </c>
      <c r="EA1" s="22" t="s">
        <v>132</v>
      </c>
      <c r="EB1" s="22" t="s">
        <v>133</v>
      </c>
      <c r="EC1" s="22" t="s">
        <v>134</v>
      </c>
      <c r="ED1" s="22" t="s">
        <v>135</v>
      </c>
      <c r="EE1" s="22" t="s">
        <v>136</v>
      </c>
      <c r="EF1" s="22" t="s">
        <v>137</v>
      </c>
      <c r="EG1" s="22" t="s">
        <v>138</v>
      </c>
      <c r="EH1" s="22" t="s">
        <v>139</v>
      </c>
      <c r="EI1" s="22" t="s">
        <v>140</v>
      </c>
      <c r="EJ1" s="22" t="s">
        <v>141</v>
      </c>
      <c r="EK1" s="22" t="s">
        <v>142</v>
      </c>
      <c r="EL1" s="22" t="s">
        <v>143</v>
      </c>
      <c r="EM1" s="22" t="s">
        <v>144</v>
      </c>
      <c r="EN1" s="22" t="s">
        <v>145</v>
      </c>
      <c r="EO1" s="22" t="s">
        <v>146</v>
      </c>
      <c r="EP1" s="22" t="s">
        <v>147</v>
      </c>
      <c r="EQ1" s="22" t="s">
        <v>148</v>
      </c>
      <c r="ER1" s="22" t="s">
        <v>149</v>
      </c>
      <c r="ES1" s="22" t="s">
        <v>150</v>
      </c>
      <c r="ET1" s="22" t="s">
        <v>151</v>
      </c>
      <c r="EU1" s="22" t="s">
        <v>152</v>
      </c>
      <c r="EV1" s="22" t="s">
        <v>156</v>
      </c>
      <c r="EW1" s="22" t="s">
        <v>157</v>
      </c>
      <c r="EX1" s="22" t="s">
        <v>158</v>
      </c>
      <c r="EY1" s="22" t="s">
        <v>159</v>
      </c>
      <c r="EZ1" s="22" t="s">
        <v>160</v>
      </c>
      <c r="FA1" s="22" t="s">
        <v>161</v>
      </c>
      <c r="FB1" s="22" t="s">
        <v>162</v>
      </c>
      <c r="FC1" s="22" t="s">
        <v>184</v>
      </c>
      <c r="FD1" s="31" t="s">
        <v>185</v>
      </c>
      <c r="FE1" s="22" t="s">
        <v>186</v>
      </c>
      <c r="FF1" s="22" t="s">
        <v>163</v>
      </c>
      <c r="FG1" s="22" t="s">
        <v>188</v>
      </c>
      <c r="FH1" s="22" t="s">
        <v>189</v>
      </c>
      <c r="FI1" s="22" t="s">
        <v>190</v>
      </c>
      <c r="FJ1" s="22" t="s">
        <v>164</v>
      </c>
      <c r="FK1" s="34" t="s">
        <v>192</v>
      </c>
      <c r="FL1" s="34" t="s">
        <v>193</v>
      </c>
      <c r="FM1" s="22" t="s">
        <v>194</v>
      </c>
      <c r="FN1" s="73"/>
      <c r="FO1" s="33" t="s">
        <v>122</v>
      </c>
      <c r="FP1" s="33" t="s">
        <v>123</v>
      </c>
      <c r="FQ1" s="22" t="s">
        <v>124</v>
      </c>
      <c r="FR1" s="22" t="s">
        <v>119</v>
      </c>
      <c r="FS1" s="22" t="s">
        <v>125</v>
      </c>
      <c r="FT1" s="22" t="s">
        <v>153</v>
      </c>
      <c r="FU1" s="33" t="s">
        <v>154</v>
      </c>
      <c r="FV1" s="33" t="s">
        <v>120</v>
      </c>
      <c r="FW1" s="22" t="s">
        <v>182</v>
      </c>
      <c r="FX1" s="33" t="s">
        <v>126</v>
      </c>
      <c r="FY1" s="33" t="s">
        <v>127</v>
      </c>
      <c r="FZ1" s="33" t="s">
        <v>181</v>
      </c>
      <c r="GA1" s="22" t="s">
        <v>128</v>
      </c>
      <c r="GB1" s="22" t="s">
        <v>129</v>
      </c>
      <c r="GC1" s="22" t="s">
        <v>130</v>
      </c>
      <c r="GD1" s="22" t="s">
        <v>131</v>
      </c>
      <c r="GE1" s="22" t="s">
        <v>132</v>
      </c>
      <c r="GF1" s="22" t="s">
        <v>133</v>
      </c>
      <c r="GG1" s="22" t="s">
        <v>134</v>
      </c>
      <c r="GH1" s="22" t="s">
        <v>135</v>
      </c>
      <c r="GI1" s="22" t="s">
        <v>136</v>
      </c>
      <c r="GJ1" s="22" t="s">
        <v>137</v>
      </c>
      <c r="GK1" s="22" t="s">
        <v>138</v>
      </c>
      <c r="GL1" s="22" t="s">
        <v>139</v>
      </c>
      <c r="GM1" s="22" t="s">
        <v>140</v>
      </c>
      <c r="GN1" s="22" t="s">
        <v>141</v>
      </c>
      <c r="GO1" s="22" t="s">
        <v>142</v>
      </c>
      <c r="GP1" s="22" t="s">
        <v>143</v>
      </c>
      <c r="GQ1" s="22" t="s">
        <v>144</v>
      </c>
      <c r="GR1" s="22" t="s">
        <v>145</v>
      </c>
      <c r="GS1" s="22" t="s">
        <v>146</v>
      </c>
      <c r="GT1" s="22" t="s">
        <v>147</v>
      </c>
      <c r="GU1" s="22" t="s">
        <v>148</v>
      </c>
      <c r="GV1" s="22" t="s">
        <v>149</v>
      </c>
      <c r="GW1" s="22" t="s">
        <v>150</v>
      </c>
      <c r="GX1" s="22" t="s">
        <v>151</v>
      </c>
      <c r="GY1" s="22" t="s">
        <v>152</v>
      </c>
      <c r="GZ1" s="22" t="s">
        <v>156</v>
      </c>
      <c r="HA1" s="22" t="s">
        <v>157</v>
      </c>
      <c r="HB1" s="22" t="s">
        <v>158</v>
      </c>
      <c r="HC1" s="22" t="s">
        <v>159</v>
      </c>
      <c r="HD1" s="22" t="s">
        <v>160</v>
      </c>
      <c r="HE1" s="22" t="s">
        <v>161</v>
      </c>
      <c r="HF1" s="22" t="s">
        <v>162</v>
      </c>
      <c r="HG1" s="22" t="s">
        <v>184</v>
      </c>
      <c r="HH1" s="31" t="s">
        <v>185</v>
      </c>
      <c r="HI1" s="22" t="s">
        <v>186</v>
      </c>
      <c r="HJ1" s="22" t="s">
        <v>163</v>
      </c>
      <c r="HK1" s="22" t="s">
        <v>188</v>
      </c>
      <c r="HL1" s="22" t="s">
        <v>189</v>
      </c>
      <c r="HM1" s="22" t="s">
        <v>190</v>
      </c>
      <c r="HN1" s="22" t="s">
        <v>164</v>
      </c>
      <c r="HO1" s="22" t="s">
        <v>192</v>
      </c>
      <c r="HP1" s="22" t="s">
        <v>193</v>
      </c>
      <c r="HQ1" s="22" t="s">
        <v>194</v>
      </c>
    </row>
    <row r="2" spans="1:225" x14ac:dyDescent="0.3">
      <c r="A2" s="48" t="s">
        <v>166</v>
      </c>
      <c r="B2" s="4">
        <v>57.142899999999997</v>
      </c>
      <c r="C2" s="4">
        <v>52.645200000000003</v>
      </c>
      <c r="D2" s="4">
        <v>41.408499999999997</v>
      </c>
      <c r="E2" s="4">
        <v>87.315200000000004</v>
      </c>
      <c r="F2" s="4">
        <v>37.826099999999997</v>
      </c>
      <c r="G2" s="4">
        <v>47.588200000000001</v>
      </c>
      <c r="H2" s="4">
        <v>51.041699999999999</v>
      </c>
      <c r="I2" s="13">
        <v>46.698799999999999</v>
      </c>
      <c r="J2" s="13">
        <v>47.830800000000004</v>
      </c>
      <c r="K2" s="4">
        <v>75.643199999999993</v>
      </c>
      <c r="L2" s="4">
        <v>63.692999999999998</v>
      </c>
      <c r="M2" s="13">
        <v>44.130200000000002</v>
      </c>
      <c r="N2" s="4">
        <v>40.3748</v>
      </c>
      <c r="O2" s="4">
        <v>34.465699999999998</v>
      </c>
      <c r="P2" s="13">
        <v>49.932099999999998</v>
      </c>
      <c r="Q2" s="13">
        <v>39.052999999999997</v>
      </c>
      <c r="R2" s="4">
        <v>41.682400000000001</v>
      </c>
      <c r="S2" s="13">
        <v>44.954099999999997</v>
      </c>
      <c r="T2" s="13">
        <v>51.2791</v>
      </c>
      <c r="U2" s="13">
        <v>34.683399999999999</v>
      </c>
      <c r="V2" s="13">
        <v>38.1873</v>
      </c>
      <c r="W2" s="4">
        <v>52.0047</v>
      </c>
      <c r="X2" s="13">
        <v>45.604999999999997</v>
      </c>
      <c r="Y2" s="4">
        <v>34.265700000000002</v>
      </c>
      <c r="Z2" s="13">
        <v>44.360199999999999</v>
      </c>
      <c r="AA2" s="4">
        <v>45.370399999999997</v>
      </c>
      <c r="AB2" s="4">
        <v>55.263199999999998</v>
      </c>
      <c r="AC2" s="4">
        <v>34.225000000000001</v>
      </c>
      <c r="AD2" s="4">
        <v>32.640099999999997</v>
      </c>
      <c r="AE2" s="13">
        <v>27.6662</v>
      </c>
      <c r="AF2" s="13">
        <v>62.642000000000003</v>
      </c>
      <c r="AG2" s="4">
        <v>53.4621</v>
      </c>
      <c r="AH2" s="4">
        <v>29.2803</v>
      </c>
      <c r="AI2" s="4">
        <v>43.129600000000003</v>
      </c>
      <c r="AJ2" s="4">
        <v>30.594899999999999</v>
      </c>
      <c r="AK2" s="4">
        <v>42.2346</v>
      </c>
      <c r="AL2" s="4">
        <v>37.628</v>
      </c>
      <c r="AM2" s="13">
        <v>38.4146</v>
      </c>
      <c r="AN2" s="4">
        <v>20.266500000000001</v>
      </c>
      <c r="AO2" s="4">
        <v>44.012</v>
      </c>
      <c r="AP2" s="4">
        <v>53.260899999999999</v>
      </c>
      <c r="AQ2" s="4">
        <v>31.339600000000001</v>
      </c>
      <c r="AR2" s="7">
        <v>52.197600000000001</v>
      </c>
      <c r="AS2" s="13">
        <v>28.688700000000001</v>
      </c>
      <c r="AT2" s="13">
        <v>41.343800000000002</v>
      </c>
      <c r="AU2" s="13">
        <v>40.163899999999998</v>
      </c>
      <c r="AV2" s="13">
        <v>38.134500000000003</v>
      </c>
      <c r="AW2" s="4">
        <v>51.041699999999999</v>
      </c>
      <c r="AX2" s="13">
        <v>36.266399999999997</v>
      </c>
      <c r="AY2" s="13">
        <v>41.015599999999999</v>
      </c>
      <c r="AZ2" s="13">
        <v>43.321300000000001</v>
      </c>
      <c r="BA2" s="13">
        <v>46.692599999999999</v>
      </c>
      <c r="BB2" s="13">
        <v>60.9116</v>
      </c>
      <c r="BC2" s="13">
        <v>58.026299999999999</v>
      </c>
      <c r="BD2" s="13">
        <v>52.858600000000003</v>
      </c>
      <c r="BE2" s="48" t="s">
        <v>166</v>
      </c>
      <c r="BG2">
        <f>60/B2</f>
        <v>1.0499992125005906</v>
      </c>
      <c r="BH2" s="3">
        <f t="shared" ref="BH2:DI2" si="0">60/C2</f>
        <v>1.1397050443345262</v>
      </c>
      <c r="BI2" s="3">
        <f t="shared" si="0"/>
        <v>1.4489778668630837</v>
      </c>
      <c r="BJ2" s="3">
        <f t="shared" si="0"/>
        <v>0.68716557941801648</v>
      </c>
      <c r="BK2" s="3">
        <f t="shared" si="0"/>
        <v>1.5862063495840175</v>
      </c>
      <c r="BL2" s="3">
        <f t="shared" si="0"/>
        <v>1.2608167570952462</v>
      </c>
      <c r="BM2" s="3">
        <f t="shared" si="0"/>
        <v>1.1755094364020007</v>
      </c>
      <c r="BN2" s="3">
        <f t="shared" si="0"/>
        <v>1.2848295887688763</v>
      </c>
      <c r="BO2" s="3">
        <f t="shared" si="0"/>
        <v>1.2544218369753379</v>
      </c>
      <c r="BP2" s="3">
        <f t="shared" si="0"/>
        <v>0.79319753791484238</v>
      </c>
      <c r="BQ2" s="3">
        <f t="shared" si="0"/>
        <v>0.94201874617304893</v>
      </c>
      <c r="BR2" s="3">
        <f t="shared" si="0"/>
        <v>1.3596131447398834</v>
      </c>
      <c r="BS2" s="3">
        <f t="shared" si="0"/>
        <v>1.4860754728196797</v>
      </c>
      <c r="BT2" s="3">
        <f t="shared" si="0"/>
        <v>1.7408612040376374</v>
      </c>
      <c r="BU2" s="3">
        <f t="shared" si="0"/>
        <v>1.2016318160061363</v>
      </c>
      <c r="BV2" s="3">
        <f t="shared" si="0"/>
        <v>1.5363736460707245</v>
      </c>
      <c r="BW2" s="3">
        <f t="shared" si="0"/>
        <v>1.4394564612402356</v>
      </c>
      <c r="BX2" s="3">
        <f t="shared" si="0"/>
        <v>1.3346947219497221</v>
      </c>
      <c r="BY2" s="3">
        <f t="shared" si="0"/>
        <v>1.1700673373752659</v>
      </c>
      <c r="BZ2" s="3">
        <f t="shared" si="0"/>
        <v>1.7299342048357429</v>
      </c>
      <c r="CA2" s="3">
        <f t="shared" si="0"/>
        <v>1.5712029915704959</v>
      </c>
      <c r="CB2" s="3">
        <f t="shared" si="0"/>
        <v>1.1537418733306797</v>
      </c>
      <c r="CC2" s="3">
        <f t="shared" si="0"/>
        <v>1.3156452143405328</v>
      </c>
      <c r="CD2" s="3">
        <f t="shared" si="0"/>
        <v>1.7510221591854243</v>
      </c>
      <c r="CE2" s="3">
        <f t="shared" si="0"/>
        <v>1.3525637846538114</v>
      </c>
      <c r="CF2" s="3">
        <f t="shared" si="0"/>
        <v>1.322448115952251</v>
      </c>
      <c r="CG2" s="3">
        <f t="shared" si="0"/>
        <v>1.0857134585040316</v>
      </c>
      <c r="CH2" s="3">
        <f t="shared" si="0"/>
        <v>1.7531044558071585</v>
      </c>
      <c r="CI2" s="3">
        <f t="shared" si="0"/>
        <v>1.8382296622865741</v>
      </c>
      <c r="CJ2" s="3">
        <f t="shared" si="0"/>
        <v>2.1687112794673644</v>
      </c>
      <c r="CK2" s="3">
        <f t="shared" si="0"/>
        <v>0.95782382427125567</v>
      </c>
      <c r="CL2" s="3">
        <f t="shared" si="0"/>
        <v>1.1222903701874787</v>
      </c>
      <c r="CM2" s="3">
        <f t="shared" si="0"/>
        <v>2.0491593323838897</v>
      </c>
      <c r="CN2" s="3">
        <f t="shared" si="0"/>
        <v>1.3911559578572488</v>
      </c>
      <c r="CO2" s="3">
        <f t="shared" si="0"/>
        <v>1.9611111655864213</v>
      </c>
      <c r="CP2" s="3">
        <f t="shared" si="0"/>
        <v>1.4206361608728388</v>
      </c>
      <c r="CQ2" s="3">
        <f t="shared" si="0"/>
        <v>1.5945572446050813</v>
      </c>
      <c r="CR2" s="3">
        <f t="shared" si="0"/>
        <v>1.5619061502657843</v>
      </c>
      <c r="CS2" s="3">
        <f t="shared" si="0"/>
        <v>2.9605506624232105</v>
      </c>
      <c r="CT2" s="3">
        <f t="shared" si="0"/>
        <v>1.3632645642097609</v>
      </c>
      <c r="CU2" s="3">
        <f t="shared" si="0"/>
        <v>1.1265299685134873</v>
      </c>
      <c r="CV2" s="3">
        <f t="shared" si="0"/>
        <v>1.9145107148783009</v>
      </c>
      <c r="CW2" s="3">
        <f t="shared" si="0"/>
        <v>1.1494781369258356</v>
      </c>
      <c r="CX2" s="3">
        <f t="shared" si="0"/>
        <v>2.091415783914921</v>
      </c>
      <c r="CY2" s="3">
        <f t="shared" si="0"/>
        <v>1.4512454104363894</v>
      </c>
      <c r="CZ2" s="3">
        <f t="shared" si="0"/>
        <v>1.4938788314879781</v>
      </c>
      <c r="DA2" s="3">
        <f t="shared" si="0"/>
        <v>1.5733784368485229</v>
      </c>
      <c r="DB2" s="3">
        <f t="shared" si="0"/>
        <v>1.1755094364020007</v>
      </c>
      <c r="DC2" s="3">
        <f t="shared" si="0"/>
        <v>1.6544239295877177</v>
      </c>
      <c r="DD2" s="3">
        <f t="shared" si="0"/>
        <v>1.4628580345039448</v>
      </c>
      <c r="DE2" s="3">
        <f t="shared" si="0"/>
        <v>1.3849999884583335</v>
      </c>
      <c r="DF2" s="3">
        <f t="shared" si="0"/>
        <v>1.285000192750029</v>
      </c>
      <c r="DG2" s="3">
        <f t="shared" si="0"/>
        <v>0.98503404934363903</v>
      </c>
      <c r="DH2" s="3">
        <f t="shared" si="0"/>
        <v>1.0340138868064999</v>
      </c>
      <c r="DI2" s="3">
        <f t="shared" si="0"/>
        <v>1.1351038430832447</v>
      </c>
      <c r="DK2">
        <f>LOG(BG2/BG$39,2)</f>
        <v>-0.28241976583811784</v>
      </c>
      <c r="DL2" s="3">
        <f t="shared" ref="DL2:FM2" si="1">LOG(BH2/BH$39,2)</f>
        <v>-0.25881085710206903</v>
      </c>
      <c r="DM2" s="3">
        <f t="shared" si="1"/>
        <v>-0.35312440217833568</v>
      </c>
      <c r="DN2" s="3">
        <f t="shared" si="1"/>
        <v>-0.77932394658847415</v>
      </c>
      <c r="DO2" s="3">
        <f t="shared" si="1"/>
        <v>-2.5441746242972657E-2</v>
      </c>
      <c r="DP2" s="3">
        <f t="shared" si="1"/>
        <v>-0.19929103320940808</v>
      </c>
      <c r="DQ2" s="3">
        <f t="shared" si="1"/>
        <v>-0.31810488742205001</v>
      </c>
      <c r="DR2" s="3">
        <f t="shared" si="1"/>
        <v>-0.41229471860701439</v>
      </c>
      <c r="DS2" s="3">
        <f t="shared" si="1"/>
        <v>7.3091819658914745E-2</v>
      </c>
      <c r="DT2" s="3">
        <f t="shared" si="1"/>
        <v>-0.46146809442762249</v>
      </c>
      <c r="DU2" s="3">
        <f t="shared" si="1"/>
        <v>-0.3082716080757037</v>
      </c>
      <c r="DV2" s="3">
        <f t="shared" si="1"/>
        <v>-0.40979219938495526</v>
      </c>
      <c r="DW2" s="3">
        <f t="shared" si="1"/>
        <v>-0.10057258107339236</v>
      </c>
      <c r="DX2" s="3">
        <f t="shared" si="1"/>
        <v>-7.9873883819754132E-2</v>
      </c>
      <c r="DY2" s="3">
        <f t="shared" si="1"/>
        <v>-0.4844175357606797</v>
      </c>
      <c r="DZ2" s="3">
        <f t="shared" si="1"/>
        <v>-0.1995625042137511</v>
      </c>
      <c r="EA2" s="3">
        <f t="shared" si="1"/>
        <v>-0.34205823646714828</v>
      </c>
      <c r="EB2" s="3">
        <f t="shared" si="1"/>
        <v>-0.48351643375324671</v>
      </c>
      <c r="EC2" s="3">
        <f t="shared" si="1"/>
        <v>-0.11304661671617729</v>
      </c>
      <c r="ED2" s="3">
        <f t="shared" si="1"/>
        <v>-0.10511815114056101</v>
      </c>
      <c r="EE2" s="3">
        <f t="shared" si="1"/>
        <v>-0.5003923244429529</v>
      </c>
      <c r="EF2" s="3">
        <f t="shared" si="1"/>
        <v>-0.46082947223241177</v>
      </c>
      <c r="EG2" s="3">
        <f t="shared" si="1"/>
        <v>-6.7753886765826166E-2</v>
      </c>
      <c r="EH2" s="3">
        <f t="shared" si="1"/>
        <v>-0.20576791987659246</v>
      </c>
      <c r="EI2" s="3">
        <f t="shared" si="1"/>
        <v>2.1963739531604232E-2</v>
      </c>
      <c r="EJ2" s="3">
        <f t="shared" si="1"/>
        <v>-0.54601257739463716</v>
      </c>
      <c r="EK2" s="3">
        <f t="shared" si="1"/>
        <v>-0.61956039565068066</v>
      </c>
      <c r="EL2" s="3">
        <f t="shared" si="1"/>
        <v>-0.23646193204625918</v>
      </c>
      <c r="EM2" s="3">
        <f t="shared" si="1"/>
        <v>-0.16555889664863449</v>
      </c>
      <c r="EN2" s="3">
        <f t="shared" si="1"/>
        <v>3.5619591645132266E-2</v>
      </c>
      <c r="EO2" s="3">
        <f t="shared" si="1"/>
        <v>-0.43241842418643167</v>
      </c>
      <c r="EP2" s="3">
        <f t="shared" si="1"/>
        <v>-0.69954717815721013</v>
      </c>
      <c r="EQ2" s="3">
        <f t="shared" si="1"/>
        <v>-0.10498891651705759</v>
      </c>
      <c r="ER2" s="3">
        <f t="shared" si="1"/>
        <v>-0.56708409280437122</v>
      </c>
      <c r="ES2" s="3">
        <f t="shared" si="1"/>
        <v>-0.24906779912411625</v>
      </c>
      <c r="ET2" s="3">
        <f t="shared" si="1"/>
        <v>-0.24424317573371399</v>
      </c>
      <c r="EU2" s="3">
        <f t="shared" si="1"/>
        <v>-0.31029386673555365</v>
      </c>
      <c r="EV2" s="3">
        <f t="shared" si="1"/>
        <v>-0.58289448057091753</v>
      </c>
      <c r="EW2" s="3">
        <f t="shared" si="1"/>
        <v>-0.22030007838772453</v>
      </c>
      <c r="EX2" s="3">
        <f t="shared" si="1"/>
        <v>-0.25634004382250974</v>
      </c>
      <c r="EY2" s="3">
        <f t="shared" si="1"/>
        <v>-0.16321578410449389</v>
      </c>
      <c r="EZ2" s="3">
        <f t="shared" si="1"/>
        <v>-3.3340293308503533E-3</v>
      </c>
      <c r="FA2" s="3">
        <f t="shared" si="1"/>
        <v>-0.38772092092844629</v>
      </c>
      <c r="FB2" s="3">
        <f t="shared" si="1"/>
        <v>-9.7611497420251561E-2</v>
      </c>
      <c r="FC2" s="3">
        <f t="shared" si="1"/>
        <v>-0.19316450626485221</v>
      </c>
      <c r="FD2" s="3">
        <f t="shared" si="1"/>
        <v>-0.23528472320289606</v>
      </c>
      <c r="FE2" s="3">
        <f t="shared" si="1"/>
        <v>-0.11281672866599704</v>
      </c>
      <c r="FF2" s="3">
        <f t="shared" si="1"/>
        <v>-0.43349644414366501</v>
      </c>
      <c r="FG2" s="3">
        <f t="shared" si="1"/>
        <v>2.4750085860878488E-2</v>
      </c>
      <c r="FH2" s="3">
        <f t="shared" si="1"/>
        <v>-0.21761316292965449</v>
      </c>
      <c r="FI2" s="3">
        <f t="shared" si="1"/>
        <v>-0.25210618689415037</v>
      </c>
      <c r="FJ2" s="3">
        <f t="shared" si="1"/>
        <v>-0.2376479473625222</v>
      </c>
      <c r="FK2" s="3">
        <f t="shared" si="1"/>
        <v>-0.40981057283724515</v>
      </c>
      <c r="FL2" s="3">
        <f t="shared" si="1"/>
        <v>-0.33941209926156679</v>
      </c>
      <c r="FM2" s="3">
        <f t="shared" si="1"/>
        <v>-0.2464793978094946</v>
      </c>
      <c r="FO2">
        <f>DK2*-1</f>
        <v>0.28241976583811784</v>
      </c>
      <c r="FP2" s="3">
        <f t="shared" ref="FP2:HQ2" si="2">DL2*-1</f>
        <v>0.25881085710206903</v>
      </c>
      <c r="FQ2" s="3">
        <f t="shared" si="2"/>
        <v>0.35312440217833568</v>
      </c>
      <c r="FR2" s="3">
        <f t="shared" si="2"/>
        <v>0.77932394658847415</v>
      </c>
      <c r="FS2" s="3">
        <f t="shared" si="2"/>
        <v>2.5441746242972657E-2</v>
      </c>
      <c r="FT2" s="3">
        <f t="shared" si="2"/>
        <v>0.19929103320940808</v>
      </c>
      <c r="FU2" s="3">
        <f t="shared" si="2"/>
        <v>0.31810488742205001</v>
      </c>
      <c r="FV2" s="3">
        <f t="shared" si="2"/>
        <v>0.41229471860701439</v>
      </c>
      <c r="FW2" s="3">
        <f t="shared" si="2"/>
        <v>-7.3091819658914745E-2</v>
      </c>
      <c r="FX2" s="3">
        <f t="shared" si="2"/>
        <v>0.46146809442762249</v>
      </c>
      <c r="FY2" s="3">
        <f t="shared" si="2"/>
        <v>0.3082716080757037</v>
      </c>
      <c r="FZ2" s="3">
        <f t="shared" si="2"/>
        <v>0.40979219938495526</v>
      </c>
      <c r="GA2" s="3">
        <f t="shared" si="2"/>
        <v>0.10057258107339236</v>
      </c>
      <c r="GB2" s="3">
        <f t="shared" si="2"/>
        <v>7.9873883819754132E-2</v>
      </c>
      <c r="GC2" s="3">
        <f t="shared" si="2"/>
        <v>0.4844175357606797</v>
      </c>
      <c r="GD2" s="3">
        <f t="shared" si="2"/>
        <v>0.1995625042137511</v>
      </c>
      <c r="GE2" s="3">
        <f t="shared" si="2"/>
        <v>0.34205823646714828</v>
      </c>
      <c r="GF2" s="3">
        <f t="shared" si="2"/>
        <v>0.48351643375324671</v>
      </c>
      <c r="GG2" s="3">
        <f t="shared" si="2"/>
        <v>0.11304661671617729</v>
      </c>
      <c r="GH2" s="3">
        <f t="shared" si="2"/>
        <v>0.10511815114056101</v>
      </c>
      <c r="GI2" s="3">
        <f t="shared" si="2"/>
        <v>0.5003923244429529</v>
      </c>
      <c r="GJ2" s="3">
        <f t="shared" si="2"/>
        <v>0.46082947223241177</v>
      </c>
      <c r="GK2" s="3">
        <f t="shared" si="2"/>
        <v>6.7753886765826166E-2</v>
      </c>
      <c r="GL2" s="3">
        <f t="shared" si="2"/>
        <v>0.20576791987659246</v>
      </c>
      <c r="GM2" s="3">
        <f t="shared" si="2"/>
        <v>-2.1963739531604232E-2</v>
      </c>
      <c r="GN2" s="3">
        <f t="shared" si="2"/>
        <v>0.54601257739463716</v>
      </c>
      <c r="GO2" s="3">
        <f t="shared" si="2"/>
        <v>0.61956039565068066</v>
      </c>
      <c r="GP2" s="3">
        <f t="shared" si="2"/>
        <v>0.23646193204625918</v>
      </c>
      <c r="GQ2" s="3">
        <f t="shared" si="2"/>
        <v>0.16555889664863449</v>
      </c>
      <c r="GR2" s="3">
        <f t="shared" si="2"/>
        <v>-3.5619591645132266E-2</v>
      </c>
      <c r="GS2" s="3">
        <f t="shared" si="2"/>
        <v>0.43241842418643167</v>
      </c>
      <c r="GT2" s="3">
        <f t="shared" si="2"/>
        <v>0.69954717815721013</v>
      </c>
      <c r="GU2" s="3">
        <f t="shared" si="2"/>
        <v>0.10498891651705759</v>
      </c>
      <c r="GV2" s="3">
        <f t="shared" si="2"/>
        <v>0.56708409280437122</v>
      </c>
      <c r="GW2" s="3">
        <f t="shared" si="2"/>
        <v>0.24906779912411625</v>
      </c>
      <c r="GX2" s="3">
        <f t="shared" si="2"/>
        <v>0.24424317573371399</v>
      </c>
      <c r="GY2" s="3">
        <f t="shared" si="2"/>
        <v>0.31029386673555365</v>
      </c>
      <c r="GZ2" s="3">
        <f t="shared" si="2"/>
        <v>0.58289448057091753</v>
      </c>
      <c r="HA2" s="3">
        <f t="shared" si="2"/>
        <v>0.22030007838772453</v>
      </c>
      <c r="HB2" s="3">
        <f t="shared" si="2"/>
        <v>0.25634004382250974</v>
      </c>
      <c r="HC2" s="3">
        <f t="shared" si="2"/>
        <v>0.16321578410449389</v>
      </c>
      <c r="HD2" s="3">
        <f t="shared" si="2"/>
        <v>3.3340293308503533E-3</v>
      </c>
      <c r="HE2" s="3">
        <f t="shared" si="2"/>
        <v>0.38772092092844629</v>
      </c>
      <c r="HF2" s="3">
        <f t="shared" si="2"/>
        <v>9.7611497420251561E-2</v>
      </c>
      <c r="HG2" s="3">
        <f t="shared" si="2"/>
        <v>0.19316450626485221</v>
      </c>
      <c r="HH2" s="3">
        <f t="shared" si="2"/>
        <v>0.23528472320289606</v>
      </c>
      <c r="HI2" s="3">
        <f t="shared" si="2"/>
        <v>0.11281672866599704</v>
      </c>
      <c r="HJ2" s="3">
        <f t="shared" si="2"/>
        <v>0.43349644414366501</v>
      </c>
      <c r="HK2" s="3">
        <f t="shared" si="2"/>
        <v>-2.4750085860878488E-2</v>
      </c>
      <c r="HL2" s="3">
        <f t="shared" si="2"/>
        <v>0.21761316292965449</v>
      </c>
      <c r="HM2" s="3">
        <f t="shared" si="2"/>
        <v>0.25210618689415037</v>
      </c>
      <c r="HN2" s="3">
        <f t="shared" si="2"/>
        <v>0.2376479473625222</v>
      </c>
      <c r="HO2" s="3">
        <f t="shared" si="2"/>
        <v>0.40981057283724515</v>
      </c>
      <c r="HP2" s="3">
        <f t="shared" si="2"/>
        <v>0.33941209926156679</v>
      </c>
      <c r="HQ2" s="3">
        <f t="shared" si="2"/>
        <v>0.2464793978094946</v>
      </c>
    </row>
    <row r="3" spans="1:225" x14ac:dyDescent="0.3">
      <c r="A3" s="23" t="s">
        <v>10</v>
      </c>
      <c r="B3" s="4">
        <v>57.142899999999997</v>
      </c>
      <c r="C3" s="4">
        <v>52.645200000000003</v>
      </c>
      <c r="D3" s="4">
        <v>41.408499999999997</v>
      </c>
      <c r="E3" s="4">
        <v>87.315200000000004</v>
      </c>
      <c r="F3" s="4">
        <v>37.825600000000001</v>
      </c>
      <c r="G3" s="4">
        <v>47.587400000000002</v>
      </c>
      <c r="H3" s="4">
        <v>51.041699999999999</v>
      </c>
      <c r="I3" s="13">
        <v>46.698799999999999</v>
      </c>
      <c r="J3" s="13">
        <v>47.830800000000004</v>
      </c>
      <c r="K3" s="4">
        <v>75.643199999999993</v>
      </c>
      <c r="L3" s="4">
        <v>63.691499999999998</v>
      </c>
      <c r="M3" s="13">
        <v>44.130200000000002</v>
      </c>
      <c r="N3" s="4">
        <v>40.3748</v>
      </c>
      <c r="O3" s="4">
        <v>34.465200000000003</v>
      </c>
      <c r="P3" s="13">
        <v>49.932099999999998</v>
      </c>
      <c r="Q3" s="13">
        <v>39.052500000000002</v>
      </c>
      <c r="R3" s="4">
        <v>41.682400000000001</v>
      </c>
      <c r="S3" s="13">
        <v>44.954099999999997</v>
      </c>
      <c r="T3" s="13">
        <v>51.2791</v>
      </c>
      <c r="U3" s="13">
        <v>34.683</v>
      </c>
      <c r="V3" s="13">
        <v>38.186799999999998</v>
      </c>
      <c r="W3" s="4">
        <v>52.0047</v>
      </c>
      <c r="X3" s="13">
        <v>45.604999999999997</v>
      </c>
      <c r="Y3" s="4">
        <v>34.265700000000002</v>
      </c>
      <c r="Z3" s="13">
        <v>44.360199999999999</v>
      </c>
      <c r="AA3" s="4">
        <v>45.370399999999997</v>
      </c>
      <c r="AB3" s="4">
        <v>55.263199999999998</v>
      </c>
      <c r="AC3" s="4">
        <v>34.225000000000001</v>
      </c>
      <c r="AD3" s="4">
        <v>32.639699999999998</v>
      </c>
      <c r="AE3" s="13">
        <v>27.6662</v>
      </c>
      <c r="AF3" s="13">
        <v>62.642000000000003</v>
      </c>
      <c r="AG3" s="4">
        <v>53.4621</v>
      </c>
      <c r="AH3" s="4">
        <v>29.2803</v>
      </c>
      <c r="AI3" s="4">
        <v>43.129600000000003</v>
      </c>
      <c r="AJ3" s="4">
        <v>30.594899999999999</v>
      </c>
      <c r="AK3" s="4">
        <v>42.2346</v>
      </c>
      <c r="AL3" s="4">
        <v>37.628</v>
      </c>
      <c r="AM3" s="13">
        <v>38.4146</v>
      </c>
      <c r="AN3" s="4">
        <v>20.266500000000001</v>
      </c>
      <c r="AO3" s="4">
        <v>44.012</v>
      </c>
      <c r="AP3" s="4">
        <v>53.260899999999999</v>
      </c>
      <c r="AQ3" s="4">
        <v>31.339200000000002</v>
      </c>
      <c r="AR3" s="7">
        <v>52.197600000000001</v>
      </c>
      <c r="AS3" s="13">
        <v>28.688700000000001</v>
      </c>
      <c r="AT3" s="13">
        <v>41.343800000000002</v>
      </c>
      <c r="AU3" s="13">
        <v>40.163899999999998</v>
      </c>
      <c r="AV3" s="13">
        <v>38.134500000000003</v>
      </c>
      <c r="AW3" s="4">
        <v>51.041699999999999</v>
      </c>
      <c r="AX3" s="13">
        <v>36.266399999999997</v>
      </c>
      <c r="AY3" s="13">
        <v>41.015599999999999</v>
      </c>
      <c r="AZ3" s="13">
        <v>43.321300000000001</v>
      </c>
      <c r="BA3" s="13">
        <v>46.692599999999999</v>
      </c>
      <c r="BB3" s="13">
        <v>60.9116</v>
      </c>
      <c r="BC3" s="13">
        <v>58.026299999999999</v>
      </c>
      <c r="BD3" s="13">
        <v>52.858600000000003</v>
      </c>
      <c r="BE3" s="23" t="s">
        <v>10</v>
      </c>
      <c r="BG3" s="3">
        <f t="shared" ref="BG3:BG38" si="3">60/B3</f>
        <v>1.0499992125005906</v>
      </c>
      <c r="BH3" s="3">
        <f t="shared" ref="BH3:BH38" si="4">60/C3</f>
        <v>1.1397050443345262</v>
      </c>
      <c r="BI3" s="3">
        <f t="shared" ref="BI3:BI38" si="5">60/D3</f>
        <v>1.4489778668630837</v>
      </c>
      <c r="BJ3" s="3">
        <f t="shared" ref="BJ3:BJ38" si="6">60/E3</f>
        <v>0.68716557941801648</v>
      </c>
      <c r="BK3" s="3">
        <f t="shared" ref="BK3:BK38" si="7">60/F3</f>
        <v>1.5862273169493675</v>
      </c>
      <c r="BL3" s="3">
        <f t="shared" ref="BL3:BL38" si="8">60/G3</f>
        <v>1.2608379529034996</v>
      </c>
      <c r="BM3" s="3">
        <f t="shared" ref="BM3:BM38" si="9">60/H3</f>
        <v>1.1755094364020007</v>
      </c>
      <c r="BN3" s="3">
        <f t="shared" ref="BN3:BN38" si="10">60/I3</f>
        <v>1.2848295887688763</v>
      </c>
      <c r="BO3" s="3">
        <f t="shared" ref="BO3:BO38" si="11">60/J3</f>
        <v>1.2544218369753379</v>
      </c>
      <c r="BP3" s="3">
        <f t="shared" ref="BP3:BP38" si="12">60/K3</f>
        <v>0.79319753791484238</v>
      </c>
      <c r="BQ3" s="3">
        <f t="shared" ref="BQ3:BQ38" si="13">60/L3</f>
        <v>0.94204093167848146</v>
      </c>
      <c r="BR3" s="3">
        <f t="shared" ref="BR3:BR38" si="14">60/M3</f>
        <v>1.3596131447398834</v>
      </c>
      <c r="BS3" s="3">
        <f t="shared" ref="BS3:BS38" si="15">60/N3</f>
        <v>1.4860754728196797</v>
      </c>
      <c r="BT3" s="3">
        <f t="shared" ref="BT3:BT38" si="16">60/O3</f>
        <v>1.7408864593851188</v>
      </c>
      <c r="BU3" s="3">
        <f t="shared" ref="BU3:BU38" si="17">60/P3</f>
        <v>1.2016318160061363</v>
      </c>
      <c r="BV3" s="3">
        <f t="shared" ref="BV3:BV38" si="18">60/Q3</f>
        <v>1.5363933166890724</v>
      </c>
      <c r="BW3" s="3">
        <f t="shared" ref="BW3:BW38" si="19">60/R3</f>
        <v>1.4394564612402356</v>
      </c>
      <c r="BX3" s="3">
        <f t="shared" ref="BX3:BX38" si="20">60/S3</f>
        <v>1.3346947219497221</v>
      </c>
      <c r="BY3" s="3">
        <f t="shared" ref="BY3:BY38" si="21">60/T3</f>
        <v>1.1700673373752659</v>
      </c>
      <c r="BZ3" s="3">
        <f t="shared" ref="BZ3:BZ38" si="22">60/U3</f>
        <v>1.7299541562148604</v>
      </c>
      <c r="CA3" s="3">
        <f t="shared" ref="CA3:CA38" si="23">60/V3</f>
        <v>1.571223564163533</v>
      </c>
      <c r="CB3" s="3">
        <f t="shared" ref="CB3:CB38" si="24">60/W3</f>
        <v>1.1537418733306797</v>
      </c>
      <c r="CC3" s="3">
        <f t="shared" ref="CC3:CC38" si="25">60/X3</f>
        <v>1.3156452143405328</v>
      </c>
      <c r="CD3" s="3">
        <f t="shared" ref="CD3:CD38" si="26">60/Y3</f>
        <v>1.7510221591854243</v>
      </c>
      <c r="CE3" s="3">
        <f t="shared" ref="CE3:CE38" si="27">60/Z3</f>
        <v>1.3525637846538114</v>
      </c>
      <c r="CF3" s="3">
        <f t="shared" ref="CF3:CF38" si="28">60/AA3</f>
        <v>1.322448115952251</v>
      </c>
      <c r="CG3" s="3">
        <f t="shared" ref="CG3:CG38" si="29">60/AB3</f>
        <v>1.0857134585040316</v>
      </c>
      <c r="CH3" s="3">
        <f t="shared" ref="CH3:CH38" si="30">60/AC3</f>
        <v>1.7531044558071585</v>
      </c>
      <c r="CI3" s="3">
        <f t="shared" ref="CI3:CI38" si="31">60/AD3</f>
        <v>1.8382521898179212</v>
      </c>
      <c r="CJ3" s="3">
        <f t="shared" ref="CJ3:CJ38" si="32">60/AE3</f>
        <v>2.1687112794673644</v>
      </c>
      <c r="CK3" s="3">
        <f t="shared" ref="CK3:CK38" si="33">60/AF3</f>
        <v>0.95782382427125567</v>
      </c>
      <c r="CL3" s="3">
        <f t="shared" ref="CL3:CL38" si="34">60/AG3</f>
        <v>1.1222903701874787</v>
      </c>
      <c r="CM3" s="3">
        <f t="shared" ref="CM3:CM38" si="35">60/AH3</f>
        <v>2.0491593323838897</v>
      </c>
      <c r="CN3" s="3">
        <f t="shared" ref="CN3:CN38" si="36">60/AI3</f>
        <v>1.3911559578572488</v>
      </c>
      <c r="CO3" s="3">
        <f t="shared" ref="CO3:CO38" si="37">60/AJ3</f>
        <v>1.9611111655864213</v>
      </c>
      <c r="CP3" s="3">
        <f t="shared" ref="CP3:CP38" si="38">60/AK3</f>
        <v>1.4206361608728388</v>
      </c>
      <c r="CQ3" s="3">
        <f t="shared" ref="CQ3:CQ38" si="39">60/AL3</f>
        <v>1.5945572446050813</v>
      </c>
      <c r="CR3" s="3">
        <f t="shared" ref="CR3:CR38" si="40">60/AM3</f>
        <v>1.5619061502657843</v>
      </c>
      <c r="CS3" s="3">
        <f t="shared" ref="CS3:CS38" si="41">60/AN3</f>
        <v>2.9605506624232105</v>
      </c>
      <c r="CT3" s="3">
        <f t="shared" ref="CT3:CT38" si="42">60/AO3</f>
        <v>1.3632645642097609</v>
      </c>
      <c r="CU3" s="3">
        <f t="shared" ref="CU3:CU38" si="43">60/AP3</f>
        <v>1.1265299685134873</v>
      </c>
      <c r="CV3" s="3">
        <f t="shared" ref="CV3:CV38" si="44">60/AQ3</f>
        <v>1.9145351508653699</v>
      </c>
      <c r="CW3" s="3">
        <f t="shared" ref="CW3:CW38" si="45">60/AR3</f>
        <v>1.1494781369258356</v>
      </c>
      <c r="CX3" s="3">
        <f t="shared" ref="CX3:CX38" si="46">60/AS3</f>
        <v>2.091415783914921</v>
      </c>
      <c r="CY3" s="3">
        <f t="shared" ref="CY3:CY38" si="47">60/AT3</f>
        <v>1.4512454104363894</v>
      </c>
      <c r="CZ3" s="3">
        <f t="shared" ref="CZ3:CZ38" si="48">60/AU3</f>
        <v>1.4938788314879781</v>
      </c>
      <c r="DA3" s="3">
        <f t="shared" ref="DA3:DA38" si="49">60/AV3</f>
        <v>1.5733784368485229</v>
      </c>
      <c r="DB3" s="3">
        <f t="shared" ref="DB3:DB38" si="50">60/AW3</f>
        <v>1.1755094364020007</v>
      </c>
      <c r="DC3" s="3">
        <f t="shared" ref="DC3:DC38" si="51">60/AX3</f>
        <v>1.6544239295877177</v>
      </c>
      <c r="DD3" s="3">
        <f t="shared" ref="DD3:DD38" si="52">60/AY3</f>
        <v>1.4628580345039448</v>
      </c>
      <c r="DE3" s="3">
        <f t="shared" ref="DE3:DE38" si="53">60/AZ3</f>
        <v>1.3849999884583335</v>
      </c>
      <c r="DF3" s="3">
        <f t="shared" ref="DF3:DF38" si="54">60/BA3</f>
        <v>1.285000192750029</v>
      </c>
      <c r="DG3" s="3">
        <f t="shared" ref="DG3:DG38" si="55">60/BB3</f>
        <v>0.98503404934363903</v>
      </c>
      <c r="DH3" s="3">
        <f t="shared" ref="DH3:DH38" si="56">60/BC3</f>
        <v>1.0340138868064999</v>
      </c>
      <c r="DI3" s="3">
        <f t="shared" ref="DI3:DI38" si="57">60/BD3</f>
        <v>1.1351038430832447</v>
      </c>
      <c r="DK3" s="3">
        <f t="shared" ref="DK3:DK37" si="58">LOG(BG3/BG$39,2)</f>
        <v>-0.28241976583811784</v>
      </c>
      <c r="DL3" s="3">
        <f t="shared" ref="DL3:DL37" si="59">LOG(BH3/BH$39,2)</f>
        <v>-0.25881085710206903</v>
      </c>
      <c r="DM3" s="3">
        <f t="shared" ref="DM3:DM37" si="60">LOG(BI3/BI$39,2)</f>
        <v>-0.35312440217833568</v>
      </c>
      <c r="DN3" s="3">
        <f t="shared" ref="DN3:DN37" si="61">LOG(BJ3/BJ$39,2)</f>
        <v>-0.77932394658847415</v>
      </c>
      <c r="DO3" s="3">
        <f t="shared" ref="DO3:DO37" si="62">LOG(BK3/BK$39,2)</f>
        <v>-2.5422676016647407E-2</v>
      </c>
      <c r="DP3" s="3">
        <f t="shared" ref="DP3:DP37" si="63">LOG(BL3/BL$39,2)</f>
        <v>-0.19926678001777623</v>
      </c>
      <c r="DQ3" s="3">
        <f t="shared" ref="DQ3:DQ37" si="64">LOG(BM3/BM$39,2)</f>
        <v>-0.31810488742205001</v>
      </c>
      <c r="DR3" s="3">
        <f t="shared" ref="DR3:DR37" si="65">LOG(BN3/BN$39,2)</f>
        <v>-0.41229471860701439</v>
      </c>
      <c r="DS3" s="3">
        <f t="shared" ref="DS3:DS37" si="66">LOG(BO3/BO$39,2)</f>
        <v>7.3091819658914745E-2</v>
      </c>
      <c r="DT3" s="3">
        <f t="shared" ref="DT3:DT37" si="67">LOG(BP3/BP$39,2)</f>
        <v>-0.46146809442762249</v>
      </c>
      <c r="DU3" s="3">
        <f t="shared" ref="DU3:DU37" si="68">LOG(BQ3/BQ$39,2)</f>
        <v>-0.3082376315312822</v>
      </c>
      <c r="DV3" s="3">
        <f t="shared" ref="DV3:DV37" si="69">LOG(BR3/BR$39,2)</f>
        <v>-0.40979219938495526</v>
      </c>
      <c r="DW3" s="3">
        <f t="shared" ref="DW3:DW37" si="70">LOG(BS3/BS$39,2)</f>
        <v>-0.10057258107339236</v>
      </c>
      <c r="DX3" s="3">
        <f t="shared" ref="DX3:DX37" si="71">LOG(BT3/BT$39,2)</f>
        <v>-7.9852954236056498E-2</v>
      </c>
      <c r="DY3" s="3">
        <f t="shared" ref="DY3:DY37" si="72">LOG(BU3/BU$39,2)</f>
        <v>-0.4844175357606797</v>
      </c>
      <c r="DZ3" s="3">
        <f t="shared" ref="DZ3:DZ37" si="73">LOG(BV3/BV$39,2)</f>
        <v>-0.19954403310683916</v>
      </c>
      <c r="EA3" s="3">
        <f t="shared" ref="EA3:EA37" si="74">LOG(BW3/BW$39,2)</f>
        <v>-0.34205823646714828</v>
      </c>
      <c r="EB3" s="3">
        <f t="shared" ref="EB3:EB37" si="75">LOG(BX3/BX$39,2)</f>
        <v>-0.48351643375324671</v>
      </c>
      <c r="EC3" s="3">
        <f t="shared" ref="EC3:EC37" si="76">LOG(BY3/BY$39,2)</f>
        <v>-0.11304661671617729</v>
      </c>
      <c r="ED3" s="3">
        <f t="shared" ref="ED3:ED37" si="77">LOG(BZ3/BZ$39,2)</f>
        <v>-0.10510151259462638</v>
      </c>
      <c r="EE3" s="3">
        <f t="shared" ref="EE3:EE37" si="78">LOG(CA3/CA$39,2)</f>
        <v>-0.50037343459625205</v>
      </c>
      <c r="EF3" s="3">
        <f t="shared" ref="EF3:EF37" si="79">LOG(CB3/CB$39,2)</f>
        <v>-0.46082947223241177</v>
      </c>
      <c r="EG3" s="3">
        <f t="shared" ref="EG3:EG37" si="80">LOG(CC3/CC$39,2)</f>
        <v>-6.7753886765826166E-2</v>
      </c>
      <c r="EH3" s="3">
        <f t="shared" ref="EH3:EH37" si="81">LOG(CD3/CD$39,2)</f>
        <v>-0.20576791987659246</v>
      </c>
      <c r="EI3" s="3">
        <f t="shared" ref="EI3:EI37" si="82">LOG(CE3/CE$39,2)</f>
        <v>2.1963739531604232E-2</v>
      </c>
      <c r="EJ3" s="3">
        <f t="shared" ref="EJ3:EJ37" si="83">LOG(CF3/CF$39,2)</f>
        <v>-0.54601257739463716</v>
      </c>
      <c r="EK3" s="3">
        <f t="shared" ref="EK3:EK37" si="84">LOG(CG3/CG$39,2)</f>
        <v>-0.61956039565068066</v>
      </c>
      <c r="EL3" s="3">
        <f t="shared" ref="EL3:EL37" si="85">LOG(CH3/CH$39,2)</f>
        <v>-0.23646193204625918</v>
      </c>
      <c r="EM3" s="3">
        <f t="shared" ref="EM3:EM37" si="86">LOG(CI3/CI$39,2)</f>
        <v>-0.16554121650818199</v>
      </c>
      <c r="EN3" s="3">
        <f t="shared" ref="EN3:EN37" si="87">LOG(CJ3/CJ$39,2)</f>
        <v>3.5619591645132266E-2</v>
      </c>
      <c r="EO3" s="3">
        <f t="shared" ref="EO3:EO37" si="88">LOG(CK3/CK$39,2)</f>
        <v>-0.43241842418643167</v>
      </c>
      <c r="EP3" s="3">
        <f t="shared" ref="EP3:EP37" si="89">LOG(CL3/CL$39,2)</f>
        <v>-0.69954717815721013</v>
      </c>
      <c r="EQ3" s="3">
        <f t="shared" ref="EQ3:EQ37" si="90">LOG(CM3/CM$39,2)</f>
        <v>-0.10498891651705759</v>
      </c>
      <c r="ER3" s="3">
        <f t="shared" ref="ER3:ER37" si="91">LOG(CN3/CN$39,2)</f>
        <v>-0.56708409280437122</v>
      </c>
      <c r="ES3" s="3">
        <f t="shared" ref="ES3:ES37" si="92">LOG(CO3/CO$39,2)</f>
        <v>-0.24906779912411625</v>
      </c>
      <c r="ET3" s="3">
        <f t="shared" ref="ET3:ET37" si="93">LOG(CP3/CP$39,2)</f>
        <v>-0.24424317573371399</v>
      </c>
      <c r="EU3" s="3">
        <f t="shared" ref="EU3:EU37" si="94">LOG(CQ3/CQ$39,2)</f>
        <v>-0.31029386673555365</v>
      </c>
      <c r="EV3" s="3">
        <f t="shared" ref="EV3:EV37" si="95">LOG(CR3/CR$39,2)</f>
        <v>-0.58289448057091753</v>
      </c>
      <c r="EW3" s="3">
        <f t="shared" ref="EW3:EW37" si="96">LOG(CS3/CS$39,2)</f>
        <v>-0.22030007838772453</v>
      </c>
      <c r="EX3" s="3">
        <f t="shared" ref="EX3:EX37" si="97">LOG(CT3/CT$39,2)</f>
        <v>-0.25634004382250974</v>
      </c>
      <c r="EY3" s="3">
        <f t="shared" ref="EY3:EY37" si="98">LOG(CU3/CU$39,2)</f>
        <v>-0.16321578410449389</v>
      </c>
      <c r="EZ3" s="3">
        <f t="shared" ref="EZ3:EZ37" si="99">LOG(CV3/CV$39,2)</f>
        <v>-3.3156155125779936E-3</v>
      </c>
      <c r="FA3" s="3">
        <f t="shared" ref="FA3:FA37" si="100">LOG(CW3/CW$39,2)</f>
        <v>-0.38772092092844629</v>
      </c>
      <c r="FB3" s="3">
        <f t="shared" ref="FB3:FB37" si="101">LOG(CX3/CX$39,2)</f>
        <v>-9.7611497420251561E-2</v>
      </c>
      <c r="FC3" s="3">
        <f t="shared" ref="FC3:FC37" si="102">LOG(CY3/CY$39,2)</f>
        <v>-0.19316450626485221</v>
      </c>
      <c r="FD3" s="3">
        <f t="shared" ref="FD3:FD37" si="103">LOG(CZ3/CZ$39,2)</f>
        <v>-0.23528472320289606</v>
      </c>
      <c r="FE3" s="3">
        <f t="shared" ref="FE3:FE37" si="104">LOG(DA3/DA$39,2)</f>
        <v>-0.11281672866599704</v>
      </c>
      <c r="FF3" s="3">
        <f t="shared" ref="FF3:FF37" si="105">LOG(DB3/DB$39,2)</f>
        <v>-0.43349644414366501</v>
      </c>
      <c r="FG3" s="3">
        <f t="shared" ref="FG3:FG37" si="106">LOG(DC3/DC$39,2)</f>
        <v>2.4750085860878488E-2</v>
      </c>
      <c r="FH3" s="3">
        <f t="shared" ref="FH3:FH37" si="107">LOG(DD3/DD$39,2)</f>
        <v>-0.21761316292965449</v>
      </c>
      <c r="FI3" s="3">
        <f t="shared" ref="FI3:FI37" si="108">LOG(DE3/DE$39,2)</f>
        <v>-0.25210618689415037</v>
      </c>
      <c r="FJ3" s="3">
        <f t="shared" ref="FJ3:FJ37" si="109">LOG(DF3/DF$39,2)</f>
        <v>-0.2376479473625222</v>
      </c>
      <c r="FK3" s="3">
        <f t="shared" ref="FK3:FK37" si="110">LOG(DG3/DG$39,2)</f>
        <v>-0.40981057283724515</v>
      </c>
      <c r="FL3" s="3">
        <f t="shared" ref="FL3:FL37" si="111">LOG(DH3/DH$39,2)</f>
        <v>-0.33941209926156679</v>
      </c>
      <c r="FM3" s="3">
        <f t="shared" ref="FM3:FM37" si="112">LOG(DI3/DI$39,2)</f>
        <v>-0.2464793978094946</v>
      </c>
      <c r="FO3" s="3">
        <f t="shared" ref="FO3:FO37" si="113">DK3*-1</f>
        <v>0.28241976583811784</v>
      </c>
      <c r="FP3" s="3">
        <f t="shared" ref="FP3:FP37" si="114">DL3*-1</f>
        <v>0.25881085710206903</v>
      </c>
      <c r="FQ3" s="3">
        <f t="shared" ref="FQ3:FQ37" si="115">DM3*-1</f>
        <v>0.35312440217833568</v>
      </c>
      <c r="FR3" s="3">
        <f t="shared" ref="FR3:FR37" si="116">DN3*-1</f>
        <v>0.77932394658847415</v>
      </c>
      <c r="FS3" s="3">
        <f t="shared" ref="FS3:FS37" si="117">DO3*-1</f>
        <v>2.5422676016647407E-2</v>
      </c>
      <c r="FT3" s="3">
        <f t="shared" ref="FT3:FT37" si="118">DP3*-1</f>
        <v>0.19926678001777623</v>
      </c>
      <c r="FU3" s="3">
        <f t="shared" ref="FU3:FU37" si="119">DQ3*-1</f>
        <v>0.31810488742205001</v>
      </c>
      <c r="FV3" s="3">
        <f t="shared" ref="FV3:FV37" si="120">DR3*-1</f>
        <v>0.41229471860701439</v>
      </c>
      <c r="FW3" s="3">
        <f t="shared" ref="FW3:FW37" si="121">DS3*-1</f>
        <v>-7.3091819658914745E-2</v>
      </c>
      <c r="FX3" s="3">
        <f t="shared" ref="FX3:FX37" si="122">DT3*-1</f>
        <v>0.46146809442762249</v>
      </c>
      <c r="FY3" s="3">
        <f t="shared" ref="FY3:FY37" si="123">DU3*-1</f>
        <v>0.3082376315312822</v>
      </c>
      <c r="FZ3" s="3">
        <f t="shared" ref="FZ3:FZ37" si="124">DV3*-1</f>
        <v>0.40979219938495526</v>
      </c>
      <c r="GA3" s="3">
        <f t="shared" ref="GA3:GA37" si="125">DW3*-1</f>
        <v>0.10057258107339236</v>
      </c>
      <c r="GB3" s="3">
        <f t="shared" ref="GB3:GB37" si="126">DX3*-1</f>
        <v>7.9852954236056498E-2</v>
      </c>
      <c r="GC3" s="3">
        <f t="shared" ref="GC3:GC37" si="127">DY3*-1</f>
        <v>0.4844175357606797</v>
      </c>
      <c r="GD3" s="3">
        <f t="shared" ref="GD3:GD37" si="128">DZ3*-1</f>
        <v>0.19954403310683916</v>
      </c>
      <c r="GE3" s="3">
        <f t="shared" ref="GE3:GE37" si="129">EA3*-1</f>
        <v>0.34205823646714828</v>
      </c>
      <c r="GF3" s="3">
        <f t="shared" ref="GF3:GF37" si="130">EB3*-1</f>
        <v>0.48351643375324671</v>
      </c>
      <c r="GG3" s="3">
        <f t="shared" ref="GG3:GG37" si="131">EC3*-1</f>
        <v>0.11304661671617729</v>
      </c>
      <c r="GH3" s="3">
        <f t="shared" ref="GH3:GH37" si="132">ED3*-1</f>
        <v>0.10510151259462638</v>
      </c>
      <c r="GI3" s="3">
        <f t="shared" ref="GI3:GI37" si="133">EE3*-1</f>
        <v>0.50037343459625205</v>
      </c>
      <c r="GJ3" s="3">
        <f t="shared" ref="GJ3:GJ37" si="134">EF3*-1</f>
        <v>0.46082947223241177</v>
      </c>
      <c r="GK3" s="3">
        <f t="shared" ref="GK3:GK37" si="135">EG3*-1</f>
        <v>6.7753886765826166E-2</v>
      </c>
      <c r="GL3" s="3">
        <f t="shared" ref="GL3:GL37" si="136">EH3*-1</f>
        <v>0.20576791987659246</v>
      </c>
      <c r="GM3" s="3">
        <f t="shared" ref="GM3:GM37" si="137">EI3*-1</f>
        <v>-2.1963739531604232E-2</v>
      </c>
      <c r="GN3" s="3">
        <f t="shared" ref="GN3:GN37" si="138">EJ3*-1</f>
        <v>0.54601257739463716</v>
      </c>
      <c r="GO3" s="3">
        <f t="shared" ref="GO3:GO37" si="139">EK3*-1</f>
        <v>0.61956039565068066</v>
      </c>
      <c r="GP3" s="3">
        <f t="shared" ref="GP3:GP37" si="140">EL3*-1</f>
        <v>0.23646193204625918</v>
      </c>
      <c r="GQ3" s="3">
        <f t="shared" ref="GQ3:GQ37" si="141">EM3*-1</f>
        <v>0.16554121650818199</v>
      </c>
      <c r="GR3" s="3">
        <f t="shared" ref="GR3:GR37" si="142">EN3*-1</f>
        <v>-3.5619591645132266E-2</v>
      </c>
      <c r="GS3" s="3">
        <f t="shared" ref="GS3:GS37" si="143">EO3*-1</f>
        <v>0.43241842418643167</v>
      </c>
      <c r="GT3" s="3">
        <f t="shared" ref="GT3:GT37" si="144">EP3*-1</f>
        <v>0.69954717815721013</v>
      </c>
      <c r="GU3" s="3">
        <f t="shared" ref="GU3:GU37" si="145">EQ3*-1</f>
        <v>0.10498891651705759</v>
      </c>
      <c r="GV3" s="3">
        <f t="shared" ref="GV3:GV37" si="146">ER3*-1</f>
        <v>0.56708409280437122</v>
      </c>
      <c r="GW3" s="3">
        <f t="shared" ref="GW3:GW37" si="147">ES3*-1</f>
        <v>0.24906779912411625</v>
      </c>
      <c r="GX3" s="3">
        <f t="shared" ref="GX3:GX37" si="148">ET3*-1</f>
        <v>0.24424317573371399</v>
      </c>
      <c r="GY3" s="3">
        <f t="shared" ref="GY3:GY37" si="149">EU3*-1</f>
        <v>0.31029386673555365</v>
      </c>
      <c r="GZ3" s="3">
        <f t="shared" ref="GZ3:GZ37" si="150">EV3*-1</f>
        <v>0.58289448057091753</v>
      </c>
      <c r="HA3" s="3">
        <f t="shared" ref="HA3:HA37" si="151">EW3*-1</f>
        <v>0.22030007838772453</v>
      </c>
      <c r="HB3" s="3">
        <f t="shared" ref="HB3:HB37" si="152">EX3*-1</f>
        <v>0.25634004382250974</v>
      </c>
      <c r="HC3" s="3">
        <f t="shared" ref="HC3:HC37" si="153">EY3*-1</f>
        <v>0.16321578410449389</v>
      </c>
      <c r="HD3" s="3">
        <f t="shared" ref="HD3:HD37" si="154">EZ3*-1</f>
        <v>3.3156155125779936E-3</v>
      </c>
      <c r="HE3" s="3">
        <f t="shared" ref="HE3:HE37" si="155">FA3*-1</f>
        <v>0.38772092092844629</v>
      </c>
      <c r="HF3" s="3">
        <f t="shared" ref="HF3:HF37" si="156">FB3*-1</f>
        <v>9.7611497420251561E-2</v>
      </c>
      <c r="HG3" s="3">
        <f t="shared" ref="HG3:HG37" si="157">FC3*-1</f>
        <v>0.19316450626485221</v>
      </c>
      <c r="HH3" s="3">
        <f t="shared" ref="HH3:HH37" si="158">FD3*-1</f>
        <v>0.23528472320289606</v>
      </c>
      <c r="HI3" s="3">
        <f t="shared" ref="HI3:HI37" si="159">FE3*-1</f>
        <v>0.11281672866599704</v>
      </c>
      <c r="HJ3" s="3">
        <f t="shared" ref="HJ3:HJ37" si="160">FF3*-1</f>
        <v>0.43349644414366501</v>
      </c>
      <c r="HK3" s="3">
        <f t="shared" ref="HK3:HK37" si="161">FG3*-1</f>
        <v>-2.4750085860878488E-2</v>
      </c>
      <c r="HL3" s="3">
        <f t="shared" ref="HL3:HL37" si="162">FH3*-1</f>
        <v>0.21761316292965449</v>
      </c>
      <c r="HM3" s="3">
        <f t="shared" ref="HM3:HM37" si="163">FI3*-1</f>
        <v>0.25210618689415037</v>
      </c>
      <c r="HN3" s="3">
        <f t="shared" ref="HN3:HN37" si="164">FJ3*-1</f>
        <v>0.2376479473625222</v>
      </c>
      <c r="HO3" s="3">
        <f t="shared" ref="HO3:HO37" si="165">FK3*-1</f>
        <v>0.40981057283724515</v>
      </c>
      <c r="HP3" s="3">
        <f t="shared" ref="HP3:HP37" si="166">FL3*-1</f>
        <v>0.33941209926156679</v>
      </c>
      <c r="HQ3" s="3">
        <f t="shared" ref="HQ3:HQ37" si="167">FM3*-1</f>
        <v>0.2464793978094946</v>
      </c>
    </row>
    <row r="4" spans="1:225" x14ac:dyDescent="0.3">
      <c r="A4" s="23" t="s">
        <v>11</v>
      </c>
      <c r="B4" s="4">
        <v>57.142899999999997</v>
      </c>
      <c r="C4" s="4">
        <v>52.644100000000002</v>
      </c>
      <c r="D4" s="4">
        <v>41.408499999999997</v>
      </c>
      <c r="E4" s="4">
        <v>87.315200000000004</v>
      </c>
      <c r="F4" s="4">
        <v>37.825600000000001</v>
      </c>
      <c r="G4" s="4">
        <v>47.587400000000002</v>
      </c>
      <c r="H4" s="4">
        <v>51.041699999999999</v>
      </c>
      <c r="I4" s="13">
        <v>46.698</v>
      </c>
      <c r="J4" s="13">
        <v>47.830800000000004</v>
      </c>
      <c r="K4" s="4">
        <v>75.643199999999993</v>
      </c>
      <c r="L4" s="4">
        <v>63.691499999999998</v>
      </c>
      <c r="M4" s="13">
        <v>44.129399999999997</v>
      </c>
      <c r="N4" s="4">
        <v>40.3748</v>
      </c>
      <c r="O4" s="4">
        <v>34.465200000000003</v>
      </c>
      <c r="P4" s="13">
        <v>49.932099999999998</v>
      </c>
      <c r="Q4" s="13">
        <v>39.052500000000002</v>
      </c>
      <c r="R4" s="4">
        <v>41.682400000000001</v>
      </c>
      <c r="S4" s="13">
        <v>44.954099999999997</v>
      </c>
      <c r="T4" s="13">
        <v>51.2791</v>
      </c>
      <c r="U4" s="13">
        <v>34.683</v>
      </c>
      <c r="V4" s="13">
        <v>38.186799999999998</v>
      </c>
      <c r="W4" s="4">
        <v>52.0047</v>
      </c>
      <c r="X4" s="13">
        <v>45.604999999999997</v>
      </c>
      <c r="Y4" s="4">
        <v>34.265700000000002</v>
      </c>
      <c r="Z4" s="13">
        <v>44.360199999999999</v>
      </c>
      <c r="AA4" s="4">
        <v>45.370399999999997</v>
      </c>
      <c r="AB4" s="4">
        <v>55.263199999999998</v>
      </c>
      <c r="AC4" s="4">
        <v>34.225000000000001</v>
      </c>
      <c r="AD4" s="4">
        <v>32.639699999999998</v>
      </c>
      <c r="AE4" s="13">
        <v>27.6662</v>
      </c>
      <c r="AF4" s="13">
        <v>62.642000000000003</v>
      </c>
      <c r="AG4" s="4">
        <v>53.460999999999999</v>
      </c>
      <c r="AH4" s="4">
        <v>29.2803</v>
      </c>
      <c r="AI4" s="4">
        <v>43.128900000000002</v>
      </c>
      <c r="AJ4" s="4">
        <v>30.5945</v>
      </c>
      <c r="AK4" s="4">
        <v>42.234000000000002</v>
      </c>
      <c r="AL4" s="4">
        <v>37.628</v>
      </c>
      <c r="AM4" s="13">
        <v>38.4146</v>
      </c>
      <c r="AN4" s="4">
        <v>20.266500000000001</v>
      </c>
      <c r="AO4" s="4">
        <v>44.012</v>
      </c>
      <c r="AP4" s="4">
        <v>53.260899999999999</v>
      </c>
      <c r="AQ4" s="4">
        <v>31.339200000000002</v>
      </c>
      <c r="AR4" s="7">
        <v>52.196599999999997</v>
      </c>
      <c r="AS4" s="13">
        <v>28.688700000000001</v>
      </c>
      <c r="AT4" s="13">
        <v>41.343800000000002</v>
      </c>
      <c r="AU4" s="13">
        <v>40.163899999999998</v>
      </c>
      <c r="AV4" s="13">
        <v>38.134500000000003</v>
      </c>
      <c r="AW4" s="4">
        <v>51.041699999999999</v>
      </c>
      <c r="AX4" s="13">
        <v>36.266399999999997</v>
      </c>
      <c r="AY4" s="13">
        <v>41.015599999999999</v>
      </c>
      <c r="AZ4" s="13">
        <v>43.321300000000001</v>
      </c>
      <c r="BA4" s="13">
        <v>46.692599999999999</v>
      </c>
      <c r="BB4" s="13">
        <v>60.9116</v>
      </c>
      <c r="BC4" s="13">
        <v>58.026299999999999</v>
      </c>
      <c r="BD4" s="13">
        <v>52.857599999999998</v>
      </c>
      <c r="BE4" s="23" t="s">
        <v>11</v>
      </c>
      <c r="BG4" s="3">
        <f t="shared" si="3"/>
        <v>1.0499992125005906</v>
      </c>
      <c r="BH4" s="3">
        <f t="shared" si="4"/>
        <v>1.1397288585045617</v>
      </c>
      <c r="BI4" s="3">
        <f t="shared" si="5"/>
        <v>1.4489778668630837</v>
      </c>
      <c r="BJ4" s="3">
        <f t="shared" si="6"/>
        <v>0.68716557941801648</v>
      </c>
      <c r="BK4" s="3">
        <f t="shared" si="7"/>
        <v>1.5862273169493675</v>
      </c>
      <c r="BL4" s="3">
        <f t="shared" si="8"/>
        <v>1.2608379529034996</v>
      </c>
      <c r="BM4" s="3">
        <f t="shared" si="9"/>
        <v>1.1755094364020007</v>
      </c>
      <c r="BN4" s="3">
        <f t="shared" si="10"/>
        <v>1.2848515996402416</v>
      </c>
      <c r="BO4" s="3">
        <f t="shared" si="11"/>
        <v>1.2544218369753379</v>
      </c>
      <c r="BP4" s="3">
        <f t="shared" si="12"/>
        <v>0.79319753791484238</v>
      </c>
      <c r="BQ4" s="3">
        <f t="shared" si="13"/>
        <v>0.94204093167848146</v>
      </c>
      <c r="BR4" s="3">
        <f t="shared" si="14"/>
        <v>1.3596377924920802</v>
      </c>
      <c r="BS4" s="3">
        <f t="shared" si="15"/>
        <v>1.4860754728196797</v>
      </c>
      <c r="BT4" s="3">
        <f t="shared" si="16"/>
        <v>1.7408864593851188</v>
      </c>
      <c r="BU4" s="3">
        <f t="shared" si="17"/>
        <v>1.2016318160061363</v>
      </c>
      <c r="BV4" s="3">
        <f t="shared" si="18"/>
        <v>1.5363933166890724</v>
      </c>
      <c r="BW4" s="3">
        <f t="shared" si="19"/>
        <v>1.4394564612402356</v>
      </c>
      <c r="BX4" s="3">
        <f t="shared" si="20"/>
        <v>1.3346947219497221</v>
      </c>
      <c r="BY4" s="3">
        <f t="shared" si="21"/>
        <v>1.1700673373752659</v>
      </c>
      <c r="BZ4" s="3">
        <f t="shared" si="22"/>
        <v>1.7299541562148604</v>
      </c>
      <c r="CA4" s="3">
        <f t="shared" si="23"/>
        <v>1.571223564163533</v>
      </c>
      <c r="CB4" s="3">
        <f t="shared" si="24"/>
        <v>1.1537418733306797</v>
      </c>
      <c r="CC4" s="3">
        <f t="shared" si="25"/>
        <v>1.3156452143405328</v>
      </c>
      <c r="CD4" s="3">
        <f t="shared" si="26"/>
        <v>1.7510221591854243</v>
      </c>
      <c r="CE4" s="3">
        <f t="shared" si="27"/>
        <v>1.3525637846538114</v>
      </c>
      <c r="CF4" s="3">
        <f t="shared" si="28"/>
        <v>1.322448115952251</v>
      </c>
      <c r="CG4" s="3">
        <f t="shared" si="29"/>
        <v>1.0857134585040316</v>
      </c>
      <c r="CH4" s="3">
        <f t="shared" si="30"/>
        <v>1.7531044558071585</v>
      </c>
      <c r="CI4" s="3">
        <f t="shared" si="31"/>
        <v>1.8382521898179212</v>
      </c>
      <c r="CJ4" s="3">
        <f t="shared" si="32"/>
        <v>2.1687112794673644</v>
      </c>
      <c r="CK4" s="3">
        <f t="shared" si="33"/>
        <v>0.95782382427125567</v>
      </c>
      <c r="CL4" s="3">
        <f t="shared" si="34"/>
        <v>1.1223134621499786</v>
      </c>
      <c r="CM4" s="3">
        <f t="shared" si="35"/>
        <v>2.0491593323838897</v>
      </c>
      <c r="CN4" s="3">
        <f t="shared" si="36"/>
        <v>1.3911785368975327</v>
      </c>
      <c r="CO4" s="3">
        <f t="shared" si="37"/>
        <v>1.9611368056349998</v>
      </c>
      <c r="CP4" s="3">
        <f t="shared" si="38"/>
        <v>1.4206563432305725</v>
      </c>
      <c r="CQ4" s="3">
        <f t="shared" si="39"/>
        <v>1.5945572446050813</v>
      </c>
      <c r="CR4" s="3">
        <f t="shared" si="40"/>
        <v>1.5619061502657843</v>
      </c>
      <c r="CS4" s="3">
        <f t="shared" si="41"/>
        <v>2.9605506624232105</v>
      </c>
      <c r="CT4" s="3">
        <f t="shared" si="42"/>
        <v>1.3632645642097609</v>
      </c>
      <c r="CU4" s="3">
        <f t="shared" si="43"/>
        <v>1.1265299685134873</v>
      </c>
      <c r="CV4" s="3">
        <f t="shared" si="44"/>
        <v>1.9145351508653699</v>
      </c>
      <c r="CW4" s="3">
        <f t="shared" si="45"/>
        <v>1.1495001590141887</v>
      </c>
      <c r="CX4" s="3">
        <f t="shared" si="46"/>
        <v>2.091415783914921</v>
      </c>
      <c r="CY4" s="3">
        <f t="shared" si="47"/>
        <v>1.4512454104363894</v>
      </c>
      <c r="CZ4" s="3">
        <f t="shared" si="48"/>
        <v>1.4938788314879781</v>
      </c>
      <c r="DA4" s="3">
        <f t="shared" si="49"/>
        <v>1.5733784368485229</v>
      </c>
      <c r="DB4" s="3">
        <f t="shared" si="50"/>
        <v>1.1755094364020007</v>
      </c>
      <c r="DC4" s="3">
        <f t="shared" si="51"/>
        <v>1.6544239295877177</v>
      </c>
      <c r="DD4" s="3">
        <f t="shared" si="52"/>
        <v>1.4628580345039448</v>
      </c>
      <c r="DE4" s="3">
        <f t="shared" si="53"/>
        <v>1.3849999884583335</v>
      </c>
      <c r="DF4" s="3">
        <f t="shared" si="54"/>
        <v>1.285000192750029</v>
      </c>
      <c r="DG4" s="3">
        <f t="shared" si="55"/>
        <v>0.98503404934363903</v>
      </c>
      <c r="DH4" s="3">
        <f t="shared" si="56"/>
        <v>1.0340138868064999</v>
      </c>
      <c r="DI4" s="3">
        <f t="shared" si="57"/>
        <v>1.1351253178350891</v>
      </c>
      <c r="DK4" s="3">
        <f t="shared" si="58"/>
        <v>-0.28241976583811784</v>
      </c>
      <c r="DL4" s="3">
        <f t="shared" si="59"/>
        <v>-0.25878071226218446</v>
      </c>
      <c r="DM4" s="3">
        <f t="shared" si="60"/>
        <v>-0.35312440217833568</v>
      </c>
      <c r="DN4" s="3">
        <f t="shared" si="61"/>
        <v>-0.77932394658847415</v>
      </c>
      <c r="DO4" s="3">
        <f t="shared" si="62"/>
        <v>-2.5422676016647407E-2</v>
      </c>
      <c r="DP4" s="3">
        <f t="shared" si="63"/>
        <v>-0.19926678001777623</v>
      </c>
      <c r="DQ4" s="3">
        <f t="shared" si="64"/>
        <v>-0.31810488742205001</v>
      </c>
      <c r="DR4" s="3">
        <f t="shared" si="65"/>
        <v>-0.41227000349830095</v>
      </c>
      <c r="DS4" s="3">
        <f t="shared" si="66"/>
        <v>7.3091819658914745E-2</v>
      </c>
      <c r="DT4" s="3">
        <f t="shared" si="67"/>
        <v>-0.46146809442762249</v>
      </c>
      <c r="DU4" s="3">
        <f t="shared" si="68"/>
        <v>-0.3082376315312822</v>
      </c>
      <c r="DV4" s="3">
        <f t="shared" si="69"/>
        <v>-0.40976604571934272</v>
      </c>
      <c r="DW4" s="3">
        <f t="shared" si="70"/>
        <v>-0.10057258107339236</v>
      </c>
      <c r="DX4" s="3">
        <f t="shared" si="71"/>
        <v>-7.9852954236056498E-2</v>
      </c>
      <c r="DY4" s="3">
        <f t="shared" si="72"/>
        <v>-0.4844175357606797</v>
      </c>
      <c r="DZ4" s="3">
        <f t="shared" si="73"/>
        <v>-0.19954403310683916</v>
      </c>
      <c r="EA4" s="3">
        <f t="shared" si="74"/>
        <v>-0.34205823646714828</v>
      </c>
      <c r="EB4" s="3">
        <f t="shared" si="75"/>
        <v>-0.48351643375324671</v>
      </c>
      <c r="EC4" s="3">
        <f t="shared" si="76"/>
        <v>-0.11304661671617729</v>
      </c>
      <c r="ED4" s="3">
        <f t="shared" si="77"/>
        <v>-0.10510151259462638</v>
      </c>
      <c r="EE4" s="3">
        <f t="shared" si="78"/>
        <v>-0.50037343459625205</v>
      </c>
      <c r="EF4" s="3">
        <f t="shared" si="79"/>
        <v>-0.46082947223241177</v>
      </c>
      <c r="EG4" s="3">
        <f t="shared" si="80"/>
        <v>-6.7753886765826166E-2</v>
      </c>
      <c r="EH4" s="3">
        <f t="shared" si="81"/>
        <v>-0.20576791987659246</v>
      </c>
      <c r="EI4" s="3">
        <f t="shared" si="82"/>
        <v>2.1963739531604232E-2</v>
      </c>
      <c r="EJ4" s="3">
        <f t="shared" si="83"/>
        <v>-0.54601257739463716</v>
      </c>
      <c r="EK4" s="3">
        <f t="shared" si="84"/>
        <v>-0.61956039565068066</v>
      </c>
      <c r="EL4" s="3">
        <f t="shared" si="85"/>
        <v>-0.23646193204625918</v>
      </c>
      <c r="EM4" s="3">
        <f t="shared" si="86"/>
        <v>-0.16554121650818199</v>
      </c>
      <c r="EN4" s="3">
        <f t="shared" si="87"/>
        <v>3.5619591645132266E-2</v>
      </c>
      <c r="EO4" s="3">
        <f t="shared" si="88"/>
        <v>-0.43241842418643167</v>
      </c>
      <c r="EP4" s="3">
        <f t="shared" si="89"/>
        <v>-0.69951749393471663</v>
      </c>
      <c r="EQ4" s="3">
        <f t="shared" si="90"/>
        <v>-0.10498891651705759</v>
      </c>
      <c r="ER4" s="3">
        <f t="shared" si="91"/>
        <v>-0.56706067745333566</v>
      </c>
      <c r="ES4" s="3">
        <f t="shared" si="92"/>
        <v>-0.24904893709845938</v>
      </c>
      <c r="ET4" s="3">
        <f t="shared" si="93"/>
        <v>-0.24422268014068765</v>
      </c>
      <c r="EU4" s="3">
        <f t="shared" si="94"/>
        <v>-0.31029386673555365</v>
      </c>
      <c r="EV4" s="3">
        <f t="shared" si="95"/>
        <v>-0.58289448057091753</v>
      </c>
      <c r="EW4" s="3">
        <f t="shared" si="96"/>
        <v>-0.22030007838772453</v>
      </c>
      <c r="EX4" s="3">
        <f t="shared" si="97"/>
        <v>-0.25634004382250974</v>
      </c>
      <c r="EY4" s="3">
        <f t="shared" si="98"/>
        <v>-0.16321578410449389</v>
      </c>
      <c r="EZ4" s="3">
        <f t="shared" si="99"/>
        <v>-3.3156155125779936E-3</v>
      </c>
      <c r="FA4" s="3">
        <f t="shared" si="100"/>
        <v>-0.38769328155689231</v>
      </c>
      <c r="FB4" s="3">
        <f t="shared" si="101"/>
        <v>-9.7611497420251561E-2</v>
      </c>
      <c r="FC4" s="3">
        <f t="shared" si="102"/>
        <v>-0.19316450626485221</v>
      </c>
      <c r="FD4" s="3">
        <f t="shared" si="103"/>
        <v>-0.23528472320289606</v>
      </c>
      <c r="FE4" s="3">
        <f t="shared" si="104"/>
        <v>-0.11281672866599704</v>
      </c>
      <c r="FF4" s="3">
        <f t="shared" si="105"/>
        <v>-0.43349644414366501</v>
      </c>
      <c r="FG4" s="3">
        <f t="shared" si="106"/>
        <v>2.4750085860878488E-2</v>
      </c>
      <c r="FH4" s="3">
        <f t="shared" si="107"/>
        <v>-0.21761316292965449</v>
      </c>
      <c r="FI4" s="3">
        <f t="shared" si="108"/>
        <v>-0.25210618689415037</v>
      </c>
      <c r="FJ4" s="3">
        <f t="shared" si="109"/>
        <v>-0.2376479473625222</v>
      </c>
      <c r="FK4" s="3">
        <f t="shared" si="110"/>
        <v>-0.40981057283724515</v>
      </c>
      <c r="FL4" s="3">
        <f t="shared" si="111"/>
        <v>-0.33941209926156679</v>
      </c>
      <c r="FM4" s="3">
        <f t="shared" si="112"/>
        <v>-0.24645210407322829</v>
      </c>
      <c r="FO4" s="3">
        <f t="shared" si="113"/>
        <v>0.28241976583811784</v>
      </c>
      <c r="FP4" s="3">
        <f t="shared" si="114"/>
        <v>0.25878071226218446</v>
      </c>
      <c r="FQ4" s="3">
        <f t="shared" si="115"/>
        <v>0.35312440217833568</v>
      </c>
      <c r="FR4" s="3">
        <f t="shared" si="116"/>
        <v>0.77932394658847415</v>
      </c>
      <c r="FS4" s="3">
        <f t="shared" si="117"/>
        <v>2.5422676016647407E-2</v>
      </c>
      <c r="FT4" s="3">
        <f t="shared" si="118"/>
        <v>0.19926678001777623</v>
      </c>
      <c r="FU4" s="3">
        <f t="shared" si="119"/>
        <v>0.31810488742205001</v>
      </c>
      <c r="FV4" s="3">
        <f t="shared" si="120"/>
        <v>0.41227000349830095</v>
      </c>
      <c r="FW4" s="3">
        <f t="shared" si="121"/>
        <v>-7.3091819658914745E-2</v>
      </c>
      <c r="FX4" s="3">
        <f t="shared" si="122"/>
        <v>0.46146809442762249</v>
      </c>
      <c r="FY4" s="3">
        <f t="shared" si="123"/>
        <v>0.3082376315312822</v>
      </c>
      <c r="FZ4" s="3">
        <f t="shared" si="124"/>
        <v>0.40976604571934272</v>
      </c>
      <c r="GA4" s="3">
        <f t="shared" si="125"/>
        <v>0.10057258107339236</v>
      </c>
      <c r="GB4" s="3">
        <f t="shared" si="126"/>
        <v>7.9852954236056498E-2</v>
      </c>
      <c r="GC4" s="3">
        <f t="shared" si="127"/>
        <v>0.4844175357606797</v>
      </c>
      <c r="GD4" s="3">
        <f t="shared" si="128"/>
        <v>0.19954403310683916</v>
      </c>
      <c r="GE4" s="3">
        <f t="shared" si="129"/>
        <v>0.34205823646714828</v>
      </c>
      <c r="GF4" s="3">
        <f t="shared" si="130"/>
        <v>0.48351643375324671</v>
      </c>
      <c r="GG4" s="3">
        <f t="shared" si="131"/>
        <v>0.11304661671617729</v>
      </c>
      <c r="GH4" s="3">
        <f t="shared" si="132"/>
        <v>0.10510151259462638</v>
      </c>
      <c r="GI4" s="3">
        <f t="shared" si="133"/>
        <v>0.50037343459625205</v>
      </c>
      <c r="GJ4" s="3">
        <f t="shared" si="134"/>
        <v>0.46082947223241177</v>
      </c>
      <c r="GK4" s="3">
        <f t="shared" si="135"/>
        <v>6.7753886765826166E-2</v>
      </c>
      <c r="GL4" s="3">
        <f t="shared" si="136"/>
        <v>0.20576791987659246</v>
      </c>
      <c r="GM4" s="3">
        <f t="shared" si="137"/>
        <v>-2.1963739531604232E-2</v>
      </c>
      <c r="GN4" s="3">
        <f t="shared" si="138"/>
        <v>0.54601257739463716</v>
      </c>
      <c r="GO4" s="3">
        <f t="shared" si="139"/>
        <v>0.61956039565068066</v>
      </c>
      <c r="GP4" s="3">
        <f t="shared" si="140"/>
        <v>0.23646193204625918</v>
      </c>
      <c r="GQ4" s="3">
        <f t="shared" si="141"/>
        <v>0.16554121650818199</v>
      </c>
      <c r="GR4" s="3">
        <f t="shared" si="142"/>
        <v>-3.5619591645132266E-2</v>
      </c>
      <c r="GS4" s="3">
        <f t="shared" si="143"/>
        <v>0.43241842418643167</v>
      </c>
      <c r="GT4" s="3">
        <f t="shared" si="144"/>
        <v>0.69951749393471663</v>
      </c>
      <c r="GU4" s="3">
        <f t="shared" si="145"/>
        <v>0.10498891651705759</v>
      </c>
      <c r="GV4" s="3">
        <f t="shared" si="146"/>
        <v>0.56706067745333566</v>
      </c>
      <c r="GW4" s="3">
        <f t="shared" si="147"/>
        <v>0.24904893709845938</v>
      </c>
      <c r="GX4" s="3">
        <f t="shared" si="148"/>
        <v>0.24422268014068765</v>
      </c>
      <c r="GY4" s="3">
        <f t="shared" si="149"/>
        <v>0.31029386673555365</v>
      </c>
      <c r="GZ4" s="3">
        <f t="shared" si="150"/>
        <v>0.58289448057091753</v>
      </c>
      <c r="HA4" s="3">
        <f t="shared" si="151"/>
        <v>0.22030007838772453</v>
      </c>
      <c r="HB4" s="3">
        <f t="shared" si="152"/>
        <v>0.25634004382250974</v>
      </c>
      <c r="HC4" s="3">
        <f t="shared" si="153"/>
        <v>0.16321578410449389</v>
      </c>
      <c r="HD4" s="3">
        <f t="shared" si="154"/>
        <v>3.3156155125779936E-3</v>
      </c>
      <c r="HE4" s="3">
        <f t="shared" si="155"/>
        <v>0.38769328155689231</v>
      </c>
      <c r="HF4" s="3">
        <f t="shared" si="156"/>
        <v>9.7611497420251561E-2</v>
      </c>
      <c r="HG4" s="3">
        <f t="shared" si="157"/>
        <v>0.19316450626485221</v>
      </c>
      <c r="HH4" s="3">
        <f t="shared" si="158"/>
        <v>0.23528472320289606</v>
      </c>
      <c r="HI4" s="3">
        <f t="shared" si="159"/>
        <v>0.11281672866599704</v>
      </c>
      <c r="HJ4" s="3">
        <f t="shared" si="160"/>
        <v>0.43349644414366501</v>
      </c>
      <c r="HK4" s="3">
        <f t="shared" si="161"/>
        <v>-2.4750085860878488E-2</v>
      </c>
      <c r="HL4" s="3">
        <f t="shared" si="162"/>
        <v>0.21761316292965449</v>
      </c>
      <c r="HM4" s="3">
        <f t="shared" si="163"/>
        <v>0.25210618689415037</v>
      </c>
      <c r="HN4" s="3">
        <f t="shared" si="164"/>
        <v>0.2376479473625222</v>
      </c>
      <c r="HO4" s="3">
        <f t="shared" si="165"/>
        <v>0.40981057283724515</v>
      </c>
      <c r="HP4" s="3">
        <f t="shared" si="166"/>
        <v>0.33941209926156679</v>
      </c>
      <c r="HQ4" s="3">
        <f t="shared" si="167"/>
        <v>0.24645210407322829</v>
      </c>
    </row>
    <row r="5" spans="1:225" x14ac:dyDescent="0.3">
      <c r="A5" s="23" t="s">
        <v>12</v>
      </c>
      <c r="B5" s="4">
        <v>54.451599999999999</v>
      </c>
      <c r="C5" s="4">
        <v>61.25</v>
      </c>
      <c r="D5" s="4">
        <v>39.173900000000003</v>
      </c>
      <c r="E5" s="4">
        <v>84.807699999999997</v>
      </c>
      <c r="F5" s="4">
        <v>39.677100000000003</v>
      </c>
      <c r="G5" s="4">
        <v>47.343000000000004</v>
      </c>
      <c r="H5" s="4">
        <v>44.210500000000003</v>
      </c>
      <c r="I5" s="13">
        <v>43.796300000000002</v>
      </c>
      <c r="J5" s="13">
        <v>60.5839</v>
      </c>
      <c r="K5" s="4">
        <v>79.773300000000006</v>
      </c>
      <c r="L5" s="4">
        <v>52.8123</v>
      </c>
      <c r="M5" s="13">
        <v>37.180199999999999</v>
      </c>
      <c r="N5" s="4">
        <v>38.052199999999999</v>
      </c>
      <c r="O5" s="4">
        <v>36.779600000000002</v>
      </c>
      <c r="P5" s="13">
        <v>51.422600000000003</v>
      </c>
      <c r="Q5" s="13">
        <v>45.633299999999998</v>
      </c>
      <c r="R5" s="4">
        <v>38.5321</v>
      </c>
      <c r="S5" s="13">
        <v>42.277099999999997</v>
      </c>
      <c r="T5" s="13">
        <v>53.945</v>
      </c>
      <c r="U5" s="13">
        <v>37.804299999999998</v>
      </c>
      <c r="V5" s="13">
        <v>43.715299999999999</v>
      </c>
      <c r="W5" s="4">
        <v>47.015799999999999</v>
      </c>
      <c r="X5" s="13">
        <v>45.088200000000001</v>
      </c>
      <c r="Y5" s="4">
        <v>30.6172</v>
      </c>
      <c r="Z5" s="13">
        <v>45.582999999999998</v>
      </c>
      <c r="AA5" s="4">
        <v>48.0593</v>
      </c>
      <c r="AB5" s="4">
        <v>47.649900000000002</v>
      </c>
      <c r="AC5" s="4">
        <v>43.007599999999996</v>
      </c>
      <c r="AD5" s="4">
        <v>37.079599999999999</v>
      </c>
      <c r="AE5" s="13">
        <v>29.607299999999999</v>
      </c>
      <c r="AF5" s="13">
        <v>58.312800000000003</v>
      </c>
      <c r="AG5" s="4">
        <v>52.267699999999998</v>
      </c>
      <c r="AH5" s="4">
        <v>23.706299999999999</v>
      </c>
      <c r="AI5" s="4">
        <v>41.295400000000001</v>
      </c>
      <c r="AJ5" s="4">
        <v>27.893699999999999</v>
      </c>
      <c r="AK5" s="4">
        <v>40.436500000000002</v>
      </c>
      <c r="AL5" s="4">
        <v>36.6584</v>
      </c>
      <c r="AM5" s="13">
        <v>36.5107</v>
      </c>
      <c r="AN5" s="4">
        <v>20.370100000000001</v>
      </c>
      <c r="AO5" s="4">
        <v>34.386000000000003</v>
      </c>
      <c r="AP5" s="4">
        <v>51.851900000000001</v>
      </c>
      <c r="AQ5" s="4">
        <v>30.885200000000001</v>
      </c>
      <c r="AR5" s="7">
        <v>46.014200000000002</v>
      </c>
      <c r="AS5" s="13">
        <v>29.197099999999999</v>
      </c>
      <c r="AT5" s="13">
        <v>45.2834</v>
      </c>
      <c r="AU5" s="13">
        <v>37.215200000000003</v>
      </c>
      <c r="AV5" s="13">
        <v>42.271700000000003</v>
      </c>
      <c r="AW5" s="4">
        <v>41.820799999999998</v>
      </c>
      <c r="AX5" s="13">
        <v>45.061300000000003</v>
      </c>
      <c r="AY5" s="13">
        <v>39.803800000000003</v>
      </c>
      <c r="AZ5" s="13">
        <v>42.666699999999999</v>
      </c>
      <c r="BA5" s="13">
        <v>44.182600000000001</v>
      </c>
      <c r="BB5" s="13">
        <v>51.168999999999997</v>
      </c>
      <c r="BC5" s="13">
        <v>52.2667</v>
      </c>
      <c r="BD5" s="13">
        <v>43.7956</v>
      </c>
      <c r="BE5" s="23" t="s">
        <v>12</v>
      </c>
      <c r="BG5" s="3">
        <f t="shared" si="3"/>
        <v>1.1018959957099517</v>
      </c>
      <c r="BH5" s="3">
        <f t="shared" si="4"/>
        <v>0.97959183673469385</v>
      </c>
      <c r="BI5" s="3">
        <f t="shared" si="5"/>
        <v>1.5316320305101099</v>
      </c>
      <c r="BJ5" s="3">
        <f t="shared" si="6"/>
        <v>0.70748292902649168</v>
      </c>
      <c r="BK5" s="3">
        <f t="shared" si="7"/>
        <v>1.5122072933757758</v>
      </c>
      <c r="BL5" s="3">
        <f t="shared" si="8"/>
        <v>1.2673468094544071</v>
      </c>
      <c r="BM5" s="3">
        <f t="shared" si="9"/>
        <v>1.3571436649664672</v>
      </c>
      <c r="BN5" s="3">
        <f t="shared" si="10"/>
        <v>1.3699787424965122</v>
      </c>
      <c r="BO5" s="3">
        <f t="shared" si="11"/>
        <v>0.99036212591133943</v>
      </c>
      <c r="BP5" s="3">
        <f t="shared" si="12"/>
        <v>0.75213135221935157</v>
      </c>
      <c r="BQ5" s="3">
        <f t="shared" si="13"/>
        <v>1.1360989769428713</v>
      </c>
      <c r="BR5" s="3">
        <f t="shared" si="14"/>
        <v>1.6137621637323092</v>
      </c>
      <c r="BS5" s="3">
        <f t="shared" si="15"/>
        <v>1.5767813687513468</v>
      </c>
      <c r="BT5" s="3">
        <f t="shared" si="16"/>
        <v>1.6313391118989873</v>
      </c>
      <c r="BU5" s="3">
        <f t="shared" si="17"/>
        <v>1.1668021453602111</v>
      </c>
      <c r="BV5" s="3">
        <f t="shared" si="18"/>
        <v>1.3148293022858308</v>
      </c>
      <c r="BW5" s="3">
        <f t="shared" si="19"/>
        <v>1.5571432649660932</v>
      </c>
      <c r="BX5" s="3">
        <f t="shared" si="20"/>
        <v>1.4192080346097533</v>
      </c>
      <c r="BY5" s="3">
        <f t="shared" si="21"/>
        <v>1.1122439521735101</v>
      </c>
      <c r="BZ5" s="3">
        <f t="shared" si="22"/>
        <v>1.587121041786252</v>
      </c>
      <c r="CA5" s="3">
        <f t="shared" si="23"/>
        <v>1.372517173621135</v>
      </c>
      <c r="CB5" s="3">
        <f t="shared" si="24"/>
        <v>1.2761667354378741</v>
      </c>
      <c r="CC5" s="3">
        <f t="shared" si="25"/>
        <v>1.3307251121135908</v>
      </c>
      <c r="CD5" s="3">
        <f t="shared" si="26"/>
        <v>1.9596827926786251</v>
      </c>
      <c r="CE5" s="3">
        <f t="shared" si="27"/>
        <v>1.3162801921769081</v>
      </c>
      <c r="CF5" s="3">
        <f t="shared" si="28"/>
        <v>1.2484576346305503</v>
      </c>
      <c r="CG5" s="3">
        <f t="shared" si="29"/>
        <v>1.2591841745732939</v>
      </c>
      <c r="CH5" s="3">
        <f t="shared" si="30"/>
        <v>1.3951022609957311</v>
      </c>
      <c r="CI5" s="3">
        <f t="shared" si="31"/>
        <v>1.6181404330143798</v>
      </c>
      <c r="CJ5" s="3">
        <f t="shared" si="32"/>
        <v>2.0265272415924453</v>
      </c>
      <c r="CK5" s="3">
        <f t="shared" si="33"/>
        <v>1.028933613203276</v>
      </c>
      <c r="CL5" s="3">
        <f t="shared" si="34"/>
        <v>1.1479364885005463</v>
      </c>
      <c r="CM5" s="3">
        <f t="shared" si="35"/>
        <v>2.5309727793877577</v>
      </c>
      <c r="CN5" s="3">
        <f t="shared" si="36"/>
        <v>1.4529463330056132</v>
      </c>
      <c r="CO5" s="3">
        <f t="shared" si="37"/>
        <v>2.1510233493584572</v>
      </c>
      <c r="CP5" s="3">
        <f t="shared" si="38"/>
        <v>1.4838079457915496</v>
      </c>
      <c r="CQ5" s="3">
        <f t="shared" si="39"/>
        <v>1.6367326451781856</v>
      </c>
      <c r="CR5" s="3">
        <f t="shared" si="40"/>
        <v>1.6433538661269163</v>
      </c>
      <c r="CS5" s="3">
        <f t="shared" si="41"/>
        <v>2.9454936401883152</v>
      </c>
      <c r="CT5" s="3">
        <f t="shared" si="42"/>
        <v>1.7448961786773685</v>
      </c>
      <c r="CU5" s="3">
        <f t="shared" si="43"/>
        <v>1.1571417826540589</v>
      </c>
      <c r="CV5" s="3">
        <f t="shared" si="44"/>
        <v>1.9426780464429565</v>
      </c>
      <c r="CW5" s="3">
        <f t="shared" si="45"/>
        <v>1.3039453038409881</v>
      </c>
      <c r="CX5" s="3">
        <f t="shared" si="46"/>
        <v>2.0549986128759365</v>
      </c>
      <c r="CY5" s="3">
        <f t="shared" si="47"/>
        <v>1.3249888480105292</v>
      </c>
      <c r="CZ5" s="3">
        <f t="shared" si="48"/>
        <v>1.6122444592532081</v>
      </c>
      <c r="DA5" s="3">
        <f t="shared" si="49"/>
        <v>1.4193893313966555</v>
      </c>
      <c r="DB5" s="3">
        <f t="shared" si="50"/>
        <v>1.4346927844517561</v>
      </c>
      <c r="DC5" s="3">
        <f t="shared" si="51"/>
        <v>1.3315195078703899</v>
      </c>
      <c r="DD5" s="3">
        <f t="shared" si="52"/>
        <v>1.5073937664243111</v>
      </c>
      <c r="DE5" s="3">
        <f t="shared" si="53"/>
        <v>1.4062489013680459</v>
      </c>
      <c r="DF5" s="3">
        <f t="shared" si="54"/>
        <v>1.358000660893655</v>
      </c>
      <c r="DG5" s="3">
        <f t="shared" si="55"/>
        <v>1.1725849635521508</v>
      </c>
      <c r="DH5" s="3">
        <f t="shared" si="56"/>
        <v>1.14795845155711</v>
      </c>
      <c r="DI5" s="3">
        <f t="shared" si="57"/>
        <v>1.3700006393336317</v>
      </c>
      <c r="DK5" s="3">
        <f t="shared" si="58"/>
        <v>-0.21281995254952879</v>
      </c>
      <c r="DL5" s="3">
        <f t="shared" si="59"/>
        <v>-0.47721870371523212</v>
      </c>
      <c r="DM5" s="3">
        <f t="shared" si="60"/>
        <v>-0.27309022385805448</v>
      </c>
      <c r="DN5" s="3">
        <f t="shared" si="61"/>
        <v>-0.73728638198290708</v>
      </c>
      <c r="DO5" s="3">
        <f t="shared" si="62"/>
        <v>-9.4366291940233299E-2</v>
      </c>
      <c r="DP5" s="3">
        <f t="shared" si="63"/>
        <v>-0.19183827561850772</v>
      </c>
      <c r="DQ5" s="3">
        <f t="shared" si="64"/>
        <v>-0.11081755756062425</v>
      </c>
      <c r="DR5" s="3">
        <f t="shared" si="65"/>
        <v>-0.31971823372102148</v>
      </c>
      <c r="DS5" s="3">
        <f t="shared" si="66"/>
        <v>-0.26790271134650462</v>
      </c>
      <c r="DT5" s="3">
        <f t="shared" si="67"/>
        <v>-0.53816365770803987</v>
      </c>
      <c r="DU5" s="3">
        <f t="shared" si="68"/>
        <v>-3.8010755033551447E-2</v>
      </c>
      <c r="DV5" s="3">
        <f t="shared" si="69"/>
        <v>-0.16256044453293841</v>
      </c>
      <c r="DW5" s="3">
        <f t="shared" si="70"/>
        <v>-1.5097333772523609E-2</v>
      </c>
      <c r="DX5" s="3">
        <f t="shared" si="71"/>
        <v>-0.17361835667109807</v>
      </c>
      <c r="DY5" s="3">
        <f t="shared" si="72"/>
        <v>-0.52685250896225855</v>
      </c>
      <c r="DZ5" s="3">
        <f t="shared" si="73"/>
        <v>-0.42421611258786063</v>
      </c>
      <c r="EA5" s="3">
        <f t="shared" si="74"/>
        <v>-0.22868070363170101</v>
      </c>
      <c r="EB5" s="3">
        <f t="shared" si="75"/>
        <v>-0.39494015062222226</v>
      </c>
      <c r="EC5" s="3">
        <f t="shared" si="76"/>
        <v>-0.18616492213291411</v>
      </c>
      <c r="ED5" s="3">
        <f t="shared" si="77"/>
        <v>-0.22942316003838858</v>
      </c>
      <c r="EE5" s="3">
        <f t="shared" si="78"/>
        <v>-0.69543770503705948</v>
      </c>
      <c r="EF5" s="3">
        <f t="shared" si="79"/>
        <v>-0.31533312382251144</v>
      </c>
      <c r="EG5" s="3">
        <f t="shared" si="80"/>
        <v>-5.1311797011621627E-2</v>
      </c>
      <c r="EH5" s="3">
        <f t="shared" si="81"/>
        <v>-4.3345112068275522E-2</v>
      </c>
      <c r="EI5" s="3">
        <f t="shared" si="82"/>
        <v>-1.7266267770364257E-2</v>
      </c>
      <c r="EJ5" s="3">
        <f t="shared" si="83"/>
        <v>-0.62907683366601752</v>
      </c>
      <c r="EK5" s="3">
        <f t="shared" si="84"/>
        <v>-0.40571447867279437</v>
      </c>
      <c r="EL5" s="3">
        <f t="shared" si="85"/>
        <v>-0.56600301580737022</v>
      </c>
      <c r="EM5" s="3">
        <f t="shared" si="86"/>
        <v>-0.34953910015062589</v>
      </c>
      <c r="EN5" s="3">
        <f t="shared" si="87"/>
        <v>-6.2208839214808798E-2</v>
      </c>
      <c r="EO5" s="3">
        <f t="shared" si="88"/>
        <v>-0.32910074740336492</v>
      </c>
      <c r="EP5" s="3">
        <f t="shared" si="89"/>
        <v>-0.66695034617408977</v>
      </c>
      <c r="EQ5" s="3">
        <f t="shared" si="90"/>
        <v>0.19967090936637055</v>
      </c>
      <c r="ER5" s="3">
        <f t="shared" si="91"/>
        <v>-0.50438684187402838</v>
      </c>
      <c r="ES5" s="3">
        <f t="shared" si="92"/>
        <v>-0.1157159308398443</v>
      </c>
      <c r="ET5" s="3">
        <f t="shared" si="93"/>
        <v>-0.18147591778000033</v>
      </c>
      <c r="EU5" s="3">
        <f t="shared" si="94"/>
        <v>-0.27263107637628159</v>
      </c>
      <c r="EV5" s="3">
        <f t="shared" si="95"/>
        <v>-0.50955907825135982</v>
      </c>
      <c r="EW5" s="3">
        <f t="shared" si="96"/>
        <v>-0.22765618249353056</v>
      </c>
      <c r="EX5" s="3">
        <f t="shared" si="97"/>
        <v>9.9735586479597044E-2</v>
      </c>
      <c r="EY5" s="3">
        <f t="shared" si="98"/>
        <v>-0.12453583118827653</v>
      </c>
      <c r="EZ5" s="3">
        <f t="shared" si="99"/>
        <v>1.773706386820802E-2</v>
      </c>
      <c r="FA5" s="3">
        <f t="shared" si="100"/>
        <v>-0.20581659259561255</v>
      </c>
      <c r="FB5" s="3">
        <f t="shared" si="101"/>
        <v>-0.12295398276111914</v>
      </c>
      <c r="FC5" s="3">
        <f t="shared" si="102"/>
        <v>-0.32447579379616531</v>
      </c>
      <c r="FD5" s="3">
        <f t="shared" si="103"/>
        <v>-0.12527734758877868</v>
      </c>
      <c r="FE5" s="3">
        <f t="shared" si="104"/>
        <v>-0.26141207766540109</v>
      </c>
      <c r="FF5" s="3">
        <f t="shared" si="105"/>
        <v>-0.14604072354136263</v>
      </c>
      <c r="FG5" s="3">
        <f t="shared" si="106"/>
        <v>-0.28850530680863218</v>
      </c>
      <c r="FH5" s="3">
        <f t="shared" si="107"/>
        <v>-0.17434659867965069</v>
      </c>
      <c r="FI5" s="3">
        <f t="shared" si="108"/>
        <v>-0.23014018192154112</v>
      </c>
      <c r="FJ5" s="3">
        <f t="shared" si="109"/>
        <v>-0.15793234149154564</v>
      </c>
      <c r="FK5" s="3">
        <f t="shared" si="110"/>
        <v>-0.15836361073317004</v>
      </c>
      <c r="FL5" s="3">
        <f t="shared" si="111"/>
        <v>-0.18859723342292142</v>
      </c>
      <c r="FM5" s="3">
        <f t="shared" si="112"/>
        <v>2.4872882529165988E-2</v>
      </c>
      <c r="FO5" s="3">
        <f t="shared" si="113"/>
        <v>0.21281995254952879</v>
      </c>
      <c r="FP5" s="3">
        <f t="shared" si="114"/>
        <v>0.47721870371523212</v>
      </c>
      <c r="FQ5" s="3">
        <f t="shared" si="115"/>
        <v>0.27309022385805448</v>
      </c>
      <c r="FR5" s="3">
        <f t="shared" si="116"/>
        <v>0.73728638198290708</v>
      </c>
      <c r="FS5" s="3">
        <f t="shared" si="117"/>
        <v>9.4366291940233299E-2</v>
      </c>
      <c r="FT5" s="3">
        <f t="shared" si="118"/>
        <v>0.19183827561850772</v>
      </c>
      <c r="FU5" s="3">
        <f t="shared" si="119"/>
        <v>0.11081755756062425</v>
      </c>
      <c r="FV5" s="3">
        <f t="shared" si="120"/>
        <v>0.31971823372102148</v>
      </c>
      <c r="FW5" s="3">
        <f t="shared" si="121"/>
        <v>0.26790271134650462</v>
      </c>
      <c r="FX5" s="3">
        <f t="shared" si="122"/>
        <v>0.53816365770803987</v>
      </c>
      <c r="FY5" s="3">
        <f t="shared" si="123"/>
        <v>3.8010755033551447E-2</v>
      </c>
      <c r="FZ5" s="3">
        <f t="shared" si="124"/>
        <v>0.16256044453293841</v>
      </c>
      <c r="GA5" s="3">
        <f t="shared" si="125"/>
        <v>1.5097333772523609E-2</v>
      </c>
      <c r="GB5" s="3">
        <f t="shared" si="126"/>
        <v>0.17361835667109807</v>
      </c>
      <c r="GC5" s="3">
        <f t="shared" si="127"/>
        <v>0.52685250896225855</v>
      </c>
      <c r="GD5" s="3">
        <f t="shared" si="128"/>
        <v>0.42421611258786063</v>
      </c>
      <c r="GE5" s="3">
        <f t="shared" si="129"/>
        <v>0.22868070363170101</v>
      </c>
      <c r="GF5" s="3">
        <f t="shared" si="130"/>
        <v>0.39494015062222226</v>
      </c>
      <c r="GG5" s="3">
        <f t="shared" si="131"/>
        <v>0.18616492213291411</v>
      </c>
      <c r="GH5" s="3">
        <f t="shared" si="132"/>
        <v>0.22942316003838858</v>
      </c>
      <c r="GI5" s="3">
        <f t="shared" si="133"/>
        <v>0.69543770503705948</v>
      </c>
      <c r="GJ5" s="3">
        <f t="shared" si="134"/>
        <v>0.31533312382251144</v>
      </c>
      <c r="GK5" s="3">
        <f t="shared" si="135"/>
        <v>5.1311797011621627E-2</v>
      </c>
      <c r="GL5" s="3">
        <f t="shared" si="136"/>
        <v>4.3345112068275522E-2</v>
      </c>
      <c r="GM5" s="3">
        <f t="shared" si="137"/>
        <v>1.7266267770364257E-2</v>
      </c>
      <c r="GN5" s="3">
        <f t="shared" si="138"/>
        <v>0.62907683366601752</v>
      </c>
      <c r="GO5" s="3">
        <f t="shared" si="139"/>
        <v>0.40571447867279437</v>
      </c>
      <c r="GP5" s="3">
        <f t="shared" si="140"/>
        <v>0.56600301580737022</v>
      </c>
      <c r="GQ5" s="3">
        <f t="shared" si="141"/>
        <v>0.34953910015062589</v>
      </c>
      <c r="GR5" s="3">
        <f t="shared" si="142"/>
        <v>6.2208839214808798E-2</v>
      </c>
      <c r="GS5" s="3">
        <f t="shared" si="143"/>
        <v>0.32910074740336492</v>
      </c>
      <c r="GT5" s="3">
        <f t="shared" si="144"/>
        <v>0.66695034617408977</v>
      </c>
      <c r="GU5" s="3">
        <f t="shared" si="145"/>
        <v>-0.19967090936637055</v>
      </c>
      <c r="GV5" s="3">
        <f t="shared" si="146"/>
        <v>0.50438684187402838</v>
      </c>
      <c r="GW5" s="3">
        <f t="shared" si="147"/>
        <v>0.1157159308398443</v>
      </c>
      <c r="GX5" s="3">
        <f t="shared" si="148"/>
        <v>0.18147591778000033</v>
      </c>
      <c r="GY5" s="3">
        <f t="shared" si="149"/>
        <v>0.27263107637628159</v>
      </c>
      <c r="GZ5" s="3">
        <f t="shared" si="150"/>
        <v>0.50955907825135982</v>
      </c>
      <c r="HA5" s="3">
        <f t="shared" si="151"/>
        <v>0.22765618249353056</v>
      </c>
      <c r="HB5" s="3">
        <f t="shared" si="152"/>
        <v>-9.9735586479597044E-2</v>
      </c>
      <c r="HC5" s="3">
        <f t="shared" si="153"/>
        <v>0.12453583118827653</v>
      </c>
      <c r="HD5" s="3">
        <f t="shared" si="154"/>
        <v>-1.773706386820802E-2</v>
      </c>
      <c r="HE5" s="3">
        <f t="shared" si="155"/>
        <v>0.20581659259561255</v>
      </c>
      <c r="HF5" s="3">
        <f t="shared" si="156"/>
        <v>0.12295398276111914</v>
      </c>
      <c r="HG5" s="3">
        <f t="shared" si="157"/>
        <v>0.32447579379616531</v>
      </c>
      <c r="HH5" s="3">
        <f t="shared" si="158"/>
        <v>0.12527734758877868</v>
      </c>
      <c r="HI5" s="3">
        <f t="shared" si="159"/>
        <v>0.26141207766540109</v>
      </c>
      <c r="HJ5" s="3">
        <f t="shared" si="160"/>
        <v>0.14604072354136263</v>
      </c>
      <c r="HK5" s="3">
        <f t="shared" si="161"/>
        <v>0.28850530680863218</v>
      </c>
      <c r="HL5" s="3">
        <f t="shared" si="162"/>
        <v>0.17434659867965069</v>
      </c>
      <c r="HM5" s="3">
        <f t="shared" si="163"/>
        <v>0.23014018192154112</v>
      </c>
      <c r="HN5" s="3">
        <f t="shared" si="164"/>
        <v>0.15793234149154564</v>
      </c>
      <c r="HO5" s="3">
        <f t="shared" si="165"/>
        <v>0.15836361073317004</v>
      </c>
      <c r="HP5" s="3">
        <f t="shared" si="166"/>
        <v>0.18859723342292142</v>
      </c>
      <c r="HQ5" s="3">
        <f t="shared" si="167"/>
        <v>-2.4872882529165988E-2</v>
      </c>
    </row>
    <row r="6" spans="1:225" x14ac:dyDescent="0.3">
      <c r="A6" s="23" t="s">
        <v>13</v>
      </c>
      <c r="B6" s="4">
        <v>54.451599999999999</v>
      </c>
      <c r="C6" s="4">
        <v>61.25</v>
      </c>
      <c r="D6" s="4">
        <v>39.173900000000003</v>
      </c>
      <c r="E6" s="4">
        <v>84.807699999999997</v>
      </c>
      <c r="F6" s="4">
        <v>39.677100000000003</v>
      </c>
      <c r="G6" s="4">
        <v>47.343000000000004</v>
      </c>
      <c r="H6" s="4">
        <v>44.210500000000003</v>
      </c>
      <c r="I6" s="13">
        <v>43.796300000000002</v>
      </c>
      <c r="J6" s="13">
        <v>60.5839</v>
      </c>
      <c r="K6" s="4">
        <v>79.773300000000006</v>
      </c>
      <c r="L6" s="4">
        <v>52.8123</v>
      </c>
      <c r="M6" s="13">
        <v>37.179600000000001</v>
      </c>
      <c r="N6" s="4">
        <v>38.052199999999999</v>
      </c>
      <c r="O6" s="4">
        <v>36.7791</v>
      </c>
      <c r="P6" s="13">
        <v>51.422600000000003</v>
      </c>
      <c r="Q6" s="13">
        <v>45.633299999999998</v>
      </c>
      <c r="R6" s="4">
        <v>38.5321</v>
      </c>
      <c r="S6" s="13">
        <v>42.277099999999997</v>
      </c>
      <c r="T6" s="13">
        <v>53.945</v>
      </c>
      <c r="U6" s="13">
        <v>37.803800000000003</v>
      </c>
      <c r="V6" s="13">
        <v>43.715299999999999</v>
      </c>
      <c r="W6" s="4">
        <v>47.014899999999997</v>
      </c>
      <c r="X6" s="13">
        <v>45.088200000000001</v>
      </c>
      <c r="Y6" s="4">
        <v>30.616800000000001</v>
      </c>
      <c r="Z6" s="13">
        <v>45.582999999999998</v>
      </c>
      <c r="AA6" s="4">
        <v>48.058399999999999</v>
      </c>
      <c r="AB6" s="4">
        <v>47.649900000000002</v>
      </c>
      <c r="AC6" s="4">
        <v>43.007599999999996</v>
      </c>
      <c r="AD6" s="4">
        <v>37.079599999999999</v>
      </c>
      <c r="AE6" s="13">
        <v>29.607299999999999</v>
      </c>
      <c r="AF6" s="13">
        <v>58.312800000000003</v>
      </c>
      <c r="AG6" s="4">
        <v>52.267699999999998</v>
      </c>
      <c r="AH6" s="4">
        <v>23.706299999999999</v>
      </c>
      <c r="AI6" s="4">
        <v>41.294699999999999</v>
      </c>
      <c r="AJ6" s="4">
        <v>27.893699999999999</v>
      </c>
      <c r="AK6" s="4">
        <v>40.436500000000002</v>
      </c>
      <c r="AL6" s="4">
        <v>36.6584</v>
      </c>
      <c r="AM6" s="13">
        <v>36.5107</v>
      </c>
      <c r="AN6" s="4">
        <v>20.370100000000001</v>
      </c>
      <c r="AO6" s="4">
        <v>34.386000000000003</v>
      </c>
      <c r="AP6" s="4">
        <v>51.851900000000001</v>
      </c>
      <c r="AQ6" s="4">
        <v>30.885200000000001</v>
      </c>
      <c r="AR6" s="7">
        <v>46.014200000000002</v>
      </c>
      <c r="AS6" s="13">
        <v>29.197099999999999</v>
      </c>
      <c r="AT6" s="13">
        <v>45.2834</v>
      </c>
      <c r="AU6" s="13">
        <v>37.215200000000003</v>
      </c>
      <c r="AV6" s="13">
        <v>42.271700000000003</v>
      </c>
      <c r="AW6" s="4">
        <v>41.820799999999998</v>
      </c>
      <c r="AX6" s="13">
        <v>45.061300000000003</v>
      </c>
      <c r="AY6" s="13">
        <v>39.803800000000003</v>
      </c>
      <c r="AZ6" s="13">
        <v>42.666699999999999</v>
      </c>
      <c r="BA6" s="13">
        <v>44.182600000000001</v>
      </c>
      <c r="BB6" s="13">
        <v>51.168999999999997</v>
      </c>
      <c r="BC6" s="13">
        <v>52.2667</v>
      </c>
      <c r="BD6" s="13">
        <v>43.7956</v>
      </c>
      <c r="BE6" s="23" t="s">
        <v>13</v>
      </c>
      <c r="BG6" s="3">
        <f t="shared" si="3"/>
        <v>1.1018959957099517</v>
      </c>
      <c r="BH6" s="3">
        <f t="shared" si="4"/>
        <v>0.97959183673469385</v>
      </c>
      <c r="BI6" s="3">
        <f t="shared" si="5"/>
        <v>1.5316320305101099</v>
      </c>
      <c r="BJ6" s="3">
        <f t="shared" si="6"/>
        <v>0.70748292902649168</v>
      </c>
      <c r="BK6" s="3">
        <f t="shared" si="7"/>
        <v>1.5122072933757758</v>
      </c>
      <c r="BL6" s="3">
        <f t="shared" si="8"/>
        <v>1.2673468094544071</v>
      </c>
      <c r="BM6" s="3">
        <f t="shared" si="9"/>
        <v>1.3571436649664672</v>
      </c>
      <c r="BN6" s="3">
        <f t="shared" si="10"/>
        <v>1.3699787424965122</v>
      </c>
      <c r="BO6" s="3">
        <f t="shared" si="11"/>
        <v>0.99036212591133943</v>
      </c>
      <c r="BP6" s="3">
        <f t="shared" si="12"/>
        <v>0.75213135221935157</v>
      </c>
      <c r="BQ6" s="3">
        <f t="shared" si="13"/>
        <v>1.1360989769428713</v>
      </c>
      <c r="BR6" s="3">
        <f t="shared" si="14"/>
        <v>1.6137882064357874</v>
      </c>
      <c r="BS6" s="3">
        <f t="shared" si="15"/>
        <v>1.5767813687513468</v>
      </c>
      <c r="BT6" s="3">
        <f t="shared" si="16"/>
        <v>1.6313612894279632</v>
      </c>
      <c r="BU6" s="3">
        <f t="shared" si="17"/>
        <v>1.1668021453602111</v>
      </c>
      <c r="BV6" s="3">
        <f t="shared" si="18"/>
        <v>1.3148293022858308</v>
      </c>
      <c r="BW6" s="3">
        <f t="shared" si="19"/>
        <v>1.5571432649660932</v>
      </c>
      <c r="BX6" s="3">
        <f t="shared" si="20"/>
        <v>1.4192080346097533</v>
      </c>
      <c r="BY6" s="3">
        <f t="shared" si="21"/>
        <v>1.1122439521735101</v>
      </c>
      <c r="BZ6" s="3">
        <f t="shared" si="22"/>
        <v>1.5871420333405635</v>
      </c>
      <c r="CA6" s="3">
        <f t="shared" si="23"/>
        <v>1.372517173621135</v>
      </c>
      <c r="CB6" s="3">
        <f t="shared" si="24"/>
        <v>1.2761911649285653</v>
      </c>
      <c r="CC6" s="3">
        <f t="shared" si="25"/>
        <v>1.3307251121135908</v>
      </c>
      <c r="CD6" s="3">
        <f t="shared" si="26"/>
        <v>1.9597083953907657</v>
      </c>
      <c r="CE6" s="3">
        <f t="shared" si="27"/>
        <v>1.3162801921769081</v>
      </c>
      <c r="CF6" s="3">
        <f t="shared" si="28"/>
        <v>1.2484810147653689</v>
      </c>
      <c r="CG6" s="3">
        <f t="shared" si="29"/>
        <v>1.2591841745732939</v>
      </c>
      <c r="CH6" s="3">
        <f t="shared" si="30"/>
        <v>1.3951022609957311</v>
      </c>
      <c r="CI6" s="3">
        <f t="shared" si="31"/>
        <v>1.6181404330143798</v>
      </c>
      <c r="CJ6" s="3">
        <f t="shared" si="32"/>
        <v>2.0265272415924453</v>
      </c>
      <c r="CK6" s="3">
        <f t="shared" si="33"/>
        <v>1.028933613203276</v>
      </c>
      <c r="CL6" s="3">
        <f t="shared" si="34"/>
        <v>1.1479364885005463</v>
      </c>
      <c r="CM6" s="3">
        <f t="shared" si="35"/>
        <v>2.5309727793877577</v>
      </c>
      <c r="CN6" s="3">
        <f t="shared" si="36"/>
        <v>1.4529709623753169</v>
      </c>
      <c r="CO6" s="3">
        <f t="shared" si="37"/>
        <v>2.1510233493584572</v>
      </c>
      <c r="CP6" s="3">
        <f t="shared" si="38"/>
        <v>1.4838079457915496</v>
      </c>
      <c r="CQ6" s="3">
        <f t="shared" si="39"/>
        <v>1.6367326451781856</v>
      </c>
      <c r="CR6" s="3">
        <f t="shared" si="40"/>
        <v>1.6433538661269163</v>
      </c>
      <c r="CS6" s="3">
        <f t="shared" si="41"/>
        <v>2.9454936401883152</v>
      </c>
      <c r="CT6" s="3">
        <f t="shared" si="42"/>
        <v>1.7448961786773685</v>
      </c>
      <c r="CU6" s="3">
        <f t="shared" si="43"/>
        <v>1.1571417826540589</v>
      </c>
      <c r="CV6" s="3">
        <f t="shared" si="44"/>
        <v>1.9426780464429565</v>
      </c>
      <c r="CW6" s="3">
        <f t="shared" si="45"/>
        <v>1.3039453038409881</v>
      </c>
      <c r="CX6" s="3">
        <f t="shared" si="46"/>
        <v>2.0549986128759365</v>
      </c>
      <c r="CY6" s="3">
        <f t="shared" si="47"/>
        <v>1.3249888480105292</v>
      </c>
      <c r="CZ6" s="3">
        <f t="shared" si="48"/>
        <v>1.6122444592532081</v>
      </c>
      <c r="DA6" s="3">
        <f t="shared" si="49"/>
        <v>1.4193893313966555</v>
      </c>
      <c r="DB6" s="3">
        <f t="shared" si="50"/>
        <v>1.4346927844517561</v>
      </c>
      <c r="DC6" s="3">
        <f t="shared" si="51"/>
        <v>1.3315195078703899</v>
      </c>
      <c r="DD6" s="3">
        <f t="shared" si="52"/>
        <v>1.5073937664243111</v>
      </c>
      <c r="DE6" s="3">
        <f t="shared" si="53"/>
        <v>1.4062489013680459</v>
      </c>
      <c r="DF6" s="3">
        <f t="shared" si="54"/>
        <v>1.358000660893655</v>
      </c>
      <c r="DG6" s="3">
        <f t="shared" si="55"/>
        <v>1.1725849635521508</v>
      </c>
      <c r="DH6" s="3">
        <f t="shared" si="56"/>
        <v>1.14795845155711</v>
      </c>
      <c r="DI6" s="3">
        <f t="shared" si="57"/>
        <v>1.3700006393336317</v>
      </c>
      <c r="DK6" s="3">
        <f t="shared" si="58"/>
        <v>-0.21281995254952879</v>
      </c>
      <c r="DL6" s="3">
        <f t="shared" si="59"/>
        <v>-0.47721870371523212</v>
      </c>
      <c r="DM6" s="3">
        <f t="shared" si="60"/>
        <v>-0.27309022385805448</v>
      </c>
      <c r="DN6" s="3">
        <f t="shared" si="61"/>
        <v>-0.73728638198290708</v>
      </c>
      <c r="DO6" s="3">
        <f t="shared" si="62"/>
        <v>-9.4366291940233299E-2</v>
      </c>
      <c r="DP6" s="3">
        <f t="shared" si="63"/>
        <v>-0.19183827561850772</v>
      </c>
      <c r="DQ6" s="3">
        <f t="shared" si="64"/>
        <v>-0.11081755756062425</v>
      </c>
      <c r="DR6" s="3">
        <f t="shared" si="65"/>
        <v>-0.31971823372102148</v>
      </c>
      <c r="DS6" s="3">
        <f t="shared" si="66"/>
        <v>-0.26790271134650462</v>
      </c>
      <c r="DT6" s="3">
        <f t="shared" si="67"/>
        <v>-0.53816365770803987</v>
      </c>
      <c r="DU6" s="3">
        <f t="shared" si="68"/>
        <v>-3.8010755033551447E-2</v>
      </c>
      <c r="DV6" s="3">
        <f t="shared" si="69"/>
        <v>-0.16253716267837312</v>
      </c>
      <c r="DW6" s="3">
        <f t="shared" si="70"/>
        <v>-1.5097333772523609E-2</v>
      </c>
      <c r="DX6" s="3">
        <f t="shared" si="71"/>
        <v>-0.17359874383072793</v>
      </c>
      <c r="DY6" s="3">
        <f t="shared" si="72"/>
        <v>-0.52685250896225855</v>
      </c>
      <c r="DZ6" s="3">
        <f t="shared" si="73"/>
        <v>-0.42421611258786063</v>
      </c>
      <c r="EA6" s="3">
        <f t="shared" si="74"/>
        <v>-0.22868070363170101</v>
      </c>
      <c r="EB6" s="3">
        <f t="shared" si="75"/>
        <v>-0.39494015062222226</v>
      </c>
      <c r="EC6" s="3">
        <f t="shared" si="76"/>
        <v>-0.18616492213291411</v>
      </c>
      <c r="ED6" s="3">
        <f t="shared" si="77"/>
        <v>-0.22940407881506888</v>
      </c>
      <c r="EE6" s="3">
        <f t="shared" si="78"/>
        <v>-0.69543770503705948</v>
      </c>
      <c r="EF6" s="3">
        <f t="shared" si="79"/>
        <v>-0.31530550676687213</v>
      </c>
      <c r="EG6" s="3">
        <f t="shared" si="80"/>
        <v>-5.1311797011621627E-2</v>
      </c>
      <c r="EH6" s="3">
        <f t="shared" si="81"/>
        <v>-4.332626378084168E-2</v>
      </c>
      <c r="EI6" s="3">
        <f t="shared" si="82"/>
        <v>-1.7266267770364257E-2</v>
      </c>
      <c r="EJ6" s="3">
        <f t="shared" si="83"/>
        <v>-0.62904981625846768</v>
      </c>
      <c r="EK6" s="3">
        <f t="shared" si="84"/>
        <v>-0.40571447867279437</v>
      </c>
      <c r="EL6" s="3">
        <f t="shared" si="85"/>
        <v>-0.56600301580737022</v>
      </c>
      <c r="EM6" s="3">
        <f t="shared" si="86"/>
        <v>-0.34953910015062589</v>
      </c>
      <c r="EN6" s="3">
        <f t="shared" si="87"/>
        <v>-6.2208839214808798E-2</v>
      </c>
      <c r="EO6" s="3">
        <f t="shared" si="88"/>
        <v>-0.32910074740336492</v>
      </c>
      <c r="EP6" s="3">
        <f t="shared" si="89"/>
        <v>-0.66695034617408977</v>
      </c>
      <c r="EQ6" s="3">
        <f t="shared" si="90"/>
        <v>0.19967090936637055</v>
      </c>
      <c r="ER6" s="3">
        <f t="shared" si="91"/>
        <v>-0.50436238648461362</v>
      </c>
      <c r="ES6" s="3">
        <f t="shared" si="92"/>
        <v>-0.1157159308398443</v>
      </c>
      <c r="ET6" s="3">
        <f t="shared" si="93"/>
        <v>-0.18147591778000033</v>
      </c>
      <c r="EU6" s="3">
        <f t="shared" si="94"/>
        <v>-0.27263107637628159</v>
      </c>
      <c r="EV6" s="3">
        <f t="shared" si="95"/>
        <v>-0.50955907825135982</v>
      </c>
      <c r="EW6" s="3">
        <f t="shared" si="96"/>
        <v>-0.22765618249353056</v>
      </c>
      <c r="EX6" s="3">
        <f t="shared" si="97"/>
        <v>9.9735586479597044E-2</v>
      </c>
      <c r="EY6" s="3">
        <f t="shared" si="98"/>
        <v>-0.12453583118827653</v>
      </c>
      <c r="EZ6" s="3">
        <f t="shared" si="99"/>
        <v>1.773706386820802E-2</v>
      </c>
      <c r="FA6" s="3">
        <f t="shared" si="100"/>
        <v>-0.20581659259561255</v>
      </c>
      <c r="FB6" s="3">
        <f t="shared" si="101"/>
        <v>-0.12295398276111914</v>
      </c>
      <c r="FC6" s="3">
        <f t="shared" si="102"/>
        <v>-0.32447579379616531</v>
      </c>
      <c r="FD6" s="3">
        <f t="shared" si="103"/>
        <v>-0.12527734758877868</v>
      </c>
      <c r="FE6" s="3">
        <f t="shared" si="104"/>
        <v>-0.26141207766540109</v>
      </c>
      <c r="FF6" s="3">
        <f t="shared" si="105"/>
        <v>-0.14604072354136263</v>
      </c>
      <c r="FG6" s="3">
        <f t="shared" si="106"/>
        <v>-0.28850530680863218</v>
      </c>
      <c r="FH6" s="3">
        <f t="shared" si="107"/>
        <v>-0.17434659867965069</v>
      </c>
      <c r="FI6" s="3">
        <f t="shared" si="108"/>
        <v>-0.23014018192154112</v>
      </c>
      <c r="FJ6" s="3">
        <f t="shared" si="109"/>
        <v>-0.15793234149154564</v>
      </c>
      <c r="FK6" s="3">
        <f t="shared" si="110"/>
        <v>-0.15836361073317004</v>
      </c>
      <c r="FL6" s="3">
        <f t="shared" si="111"/>
        <v>-0.18859723342292142</v>
      </c>
      <c r="FM6" s="3">
        <f t="shared" si="112"/>
        <v>2.4872882529165988E-2</v>
      </c>
      <c r="FO6" s="3">
        <f t="shared" si="113"/>
        <v>0.21281995254952879</v>
      </c>
      <c r="FP6" s="3">
        <f t="shared" si="114"/>
        <v>0.47721870371523212</v>
      </c>
      <c r="FQ6" s="3">
        <f t="shared" si="115"/>
        <v>0.27309022385805448</v>
      </c>
      <c r="FR6" s="3">
        <f t="shared" si="116"/>
        <v>0.73728638198290708</v>
      </c>
      <c r="FS6" s="3">
        <f t="shared" si="117"/>
        <v>9.4366291940233299E-2</v>
      </c>
      <c r="FT6" s="3">
        <f t="shared" si="118"/>
        <v>0.19183827561850772</v>
      </c>
      <c r="FU6" s="3">
        <f t="shared" si="119"/>
        <v>0.11081755756062425</v>
      </c>
      <c r="FV6" s="3">
        <f t="shared" si="120"/>
        <v>0.31971823372102148</v>
      </c>
      <c r="FW6" s="3">
        <f t="shared" si="121"/>
        <v>0.26790271134650462</v>
      </c>
      <c r="FX6" s="3">
        <f t="shared" si="122"/>
        <v>0.53816365770803987</v>
      </c>
      <c r="FY6" s="3">
        <f t="shared" si="123"/>
        <v>3.8010755033551447E-2</v>
      </c>
      <c r="FZ6" s="3">
        <f t="shared" si="124"/>
        <v>0.16253716267837312</v>
      </c>
      <c r="GA6" s="3">
        <f t="shared" si="125"/>
        <v>1.5097333772523609E-2</v>
      </c>
      <c r="GB6" s="3">
        <f t="shared" si="126"/>
        <v>0.17359874383072793</v>
      </c>
      <c r="GC6" s="3">
        <f t="shared" si="127"/>
        <v>0.52685250896225855</v>
      </c>
      <c r="GD6" s="3">
        <f t="shared" si="128"/>
        <v>0.42421611258786063</v>
      </c>
      <c r="GE6" s="3">
        <f t="shared" si="129"/>
        <v>0.22868070363170101</v>
      </c>
      <c r="GF6" s="3">
        <f t="shared" si="130"/>
        <v>0.39494015062222226</v>
      </c>
      <c r="GG6" s="3">
        <f t="shared" si="131"/>
        <v>0.18616492213291411</v>
      </c>
      <c r="GH6" s="3">
        <f t="shared" si="132"/>
        <v>0.22940407881506888</v>
      </c>
      <c r="GI6" s="3">
        <f t="shared" si="133"/>
        <v>0.69543770503705948</v>
      </c>
      <c r="GJ6" s="3">
        <f t="shared" si="134"/>
        <v>0.31530550676687213</v>
      </c>
      <c r="GK6" s="3">
        <f t="shared" si="135"/>
        <v>5.1311797011621627E-2</v>
      </c>
      <c r="GL6" s="3">
        <f t="shared" si="136"/>
        <v>4.332626378084168E-2</v>
      </c>
      <c r="GM6" s="3">
        <f t="shared" si="137"/>
        <v>1.7266267770364257E-2</v>
      </c>
      <c r="GN6" s="3">
        <f t="shared" si="138"/>
        <v>0.62904981625846768</v>
      </c>
      <c r="GO6" s="3">
        <f t="shared" si="139"/>
        <v>0.40571447867279437</v>
      </c>
      <c r="GP6" s="3">
        <f t="shared" si="140"/>
        <v>0.56600301580737022</v>
      </c>
      <c r="GQ6" s="3">
        <f t="shared" si="141"/>
        <v>0.34953910015062589</v>
      </c>
      <c r="GR6" s="3">
        <f t="shared" si="142"/>
        <v>6.2208839214808798E-2</v>
      </c>
      <c r="GS6" s="3">
        <f t="shared" si="143"/>
        <v>0.32910074740336492</v>
      </c>
      <c r="GT6" s="3">
        <f t="shared" si="144"/>
        <v>0.66695034617408977</v>
      </c>
      <c r="GU6" s="3">
        <f t="shared" si="145"/>
        <v>-0.19967090936637055</v>
      </c>
      <c r="GV6" s="3">
        <f t="shared" si="146"/>
        <v>0.50436238648461362</v>
      </c>
      <c r="GW6" s="3">
        <f t="shared" si="147"/>
        <v>0.1157159308398443</v>
      </c>
      <c r="GX6" s="3">
        <f t="shared" si="148"/>
        <v>0.18147591778000033</v>
      </c>
      <c r="GY6" s="3">
        <f t="shared" si="149"/>
        <v>0.27263107637628159</v>
      </c>
      <c r="GZ6" s="3">
        <f t="shared" si="150"/>
        <v>0.50955907825135982</v>
      </c>
      <c r="HA6" s="3">
        <f t="shared" si="151"/>
        <v>0.22765618249353056</v>
      </c>
      <c r="HB6" s="3">
        <f t="shared" si="152"/>
        <v>-9.9735586479597044E-2</v>
      </c>
      <c r="HC6" s="3">
        <f t="shared" si="153"/>
        <v>0.12453583118827653</v>
      </c>
      <c r="HD6" s="3">
        <f t="shared" si="154"/>
        <v>-1.773706386820802E-2</v>
      </c>
      <c r="HE6" s="3">
        <f t="shared" si="155"/>
        <v>0.20581659259561255</v>
      </c>
      <c r="HF6" s="3">
        <f t="shared" si="156"/>
        <v>0.12295398276111914</v>
      </c>
      <c r="HG6" s="3">
        <f t="shared" si="157"/>
        <v>0.32447579379616531</v>
      </c>
      <c r="HH6" s="3">
        <f t="shared" si="158"/>
        <v>0.12527734758877868</v>
      </c>
      <c r="HI6" s="3">
        <f t="shared" si="159"/>
        <v>0.26141207766540109</v>
      </c>
      <c r="HJ6" s="3">
        <f t="shared" si="160"/>
        <v>0.14604072354136263</v>
      </c>
      <c r="HK6" s="3">
        <f t="shared" si="161"/>
        <v>0.28850530680863218</v>
      </c>
      <c r="HL6" s="3">
        <f t="shared" si="162"/>
        <v>0.17434659867965069</v>
      </c>
      <c r="HM6" s="3">
        <f t="shared" si="163"/>
        <v>0.23014018192154112</v>
      </c>
      <c r="HN6" s="3">
        <f t="shared" si="164"/>
        <v>0.15793234149154564</v>
      </c>
      <c r="HO6" s="3">
        <f t="shared" si="165"/>
        <v>0.15836361073317004</v>
      </c>
      <c r="HP6" s="3">
        <f t="shared" si="166"/>
        <v>0.18859723342292142</v>
      </c>
      <c r="HQ6" s="3">
        <f t="shared" si="167"/>
        <v>-2.4872882529165988E-2</v>
      </c>
    </row>
    <row r="7" spans="1:225" x14ac:dyDescent="0.3">
      <c r="A7" s="23" t="s">
        <v>16</v>
      </c>
      <c r="B7" s="4">
        <v>54.451599999999999</v>
      </c>
      <c r="C7" s="4">
        <v>61.25</v>
      </c>
      <c r="D7" s="4">
        <v>39.173900000000003</v>
      </c>
      <c r="E7" s="4">
        <v>84.807699999999997</v>
      </c>
      <c r="F7" s="4">
        <v>39.677100000000003</v>
      </c>
      <c r="G7" s="4">
        <v>47.343000000000004</v>
      </c>
      <c r="H7" s="4">
        <v>44.210500000000003</v>
      </c>
      <c r="I7" s="13">
        <v>43.796300000000002</v>
      </c>
      <c r="J7" s="13">
        <v>60.5839</v>
      </c>
      <c r="K7" s="4">
        <v>79.773300000000006</v>
      </c>
      <c r="L7" s="4">
        <v>52.8123</v>
      </c>
      <c r="M7" s="13">
        <v>37.180199999999999</v>
      </c>
      <c r="N7" s="4">
        <v>38.052199999999999</v>
      </c>
      <c r="O7" s="4">
        <v>36.779600000000002</v>
      </c>
      <c r="P7" s="13">
        <v>51.422600000000003</v>
      </c>
      <c r="Q7" s="13">
        <v>45.633299999999998</v>
      </c>
      <c r="R7" s="4">
        <v>38.5321</v>
      </c>
      <c r="S7" s="13">
        <v>42.277099999999997</v>
      </c>
      <c r="T7" s="13">
        <v>53.945</v>
      </c>
      <c r="U7" s="13">
        <v>37.803800000000003</v>
      </c>
      <c r="V7" s="13">
        <v>43.715299999999999</v>
      </c>
      <c r="W7" s="4">
        <v>47.015799999999999</v>
      </c>
      <c r="X7" s="13">
        <v>45.088200000000001</v>
      </c>
      <c r="Y7" s="4">
        <v>30.6172</v>
      </c>
      <c r="Z7" s="13">
        <v>45.582999999999998</v>
      </c>
      <c r="AA7" s="4">
        <v>48.0593</v>
      </c>
      <c r="AB7" s="4">
        <v>47.649900000000002</v>
      </c>
      <c r="AC7" s="4">
        <v>43.007599999999996</v>
      </c>
      <c r="AD7" s="4">
        <v>37.079599999999999</v>
      </c>
      <c r="AE7" s="13">
        <v>29.607299999999999</v>
      </c>
      <c r="AF7" s="13">
        <v>58.312800000000003</v>
      </c>
      <c r="AG7" s="4">
        <v>52.267699999999998</v>
      </c>
      <c r="AH7" s="4">
        <v>23.706299999999999</v>
      </c>
      <c r="AI7" s="4">
        <v>41.295400000000001</v>
      </c>
      <c r="AJ7" s="4">
        <v>27.893699999999999</v>
      </c>
      <c r="AK7" s="4">
        <v>40.436500000000002</v>
      </c>
      <c r="AL7" s="4">
        <v>36.6584</v>
      </c>
      <c r="AM7" s="13">
        <v>36.5107</v>
      </c>
      <c r="AN7" s="4">
        <v>20.370100000000001</v>
      </c>
      <c r="AO7" s="4">
        <v>34.386000000000003</v>
      </c>
      <c r="AP7" s="4">
        <v>51.851900000000001</v>
      </c>
      <c r="AQ7" s="4">
        <v>30.885200000000001</v>
      </c>
      <c r="AR7" s="7">
        <v>46.014200000000002</v>
      </c>
      <c r="AS7" s="13">
        <v>29.197099999999999</v>
      </c>
      <c r="AT7" s="13">
        <v>45.2834</v>
      </c>
      <c r="AU7" s="13">
        <v>37.215200000000003</v>
      </c>
      <c r="AV7" s="13">
        <v>42.271700000000003</v>
      </c>
      <c r="AW7" s="4">
        <v>41.820799999999998</v>
      </c>
      <c r="AX7" s="13">
        <v>45.061300000000003</v>
      </c>
      <c r="AY7" s="13">
        <v>39.803800000000003</v>
      </c>
      <c r="AZ7" s="13">
        <v>42.666699999999999</v>
      </c>
      <c r="BA7" s="13">
        <v>44.182600000000001</v>
      </c>
      <c r="BB7" s="13">
        <v>51.168999999999997</v>
      </c>
      <c r="BC7" s="13">
        <v>52.2667</v>
      </c>
      <c r="BD7" s="13">
        <v>43.7956</v>
      </c>
      <c r="BE7" s="23" t="s">
        <v>16</v>
      </c>
      <c r="BG7" s="3">
        <f t="shared" si="3"/>
        <v>1.1018959957099517</v>
      </c>
      <c r="BH7" s="3">
        <f t="shared" si="4"/>
        <v>0.97959183673469385</v>
      </c>
      <c r="BI7" s="3">
        <f t="shared" si="5"/>
        <v>1.5316320305101099</v>
      </c>
      <c r="BJ7" s="3">
        <f t="shared" si="6"/>
        <v>0.70748292902649168</v>
      </c>
      <c r="BK7" s="3">
        <f t="shared" si="7"/>
        <v>1.5122072933757758</v>
      </c>
      <c r="BL7" s="3">
        <f t="shared" si="8"/>
        <v>1.2673468094544071</v>
      </c>
      <c r="BM7" s="3">
        <f t="shared" si="9"/>
        <v>1.3571436649664672</v>
      </c>
      <c r="BN7" s="3">
        <f t="shared" si="10"/>
        <v>1.3699787424965122</v>
      </c>
      <c r="BO7" s="3">
        <f t="shared" si="11"/>
        <v>0.99036212591133943</v>
      </c>
      <c r="BP7" s="3">
        <f t="shared" si="12"/>
        <v>0.75213135221935157</v>
      </c>
      <c r="BQ7" s="3">
        <f t="shared" si="13"/>
        <v>1.1360989769428713</v>
      </c>
      <c r="BR7" s="3">
        <f t="shared" si="14"/>
        <v>1.6137621637323092</v>
      </c>
      <c r="BS7" s="3">
        <f t="shared" si="15"/>
        <v>1.5767813687513468</v>
      </c>
      <c r="BT7" s="3">
        <f t="shared" si="16"/>
        <v>1.6313391118989873</v>
      </c>
      <c r="BU7" s="3">
        <f t="shared" si="17"/>
        <v>1.1668021453602111</v>
      </c>
      <c r="BV7" s="3">
        <f t="shared" si="18"/>
        <v>1.3148293022858308</v>
      </c>
      <c r="BW7" s="3">
        <f t="shared" si="19"/>
        <v>1.5571432649660932</v>
      </c>
      <c r="BX7" s="3">
        <f t="shared" si="20"/>
        <v>1.4192080346097533</v>
      </c>
      <c r="BY7" s="3">
        <f t="shared" si="21"/>
        <v>1.1122439521735101</v>
      </c>
      <c r="BZ7" s="3">
        <f t="shared" si="22"/>
        <v>1.5871420333405635</v>
      </c>
      <c r="CA7" s="3">
        <f t="shared" si="23"/>
        <v>1.372517173621135</v>
      </c>
      <c r="CB7" s="3">
        <f t="shared" si="24"/>
        <v>1.2761667354378741</v>
      </c>
      <c r="CC7" s="3">
        <f t="shared" si="25"/>
        <v>1.3307251121135908</v>
      </c>
      <c r="CD7" s="3">
        <f t="shared" si="26"/>
        <v>1.9596827926786251</v>
      </c>
      <c r="CE7" s="3">
        <f t="shared" si="27"/>
        <v>1.3162801921769081</v>
      </c>
      <c r="CF7" s="3">
        <f t="shared" si="28"/>
        <v>1.2484576346305503</v>
      </c>
      <c r="CG7" s="3">
        <f t="shared" si="29"/>
        <v>1.2591841745732939</v>
      </c>
      <c r="CH7" s="3">
        <f t="shared" si="30"/>
        <v>1.3951022609957311</v>
      </c>
      <c r="CI7" s="3">
        <f t="shared" si="31"/>
        <v>1.6181404330143798</v>
      </c>
      <c r="CJ7" s="3">
        <f t="shared" si="32"/>
        <v>2.0265272415924453</v>
      </c>
      <c r="CK7" s="3">
        <f t="shared" si="33"/>
        <v>1.028933613203276</v>
      </c>
      <c r="CL7" s="3">
        <f t="shared" si="34"/>
        <v>1.1479364885005463</v>
      </c>
      <c r="CM7" s="3">
        <f t="shared" si="35"/>
        <v>2.5309727793877577</v>
      </c>
      <c r="CN7" s="3">
        <f t="shared" si="36"/>
        <v>1.4529463330056132</v>
      </c>
      <c r="CO7" s="3">
        <f t="shared" si="37"/>
        <v>2.1510233493584572</v>
      </c>
      <c r="CP7" s="3">
        <f t="shared" si="38"/>
        <v>1.4838079457915496</v>
      </c>
      <c r="CQ7" s="3">
        <f t="shared" si="39"/>
        <v>1.6367326451781856</v>
      </c>
      <c r="CR7" s="3">
        <f t="shared" si="40"/>
        <v>1.6433538661269163</v>
      </c>
      <c r="CS7" s="3">
        <f t="shared" si="41"/>
        <v>2.9454936401883152</v>
      </c>
      <c r="CT7" s="3">
        <f t="shared" si="42"/>
        <v>1.7448961786773685</v>
      </c>
      <c r="CU7" s="3">
        <f t="shared" si="43"/>
        <v>1.1571417826540589</v>
      </c>
      <c r="CV7" s="3">
        <f t="shared" si="44"/>
        <v>1.9426780464429565</v>
      </c>
      <c r="CW7" s="3">
        <f t="shared" si="45"/>
        <v>1.3039453038409881</v>
      </c>
      <c r="CX7" s="3">
        <f t="shared" si="46"/>
        <v>2.0549986128759365</v>
      </c>
      <c r="CY7" s="3">
        <f t="shared" si="47"/>
        <v>1.3249888480105292</v>
      </c>
      <c r="CZ7" s="3">
        <f t="shared" si="48"/>
        <v>1.6122444592532081</v>
      </c>
      <c r="DA7" s="3">
        <f t="shared" si="49"/>
        <v>1.4193893313966555</v>
      </c>
      <c r="DB7" s="3">
        <f t="shared" si="50"/>
        <v>1.4346927844517561</v>
      </c>
      <c r="DC7" s="3">
        <f t="shared" si="51"/>
        <v>1.3315195078703899</v>
      </c>
      <c r="DD7" s="3">
        <f t="shared" si="52"/>
        <v>1.5073937664243111</v>
      </c>
      <c r="DE7" s="3">
        <f t="shared" si="53"/>
        <v>1.4062489013680459</v>
      </c>
      <c r="DF7" s="3">
        <f t="shared" si="54"/>
        <v>1.358000660893655</v>
      </c>
      <c r="DG7" s="3">
        <f t="shared" si="55"/>
        <v>1.1725849635521508</v>
      </c>
      <c r="DH7" s="3">
        <f t="shared" si="56"/>
        <v>1.14795845155711</v>
      </c>
      <c r="DI7" s="3">
        <f t="shared" si="57"/>
        <v>1.3700006393336317</v>
      </c>
      <c r="DK7" s="3">
        <f t="shared" si="58"/>
        <v>-0.21281995254952879</v>
      </c>
      <c r="DL7" s="3">
        <f t="shared" si="59"/>
        <v>-0.47721870371523212</v>
      </c>
      <c r="DM7" s="3">
        <f t="shared" si="60"/>
        <v>-0.27309022385805448</v>
      </c>
      <c r="DN7" s="3">
        <f t="shared" si="61"/>
        <v>-0.73728638198290708</v>
      </c>
      <c r="DO7" s="3">
        <f t="shared" si="62"/>
        <v>-9.4366291940233299E-2</v>
      </c>
      <c r="DP7" s="3">
        <f t="shared" si="63"/>
        <v>-0.19183827561850772</v>
      </c>
      <c r="DQ7" s="3">
        <f t="shared" si="64"/>
        <v>-0.11081755756062425</v>
      </c>
      <c r="DR7" s="3">
        <f t="shared" si="65"/>
        <v>-0.31971823372102148</v>
      </c>
      <c r="DS7" s="3">
        <f t="shared" si="66"/>
        <v>-0.26790271134650462</v>
      </c>
      <c r="DT7" s="3">
        <f t="shared" si="67"/>
        <v>-0.53816365770803987</v>
      </c>
      <c r="DU7" s="3">
        <f t="shared" si="68"/>
        <v>-3.8010755033551447E-2</v>
      </c>
      <c r="DV7" s="3">
        <f t="shared" si="69"/>
        <v>-0.16256044453293841</v>
      </c>
      <c r="DW7" s="3">
        <f t="shared" si="70"/>
        <v>-1.5097333772523609E-2</v>
      </c>
      <c r="DX7" s="3">
        <f t="shared" si="71"/>
        <v>-0.17361835667109807</v>
      </c>
      <c r="DY7" s="3">
        <f t="shared" si="72"/>
        <v>-0.52685250896225855</v>
      </c>
      <c r="DZ7" s="3">
        <f t="shared" si="73"/>
        <v>-0.42421611258786063</v>
      </c>
      <c r="EA7" s="3">
        <f t="shared" si="74"/>
        <v>-0.22868070363170101</v>
      </c>
      <c r="EB7" s="3">
        <f t="shared" si="75"/>
        <v>-0.39494015062222226</v>
      </c>
      <c r="EC7" s="3">
        <f t="shared" si="76"/>
        <v>-0.18616492213291411</v>
      </c>
      <c r="ED7" s="3">
        <f t="shared" si="77"/>
        <v>-0.22940407881506888</v>
      </c>
      <c r="EE7" s="3">
        <f t="shared" si="78"/>
        <v>-0.69543770503705948</v>
      </c>
      <c r="EF7" s="3">
        <f t="shared" si="79"/>
        <v>-0.31533312382251144</v>
      </c>
      <c r="EG7" s="3">
        <f t="shared" si="80"/>
        <v>-5.1311797011621627E-2</v>
      </c>
      <c r="EH7" s="3">
        <f t="shared" si="81"/>
        <v>-4.3345112068275522E-2</v>
      </c>
      <c r="EI7" s="3">
        <f t="shared" si="82"/>
        <v>-1.7266267770364257E-2</v>
      </c>
      <c r="EJ7" s="3">
        <f t="shared" si="83"/>
        <v>-0.62907683366601752</v>
      </c>
      <c r="EK7" s="3">
        <f t="shared" si="84"/>
        <v>-0.40571447867279437</v>
      </c>
      <c r="EL7" s="3">
        <f t="shared" si="85"/>
        <v>-0.56600301580737022</v>
      </c>
      <c r="EM7" s="3">
        <f t="shared" si="86"/>
        <v>-0.34953910015062589</v>
      </c>
      <c r="EN7" s="3">
        <f t="shared" si="87"/>
        <v>-6.2208839214808798E-2</v>
      </c>
      <c r="EO7" s="3">
        <f t="shared" si="88"/>
        <v>-0.32910074740336492</v>
      </c>
      <c r="EP7" s="3">
        <f t="shared" si="89"/>
        <v>-0.66695034617408977</v>
      </c>
      <c r="EQ7" s="3">
        <f t="shared" si="90"/>
        <v>0.19967090936637055</v>
      </c>
      <c r="ER7" s="3">
        <f t="shared" si="91"/>
        <v>-0.50438684187402838</v>
      </c>
      <c r="ES7" s="3">
        <f t="shared" si="92"/>
        <v>-0.1157159308398443</v>
      </c>
      <c r="ET7" s="3">
        <f t="shared" si="93"/>
        <v>-0.18147591778000033</v>
      </c>
      <c r="EU7" s="3">
        <f t="shared" si="94"/>
        <v>-0.27263107637628159</v>
      </c>
      <c r="EV7" s="3">
        <f t="shared" si="95"/>
        <v>-0.50955907825135982</v>
      </c>
      <c r="EW7" s="3">
        <f t="shared" si="96"/>
        <v>-0.22765618249353056</v>
      </c>
      <c r="EX7" s="3">
        <f t="shared" si="97"/>
        <v>9.9735586479597044E-2</v>
      </c>
      <c r="EY7" s="3">
        <f t="shared" si="98"/>
        <v>-0.12453583118827653</v>
      </c>
      <c r="EZ7" s="3">
        <f t="shared" si="99"/>
        <v>1.773706386820802E-2</v>
      </c>
      <c r="FA7" s="3">
        <f t="shared" si="100"/>
        <v>-0.20581659259561255</v>
      </c>
      <c r="FB7" s="3">
        <f t="shared" si="101"/>
        <v>-0.12295398276111914</v>
      </c>
      <c r="FC7" s="3">
        <f t="shared" si="102"/>
        <v>-0.32447579379616531</v>
      </c>
      <c r="FD7" s="3">
        <f t="shared" si="103"/>
        <v>-0.12527734758877868</v>
      </c>
      <c r="FE7" s="3">
        <f t="shared" si="104"/>
        <v>-0.26141207766540109</v>
      </c>
      <c r="FF7" s="3">
        <f t="shared" si="105"/>
        <v>-0.14604072354136263</v>
      </c>
      <c r="FG7" s="3">
        <f t="shared" si="106"/>
        <v>-0.28850530680863218</v>
      </c>
      <c r="FH7" s="3">
        <f t="shared" si="107"/>
        <v>-0.17434659867965069</v>
      </c>
      <c r="FI7" s="3">
        <f t="shared" si="108"/>
        <v>-0.23014018192154112</v>
      </c>
      <c r="FJ7" s="3">
        <f t="shared" si="109"/>
        <v>-0.15793234149154564</v>
      </c>
      <c r="FK7" s="3">
        <f t="shared" si="110"/>
        <v>-0.15836361073317004</v>
      </c>
      <c r="FL7" s="3">
        <f t="shared" si="111"/>
        <v>-0.18859723342292142</v>
      </c>
      <c r="FM7" s="3">
        <f t="shared" si="112"/>
        <v>2.4872882529165988E-2</v>
      </c>
      <c r="FO7" s="3">
        <f t="shared" si="113"/>
        <v>0.21281995254952879</v>
      </c>
      <c r="FP7" s="3">
        <f t="shared" si="114"/>
        <v>0.47721870371523212</v>
      </c>
      <c r="FQ7" s="3">
        <f t="shared" si="115"/>
        <v>0.27309022385805448</v>
      </c>
      <c r="FR7" s="3">
        <f t="shared" si="116"/>
        <v>0.73728638198290708</v>
      </c>
      <c r="FS7" s="3">
        <f t="shared" si="117"/>
        <v>9.4366291940233299E-2</v>
      </c>
      <c r="FT7" s="3">
        <f t="shared" si="118"/>
        <v>0.19183827561850772</v>
      </c>
      <c r="FU7" s="3">
        <f t="shared" si="119"/>
        <v>0.11081755756062425</v>
      </c>
      <c r="FV7" s="3">
        <f t="shared" si="120"/>
        <v>0.31971823372102148</v>
      </c>
      <c r="FW7" s="3">
        <f t="shared" si="121"/>
        <v>0.26790271134650462</v>
      </c>
      <c r="FX7" s="3">
        <f t="shared" si="122"/>
        <v>0.53816365770803987</v>
      </c>
      <c r="FY7" s="3">
        <f t="shared" si="123"/>
        <v>3.8010755033551447E-2</v>
      </c>
      <c r="FZ7" s="3">
        <f t="shared" si="124"/>
        <v>0.16256044453293841</v>
      </c>
      <c r="GA7" s="3">
        <f t="shared" si="125"/>
        <v>1.5097333772523609E-2</v>
      </c>
      <c r="GB7" s="3">
        <f t="shared" si="126"/>
        <v>0.17361835667109807</v>
      </c>
      <c r="GC7" s="3">
        <f t="shared" si="127"/>
        <v>0.52685250896225855</v>
      </c>
      <c r="GD7" s="3">
        <f t="shared" si="128"/>
        <v>0.42421611258786063</v>
      </c>
      <c r="GE7" s="3">
        <f t="shared" si="129"/>
        <v>0.22868070363170101</v>
      </c>
      <c r="GF7" s="3">
        <f t="shared" si="130"/>
        <v>0.39494015062222226</v>
      </c>
      <c r="GG7" s="3">
        <f t="shared" si="131"/>
        <v>0.18616492213291411</v>
      </c>
      <c r="GH7" s="3">
        <f t="shared" si="132"/>
        <v>0.22940407881506888</v>
      </c>
      <c r="GI7" s="3">
        <f t="shared" si="133"/>
        <v>0.69543770503705948</v>
      </c>
      <c r="GJ7" s="3">
        <f t="shared" si="134"/>
        <v>0.31533312382251144</v>
      </c>
      <c r="GK7" s="3">
        <f t="shared" si="135"/>
        <v>5.1311797011621627E-2</v>
      </c>
      <c r="GL7" s="3">
        <f t="shared" si="136"/>
        <v>4.3345112068275522E-2</v>
      </c>
      <c r="GM7" s="3">
        <f t="shared" si="137"/>
        <v>1.7266267770364257E-2</v>
      </c>
      <c r="GN7" s="3">
        <f t="shared" si="138"/>
        <v>0.62907683366601752</v>
      </c>
      <c r="GO7" s="3">
        <f t="shared" si="139"/>
        <v>0.40571447867279437</v>
      </c>
      <c r="GP7" s="3">
        <f t="shared" si="140"/>
        <v>0.56600301580737022</v>
      </c>
      <c r="GQ7" s="3">
        <f t="shared" si="141"/>
        <v>0.34953910015062589</v>
      </c>
      <c r="GR7" s="3">
        <f t="shared" si="142"/>
        <v>6.2208839214808798E-2</v>
      </c>
      <c r="GS7" s="3">
        <f t="shared" si="143"/>
        <v>0.32910074740336492</v>
      </c>
      <c r="GT7" s="3">
        <f t="shared" si="144"/>
        <v>0.66695034617408977</v>
      </c>
      <c r="GU7" s="3">
        <f t="shared" si="145"/>
        <v>-0.19967090936637055</v>
      </c>
      <c r="GV7" s="3">
        <f t="shared" si="146"/>
        <v>0.50438684187402838</v>
      </c>
      <c r="GW7" s="3">
        <f t="shared" si="147"/>
        <v>0.1157159308398443</v>
      </c>
      <c r="GX7" s="3">
        <f t="shared" si="148"/>
        <v>0.18147591778000033</v>
      </c>
      <c r="GY7" s="3">
        <f t="shared" si="149"/>
        <v>0.27263107637628159</v>
      </c>
      <c r="GZ7" s="3">
        <f t="shared" si="150"/>
        <v>0.50955907825135982</v>
      </c>
      <c r="HA7" s="3">
        <f t="shared" si="151"/>
        <v>0.22765618249353056</v>
      </c>
      <c r="HB7" s="3">
        <f t="shared" si="152"/>
        <v>-9.9735586479597044E-2</v>
      </c>
      <c r="HC7" s="3">
        <f t="shared" si="153"/>
        <v>0.12453583118827653</v>
      </c>
      <c r="HD7" s="3">
        <f t="shared" si="154"/>
        <v>-1.773706386820802E-2</v>
      </c>
      <c r="HE7" s="3">
        <f t="shared" si="155"/>
        <v>0.20581659259561255</v>
      </c>
      <c r="HF7" s="3">
        <f t="shared" si="156"/>
        <v>0.12295398276111914</v>
      </c>
      <c r="HG7" s="3">
        <f t="shared" si="157"/>
        <v>0.32447579379616531</v>
      </c>
      <c r="HH7" s="3">
        <f t="shared" si="158"/>
        <v>0.12527734758877868</v>
      </c>
      <c r="HI7" s="3">
        <f t="shared" si="159"/>
        <v>0.26141207766540109</v>
      </c>
      <c r="HJ7" s="3">
        <f t="shared" si="160"/>
        <v>0.14604072354136263</v>
      </c>
      <c r="HK7" s="3">
        <f t="shared" si="161"/>
        <v>0.28850530680863218</v>
      </c>
      <c r="HL7" s="3">
        <f t="shared" si="162"/>
        <v>0.17434659867965069</v>
      </c>
      <c r="HM7" s="3">
        <f t="shared" si="163"/>
        <v>0.23014018192154112</v>
      </c>
      <c r="HN7" s="3">
        <f t="shared" si="164"/>
        <v>0.15793234149154564</v>
      </c>
      <c r="HO7" s="3">
        <f t="shared" si="165"/>
        <v>0.15836361073317004</v>
      </c>
      <c r="HP7" s="3">
        <f t="shared" si="166"/>
        <v>0.18859723342292142</v>
      </c>
      <c r="HQ7" s="3">
        <f t="shared" si="167"/>
        <v>-2.4872882529165988E-2</v>
      </c>
    </row>
    <row r="8" spans="1:225" x14ac:dyDescent="0.3">
      <c r="A8" s="23" t="s">
        <v>17</v>
      </c>
      <c r="B8" s="4">
        <v>54.451599999999999</v>
      </c>
      <c r="C8" s="4">
        <v>61.25</v>
      </c>
      <c r="D8" s="4">
        <v>39.173900000000003</v>
      </c>
      <c r="E8" s="4">
        <v>84.807699999999997</v>
      </c>
      <c r="F8" s="4">
        <v>39.677100000000003</v>
      </c>
      <c r="G8" s="4">
        <v>47.343000000000004</v>
      </c>
      <c r="H8" s="4">
        <v>44.210500000000003</v>
      </c>
      <c r="I8" s="13">
        <v>43.796300000000002</v>
      </c>
      <c r="J8" s="13">
        <v>60.5839</v>
      </c>
      <c r="K8" s="4">
        <v>79.773300000000006</v>
      </c>
      <c r="L8" s="4">
        <v>52.811199999999999</v>
      </c>
      <c r="M8" s="13">
        <v>37.179600000000001</v>
      </c>
      <c r="N8" s="4">
        <v>38.052199999999999</v>
      </c>
      <c r="O8" s="4">
        <v>36.7791</v>
      </c>
      <c r="P8" s="13">
        <v>51.422600000000003</v>
      </c>
      <c r="Q8" s="13">
        <v>45.633299999999998</v>
      </c>
      <c r="R8" s="4">
        <v>38.5321</v>
      </c>
      <c r="S8" s="13">
        <v>42.277099999999997</v>
      </c>
      <c r="T8" s="13">
        <v>53.945</v>
      </c>
      <c r="U8" s="13">
        <v>37.803800000000003</v>
      </c>
      <c r="V8" s="13">
        <v>43.715299999999999</v>
      </c>
      <c r="W8" s="4">
        <v>47.014899999999997</v>
      </c>
      <c r="X8" s="13">
        <v>45.088200000000001</v>
      </c>
      <c r="Y8" s="4">
        <v>30.616800000000001</v>
      </c>
      <c r="Z8" s="13">
        <v>45.582999999999998</v>
      </c>
      <c r="AA8" s="4">
        <v>48.058399999999999</v>
      </c>
      <c r="AB8" s="4">
        <v>47.649900000000002</v>
      </c>
      <c r="AC8" s="4">
        <v>43.007599999999996</v>
      </c>
      <c r="AD8" s="4">
        <v>37.079599999999999</v>
      </c>
      <c r="AE8" s="13">
        <v>29.607299999999999</v>
      </c>
      <c r="AF8" s="13">
        <v>58.312800000000003</v>
      </c>
      <c r="AG8" s="4">
        <v>52.267699999999998</v>
      </c>
      <c r="AH8" s="4">
        <v>23.706299999999999</v>
      </c>
      <c r="AI8" s="4">
        <v>41.294699999999999</v>
      </c>
      <c r="AJ8" s="4">
        <v>27.893699999999999</v>
      </c>
      <c r="AK8" s="4">
        <v>40.4358</v>
      </c>
      <c r="AL8" s="4">
        <v>36.6584</v>
      </c>
      <c r="AM8" s="13">
        <v>36.5107</v>
      </c>
      <c r="AN8" s="4">
        <v>20.370100000000001</v>
      </c>
      <c r="AO8" s="4">
        <v>34.386000000000003</v>
      </c>
      <c r="AP8" s="4">
        <v>51.851900000000001</v>
      </c>
      <c r="AQ8" s="4">
        <v>30.885200000000001</v>
      </c>
      <c r="AR8" s="7">
        <v>46.014200000000002</v>
      </c>
      <c r="AS8" s="13">
        <v>29.197099999999999</v>
      </c>
      <c r="AT8" s="13">
        <v>45.2834</v>
      </c>
      <c r="AU8" s="13">
        <v>37.215200000000003</v>
      </c>
      <c r="AV8" s="13">
        <v>42.271700000000003</v>
      </c>
      <c r="AW8" s="4">
        <v>41.820799999999998</v>
      </c>
      <c r="AX8" s="13">
        <v>45.061300000000003</v>
      </c>
      <c r="AY8" s="13">
        <v>39.803800000000003</v>
      </c>
      <c r="AZ8" s="13">
        <v>42.666699999999999</v>
      </c>
      <c r="BA8" s="13">
        <v>44.182600000000001</v>
      </c>
      <c r="BB8" s="13">
        <v>51.168999999999997</v>
      </c>
      <c r="BC8" s="13">
        <v>52.2667</v>
      </c>
      <c r="BD8" s="13">
        <v>43.7956</v>
      </c>
      <c r="BE8" s="23" t="s">
        <v>17</v>
      </c>
      <c r="BG8" s="3">
        <f t="shared" si="3"/>
        <v>1.1018959957099517</v>
      </c>
      <c r="BH8" s="3">
        <f t="shared" si="4"/>
        <v>0.97959183673469385</v>
      </c>
      <c r="BI8" s="3">
        <f t="shared" si="5"/>
        <v>1.5316320305101099</v>
      </c>
      <c r="BJ8" s="3">
        <f t="shared" si="6"/>
        <v>0.70748292902649168</v>
      </c>
      <c r="BK8" s="3">
        <f t="shared" si="7"/>
        <v>1.5122072933757758</v>
      </c>
      <c r="BL8" s="3">
        <f t="shared" si="8"/>
        <v>1.2673468094544071</v>
      </c>
      <c r="BM8" s="3">
        <f t="shared" si="9"/>
        <v>1.3571436649664672</v>
      </c>
      <c r="BN8" s="3">
        <f t="shared" si="10"/>
        <v>1.3699787424965122</v>
      </c>
      <c r="BO8" s="3">
        <f t="shared" si="11"/>
        <v>0.99036212591133943</v>
      </c>
      <c r="BP8" s="3">
        <f t="shared" si="12"/>
        <v>0.75213135221935157</v>
      </c>
      <c r="BQ8" s="3">
        <f t="shared" si="13"/>
        <v>1.1361226406519829</v>
      </c>
      <c r="BR8" s="3">
        <f t="shared" si="14"/>
        <v>1.6137882064357874</v>
      </c>
      <c r="BS8" s="3">
        <f t="shared" si="15"/>
        <v>1.5767813687513468</v>
      </c>
      <c r="BT8" s="3">
        <f t="shared" si="16"/>
        <v>1.6313612894279632</v>
      </c>
      <c r="BU8" s="3">
        <f t="shared" si="17"/>
        <v>1.1668021453602111</v>
      </c>
      <c r="BV8" s="3">
        <f t="shared" si="18"/>
        <v>1.3148293022858308</v>
      </c>
      <c r="BW8" s="3">
        <f t="shared" si="19"/>
        <v>1.5571432649660932</v>
      </c>
      <c r="BX8" s="3">
        <f t="shared" si="20"/>
        <v>1.4192080346097533</v>
      </c>
      <c r="BY8" s="3">
        <f t="shared" si="21"/>
        <v>1.1122439521735101</v>
      </c>
      <c r="BZ8" s="3">
        <f t="shared" si="22"/>
        <v>1.5871420333405635</v>
      </c>
      <c r="CA8" s="3">
        <f t="shared" si="23"/>
        <v>1.372517173621135</v>
      </c>
      <c r="CB8" s="3">
        <f t="shared" si="24"/>
        <v>1.2761911649285653</v>
      </c>
      <c r="CC8" s="3">
        <f t="shared" si="25"/>
        <v>1.3307251121135908</v>
      </c>
      <c r="CD8" s="3">
        <f t="shared" si="26"/>
        <v>1.9597083953907657</v>
      </c>
      <c r="CE8" s="3">
        <f t="shared" si="27"/>
        <v>1.3162801921769081</v>
      </c>
      <c r="CF8" s="3">
        <f t="shared" si="28"/>
        <v>1.2484810147653689</v>
      </c>
      <c r="CG8" s="3">
        <f t="shared" si="29"/>
        <v>1.2591841745732939</v>
      </c>
      <c r="CH8" s="3">
        <f t="shared" si="30"/>
        <v>1.3951022609957311</v>
      </c>
      <c r="CI8" s="3">
        <f t="shared" si="31"/>
        <v>1.6181404330143798</v>
      </c>
      <c r="CJ8" s="3">
        <f t="shared" si="32"/>
        <v>2.0265272415924453</v>
      </c>
      <c r="CK8" s="3">
        <f t="shared" si="33"/>
        <v>1.028933613203276</v>
      </c>
      <c r="CL8" s="3">
        <f t="shared" si="34"/>
        <v>1.1479364885005463</v>
      </c>
      <c r="CM8" s="3">
        <f t="shared" si="35"/>
        <v>2.5309727793877577</v>
      </c>
      <c r="CN8" s="3">
        <f t="shared" si="36"/>
        <v>1.4529709623753169</v>
      </c>
      <c r="CO8" s="3">
        <f t="shared" si="37"/>
        <v>2.1510233493584572</v>
      </c>
      <c r="CP8" s="3">
        <f t="shared" si="38"/>
        <v>1.4838336325731158</v>
      </c>
      <c r="CQ8" s="3">
        <f t="shared" si="39"/>
        <v>1.6367326451781856</v>
      </c>
      <c r="CR8" s="3">
        <f t="shared" si="40"/>
        <v>1.6433538661269163</v>
      </c>
      <c r="CS8" s="3">
        <f t="shared" si="41"/>
        <v>2.9454936401883152</v>
      </c>
      <c r="CT8" s="3">
        <f t="shared" si="42"/>
        <v>1.7448961786773685</v>
      </c>
      <c r="CU8" s="3">
        <f t="shared" si="43"/>
        <v>1.1571417826540589</v>
      </c>
      <c r="CV8" s="3">
        <f t="shared" si="44"/>
        <v>1.9426780464429565</v>
      </c>
      <c r="CW8" s="3">
        <f t="shared" si="45"/>
        <v>1.3039453038409881</v>
      </c>
      <c r="CX8" s="3">
        <f t="shared" si="46"/>
        <v>2.0549986128759365</v>
      </c>
      <c r="CY8" s="3">
        <f t="shared" si="47"/>
        <v>1.3249888480105292</v>
      </c>
      <c r="CZ8" s="3">
        <f t="shared" si="48"/>
        <v>1.6122444592532081</v>
      </c>
      <c r="DA8" s="3">
        <f t="shared" si="49"/>
        <v>1.4193893313966555</v>
      </c>
      <c r="DB8" s="3">
        <f t="shared" si="50"/>
        <v>1.4346927844517561</v>
      </c>
      <c r="DC8" s="3">
        <f t="shared" si="51"/>
        <v>1.3315195078703899</v>
      </c>
      <c r="DD8" s="3">
        <f t="shared" si="52"/>
        <v>1.5073937664243111</v>
      </c>
      <c r="DE8" s="3">
        <f t="shared" si="53"/>
        <v>1.4062489013680459</v>
      </c>
      <c r="DF8" s="3">
        <f t="shared" si="54"/>
        <v>1.358000660893655</v>
      </c>
      <c r="DG8" s="3">
        <f t="shared" si="55"/>
        <v>1.1725849635521508</v>
      </c>
      <c r="DH8" s="3">
        <f t="shared" si="56"/>
        <v>1.14795845155711</v>
      </c>
      <c r="DI8" s="3">
        <f t="shared" si="57"/>
        <v>1.3700006393336317</v>
      </c>
      <c r="DK8" s="3">
        <f t="shared" si="58"/>
        <v>-0.21281995254952879</v>
      </c>
      <c r="DL8" s="3">
        <f t="shared" si="59"/>
        <v>-0.47721870371523212</v>
      </c>
      <c r="DM8" s="3">
        <f t="shared" si="60"/>
        <v>-0.27309022385805448</v>
      </c>
      <c r="DN8" s="3">
        <f t="shared" si="61"/>
        <v>-0.73728638198290708</v>
      </c>
      <c r="DO8" s="3">
        <f t="shared" si="62"/>
        <v>-9.4366291940233299E-2</v>
      </c>
      <c r="DP8" s="3">
        <f t="shared" si="63"/>
        <v>-0.19183827561850772</v>
      </c>
      <c r="DQ8" s="3">
        <f t="shared" si="64"/>
        <v>-0.11081755756062425</v>
      </c>
      <c r="DR8" s="3">
        <f t="shared" si="65"/>
        <v>-0.31971823372102148</v>
      </c>
      <c r="DS8" s="3">
        <f t="shared" si="66"/>
        <v>-0.26790271134650462</v>
      </c>
      <c r="DT8" s="3">
        <f t="shared" si="67"/>
        <v>-0.53816365770803987</v>
      </c>
      <c r="DU8" s="3">
        <f t="shared" si="68"/>
        <v>-3.7980705574008164E-2</v>
      </c>
      <c r="DV8" s="3">
        <f t="shared" si="69"/>
        <v>-0.16253716267837312</v>
      </c>
      <c r="DW8" s="3">
        <f t="shared" si="70"/>
        <v>-1.5097333772523609E-2</v>
      </c>
      <c r="DX8" s="3">
        <f t="shared" si="71"/>
        <v>-0.17359874383072793</v>
      </c>
      <c r="DY8" s="3">
        <f t="shared" si="72"/>
        <v>-0.52685250896225855</v>
      </c>
      <c r="DZ8" s="3">
        <f t="shared" si="73"/>
        <v>-0.42421611258786063</v>
      </c>
      <c r="EA8" s="3">
        <f t="shared" si="74"/>
        <v>-0.22868070363170101</v>
      </c>
      <c r="EB8" s="3">
        <f t="shared" si="75"/>
        <v>-0.39494015062222226</v>
      </c>
      <c r="EC8" s="3">
        <f t="shared" si="76"/>
        <v>-0.18616492213291411</v>
      </c>
      <c r="ED8" s="3">
        <f t="shared" si="77"/>
        <v>-0.22940407881506888</v>
      </c>
      <c r="EE8" s="3">
        <f t="shared" si="78"/>
        <v>-0.69543770503705948</v>
      </c>
      <c r="EF8" s="3">
        <f t="shared" si="79"/>
        <v>-0.31530550676687213</v>
      </c>
      <c r="EG8" s="3">
        <f t="shared" si="80"/>
        <v>-5.1311797011621627E-2</v>
      </c>
      <c r="EH8" s="3">
        <f t="shared" si="81"/>
        <v>-4.332626378084168E-2</v>
      </c>
      <c r="EI8" s="3">
        <f t="shared" si="82"/>
        <v>-1.7266267770364257E-2</v>
      </c>
      <c r="EJ8" s="3">
        <f t="shared" si="83"/>
        <v>-0.62904981625846768</v>
      </c>
      <c r="EK8" s="3">
        <f t="shared" si="84"/>
        <v>-0.40571447867279437</v>
      </c>
      <c r="EL8" s="3">
        <f t="shared" si="85"/>
        <v>-0.56600301580737022</v>
      </c>
      <c r="EM8" s="3">
        <f t="shared" si="86"/>
        <v>-0.34953910015062589</v>
      </c>
      <c r="EN8" s="3">
        <f t="shared" si="87"/>
        <v>-6.2208839214808798E-2</v>
      </c>
      <c r="EO8" s="3">
        <f t="shared" si="88"/>
        <v>-0.32910074740336492</v>
      </c>
      <c r="EP8" s="3">
        <f t="shared" si="89"/>
        <v>-0.66695034617408977</v>
      </c>
      <c r="EQ8" s="3">
        <f t="shared" si="90"/>
        <v>0.19967090936637055</v>
      </c>
      <c r="ER8" s="3">
        <f t="shared" si="91"/>
        <v>-0.50436238648461362</v>
      </c>
      <c r="ES8" s="3">
        <f t="shared" si="92"/>
        <v>-0.1157159308398443</v>
      </c>
      <c r="ET8" s="3">
        <f t="shared" si="93"/>
        <v>-0.18145094293623684</v>
      </c>
      <c r="EU8" s="3">
        <f t="shared" si="94"/>
        <v>-0.27263107637628159</v>
      </c>
      <c r="EV8" s="3">
        <f t="shared" si="95"/>
        <v>-0.50955907825135982</v>
      </c>
      <c r="EW8" s="3">
        <f t="shared" si="96"/>
        <v>-0.22765618249353056</v>
      </c>
      <c r="EX8" s="3">
        <f t="shared" si="97"/>
        <v>9.9735586479597044E-2</v>
      </c>
      <c r="EY8" s="3">
        <f t="shared" si="98"/>
        <v>-0.12453583118827653</v>
      </c>
      <c r="EZ8" s="3">
        <f t="shared" si="99"/>
        <v>1.773706386820802E-2</v>
      </c>
      <c r="FA8" s="3">
        <f t="shared" si="100"/>
        <v>-0.20581659259561255</v>
      </c>
      <c r="FB8" s="3">
        <f t="shared" si="101"/>
        <v>-0.12295398276111914</v>
      </c>
      <c r="FC8" s="3">
        <f t="shared" si="102"/>
        <v>-0.32447579379616531</v>
      </c>
      <c r="FD8" s="3">
        <f t="shared" si="103"/>
        <v>-0.12527734758877868</v>
      </c>
      <c r="FE8" s="3">
        <f t="shared" si="104"/>
        <v>-0.26141207766540109</v>
      </c>
      <c r="FF8" s="3">
        <f t="shared" si="105"/>
        <v>-0.14604072354136263</v>
      </c>
      <c r="FG8" s="3">
        <f t="shared" si="106"/>
        <v>-0.28850530680863218</v>
      </c>
      <c r="FH8" s="3">
        <f t="shared" si="107"/>
        <v>-0.17434659867965069</v>
      </c>
      <c r="FI8" s="3">
        <f t="shared" si="108"/>
        <v>-0.23014018192154112</v>
      </c>
      <c r="FJ8" s="3">
        <f t="shared" si="109"/>
        <v>-0.15793234149154564</v>
      </c>
      <c r="FK8" s="3">
        <f t="shared" si="110"/>
        <v>-0.15836361073317004</v>
      </c>
      <c r="FL8" s="3">
        <f t="shared" si="111"/>
        <v>-0.18859723342292142</v>
      </c>
      <c r="FM8" s="3">
        <f t="shared" si="112"/>
        <v>2.4872882529165988E-2</v>
      </c>
      <c r="FO8" s="3">
        <f t="shared" si="113"/>
        <v>0.21281995254952879</v>
      </c>
      <c r="FP8" s="3">
        <f t="shared" si="114"/>
        <v>0.47721870371523212</v>
      </c>
      <c r="FQ8" s="3">
        <f t="shared" si="115"/>
        <v>0.27309022385805448</v>
      </c>
      <c r="FR8" s="3">
        <f t="shared" si="116"/>
        <v>0.73728638198290708</v>
      </c>
      <c r="FS8" s="3">
        <f t="shared" si="117"/>
        <v>9.4366291940233299E-2</v>
      </c>
      <c r="FT8" s="3">
        <f t="shared" si="118"/>
        <v>0.19183827561850772</v>
      </c>
      <c r="FU8" s="3">
        <f t="shared" si="119"/>
        <v>0.11081755756062425</v>
      </c>
      <c r="FV8" s="3">
        <f t="shared" si="120"/>
        <v>0.31971823372102148</v>
      </c>
      <c r="FW8" s="3">
        <f t="shared" si="121"/>
        <v>0.26790271134650462</v>
      </c>
      <c r="FX8" s="3">
        <f t="shared" si="122"/>
        <v>0.53816365770803987</v>
      </c>
      <c r="FY8" s="3">
        <f t="shared" si="123"/>
        <v>3.7980705574008164E-2</v>
      </c>
      <c r="FZ8" s="3">
        <f t="shared" si="124"/>
        <v>0.16253716267837312</v>
      </c>
      <c r="GA8" s="3">
        <f t="shared" si="125"/>
        <v>1.5097333772523609E-2</v>
      </c>
      <c r="GB8" s="3">
        <f t="shared" si="126"/>
        <v>0.17359874383072793</v>
      </c>
      <c r="GC8" s="3">
        <f t="shared" si="127"/>
        <v>0.52685250896225855</v>
      </c>
      <c r="GD8" s="3">
        <f t="shared" si="128"/>
        <v>0.42421611258786063</v>
      </c>
      <c r="GE8" s="3">
        <f t="shared" si="129"/>
        <v>0.22868070363170101</v>
      </c>
      <c r="GF8" s="3">
        <f t="shared" si="130"/>
        <v>0.39494015062222226</v>
      </c>
      <c r="GG8" s="3">
        <f t="shared" si="131"/>
        <v>0.18616492213291411</v>
      </c>
      <c r="GH8" s="3">
        <f t="shared" si="132"/>
        <v>0.22940407881506888</v>
      </c>
      <c r="GI8" s="3">
        <f t="shared" si="133"/>
        <v>0.69543770503705948</v>
      </c>
      <c r="GJ8" s="3">
        <f t="shared" si="134"/>
        <v>0.31530550676687213</v>
      </c>
      <c r="GK8" s="3">
        <f t="shared" si="135"/>
        <v>5.1311797011621627E-2</v>
      </c>
      <c r="GL8" s="3">
        <f t="shared" si="136"/>
        <v>4.332626378084168E-2</v>
      </c>
      <c r="GM8" s="3">
        <f t="shared" si="137"/>
        <v>1.7266267770364257E-2</v>
      </c>
      <c r="GN8" s="3">
        <f t="shared" si="138"/>
        <v>0.62904981625846768</v>
      </c>
      <c r="GO8" s="3">
        <f t="shared" si="139"/>
        <v>0.40571447867279437</v>
      </c>
      <c r="GP8" s="3">
        <f t="shared" si="140"/>
        <v>0.56600301580737022</v>
      </c>
      <c r="GQ8" s="3">
        <f t="shared" si="141"/>
        <v>0.34953910015062589</v>
      </c>
      <c r="GR8" s="3">
        <f t="shared" si="142"/>
        <v>6.2208839214808798E-2</v>
      </c>
      <c r="GS8" s="3">
        <f t="shared" si="143"/>
        <v>0.32910074740336492</v>
      </c>
      <c r="GT8" s="3">
        <f t="shared" si="144"/>
        <v>0.66695034617408977</v>
      </c>
      <c r="GU8" s="3">
        <f t="shared" si="145"/>
        <v>-0.19967090936637055</v>
      </c>
      <c r="GV8" s="3">
        <f t="shared" si="146"/>
        <v>0.50436238648461362</v>
      </c>
      <c r="GW8" s="3">
        <f t="shared" si="147"/>
        <v>0.1157159308398443</v>
      </c>
      <c r="GX8" s="3">
        <f t="shared" si="148"/>
        <v>0.18145094293623684</v>
      </c>
      <c r="GY8" s="3">
        <f t="shared" si="149"/>
        <v>0.27263107637628159</v>
      </c>
      <c r="GZ8" s="3">
        <f t="shared" si="150"/>
        <v>0.50955907825135982</v>
      </c>
      <c r="HA8" s="3">
        <f t="shared" si="151"/>
        <v>0.22765618249353056</v>
      </c>
      <c r="HB8" s="3">
        <f t="shared" si="152"/>
        <v>-9.9735586479597044E-2</v>
      </c>
      <c r="HC8" s="3">
        <f t="shared" si="153"/>
        <v>0.12453583118827653</v>
      </c>
      <c r="HD8" s="3">
        <f t="shared" si="154"/>
        <v>-1.773706386820802E-2</v>
      </c>
      <c r="HE8" s="3">
        <f t="shared" si="155"/>
        <v>0.20581659259561255</v>
      </c>
      <c r="HF8" s="3">
        <f t="shared" si="156"/>
        <v>0.12295398276111914</v>
      </c>
      <c r="HG8" s="3">
        <f t="shared" si="157"/>
        <v>0.32447579379616531</v>
      </c>
      <c r="HH8" s="3">
        <f t="shared" si="158"/>
        <v>0.12527734758877868</v>
      </c>
      <c r="HI8" s="3">
        <f t="shared" si="159"/>
        <v>0.26141207766540109</v>
      </c>
      <c r="HJ8" s="3">
        <f t="shared" si="160"/>
        <v>0.14604072354136263</v>
      </c>
      <c r="HK8" s="3">
        <f t="shared" si="161"/>
        <v>0.28850530680863218</v>
      </c>
      <c r="HL8" s="3">
        <f t="shared" si="162"/>
        <v>0.17434659867965069</v>
      </c>
      <c r="HM8" s="3">
        <f t="shared" si="163"/>
        <v>0.23014018192154112</v>
      </c>
      <c r="HN8" s="3">
        <f t="shared" si="164"/>
        <v>0.15793234149154564</v>
      </c>
      <c r="HO8" s="3">
        <f t="shared" si="165"/>
        <v>0.15836361073317004</v>
      </c>
      <c r="HP8" s="3">
        <f t="shared" si="166"/>
        <v>0.18859723342292142</v>
      </c>
      <c r="HQ8" s="3">
        <f t="shared" si="167"/>
        <v>-2.4872882529165988E-2</v>
      </c>
    </row>
    <row r="9" spans="1:225" x14ac:dyDescent="0.3">
      <c r="A9" s="23" t="s">
        <v>18</v>
      </c>
      <c r="B9" s="4">
        <v>61.927500000000002</v>
      </c>
      <c r="C9" s="4">
        <v>61.281199999999998</v>
      </c>
      <c r="D9" s="4">
        <v>39.269799999999996</v>
      </c>
      <c r="E9" s="4">
        <v>82.6875</v>
      </c>
      <c r="F9" s="4">
        <v>41.522500000000001</v>
      </c>
      <c r="G9" s="4">
        <v>47.675699999999999</v>
      </c>
      <c r="H9" s="4">
        <v>47.419400000000003</v>
      </c>
      <c r="I9" s="13">
        <v>64.066199999999995</v>
      </c>
      <c r="J9" s="13">
        <v>65.680400000000006</v>
      </c>
      <c r="K9" s="4">
        <v>75.664900000000003</v>
      </c>
      <c r="L9" s="4">
        <v>69.534599999999998</v>
      </c>
      <c r="M9" s="13">
        <v>40.888199999999998</v>
      </c>
      <c r="N9" s="4">
        <v>43.337299999999999</v>
      </c>
      <c r="O9" s="4">
        <v>46.9482</v>
      </c>
      <c r="P9" s="13">
        <v>47.558300000000003</v>
      </c>
      <c r="Q9" s="13">
        <v>48.45</v>
      </c>
      <c r="R9" s="4">
        <v>40.909100000000002</v>
      </c>
      <c r="S9" s="13">
        <v>39.229100000000003</v>
      </c>
      <c r="T9" s="13">
        <v>62.112699999999997</v>
      </c>
      <c r="U9" s="13">
        <v>39.856000000000002</v>
      </c>
      <c r="V9" s="13">
        <v>42.567599999999999</v>
      </c>
      <c r="W9" s="4">
        <v>46.566499999999998</v>
      </c>
      <c r="X9" s="13">
        <v>50.357799999999997</v>
      </c>
      <c r="Y9" s="4">
        <v>38.547800000000002</v>
      </c>
      <c r="Z9" s="13">
        <v>52.401200000000003</v>
      </c>
      <c r="AA9" s="4">
        <v>50.428800000000003</v>
      </c>
      <c r="AB9" s="4">
        <v>48.344700000000003</v>
      </c>
      <c r="AC9" s="4">
        <v>36.996600000000001</v>
      </c>
      <c r="AD9" s="4">
        <v>36.609200000000001</v>
      </c>
      <c r="AE9" s="13">
        <v>27.4254</v>
      </c>
      <c r="AF9" s="13">
        <v>61.523400000000002</v>
      </c>
      <c r="AG9" s="4">
        <v>57.316099999999999</v>
      </c>
      <c r="AH9" s="4">
        <v>31.673100000000002</v>
      </c>
      <c r="AI9" s="4">
        <v>41.482500000000002</v>
      </c>
      <c r="AJ9" s="4">
        <v>31.144100000000002</v>
      </c>
      <c r="AK9" s="4">
        <v>45.4</v>
      </c>
      <c r="AL9" s="4">
        <v>32.959600000000002</v>
      </c>
      <c r="AM9" s="13">
        <v>38.760100000000001</v>
      </c>
      <c r="AN9" s="4">
        <v>22.111000000000001</v>
      </c>
      <c r="AO9" s="4">
        <v>58.333300000000001</v>
      </c>
      <c r="AP9" s="4">
        <v>65.362399999999994</v>
      </c>
      <c r="AQ9" s="4">
        <v>37.058799999999998</v>
      </c>
      <c r="AR9" s="7">
        <v>52.2027</v>
      </c>
      <c r="AS9" s="13">
        <v>27.9544</v>
      </c>
      <c r="AT9" s="13">
        <v>48.074100000000001</v>
      </c>
      <c r="AU9" s="13">
        <v>48.783200000000001</v>
      </c>
      <c r="AV9" s="13">
        <v>44.658200000000001</v>
      </c>
      <c r="AW9" s="4">
        <v>46.074300000000001</v>
      </c>
      <c r="AX9" s="13">
        <v>45.841999999999999</v>
      </c>
      <c r="AY9" s="13">
        <v>43.2883</v>
      </c>
      <c r="AZ9" s="13">
        <v>38.700299999999999</v>
      </c>
      <c r="BA9" s="13">
        <v>52.147500000000001</v>
      </c>
      <c r="BB9" s="13">
        <v>67.408900000000003</v>
      </c>
      <c r="BC9" s="13">
        <v>74.367599999999996</v>
      </c>
      <c r="BD9" s="13">
        <v>62.558399999999999</v>
      </c>
      <c r="BE9" s="23" t="s">
        <v>18</v>
      </c>
      <c r="BG9" s="3">
        <f t="shared" si="3"/>
        <v>0.96887489402930849</v>
      </c>
      <c r="BH9" s="3">
        <f t="shared" si="4"/>
        <v>0.97909309869911165</v>
      </c>
      <c r="BI9" s="3">
        <f t="shared" si="5"/>
        <v>1.527891662295199</v>
      </c>
      <c r="BJ9" s="3">
        <f t="shared" si="6"/>
        <v>0.7256235827664399</v>
      </c>
      <c r="BK9" s="3">
        <f t="shared" si="7"/>
        <v>1.444999698958396</v>
      </c>
      <c r="BL9" s="3">
        <f t="shared" si="8"/>
        <v>1.2585027592672997</v>
      </c>
      <c r="BM9" s="3">
        <f t="shared" si="9"/>
        <v>1.2653049173966773</v>
      </c>
      <c r="BN9" s="3">
        <f t="shared" si="10"/>
        <v>0.93653127546194415</v>
      </c>
      <c r="BO9" s="3">
        <f t="shared" si="11"/>
        <v>0.91351453401623617</v>
      </c>
      <c r="BP9" s="3">
        <f t="shared" si="12"/>
        <v>0.79297005612906379</v>
      </c>
      <c r="BQ9" s="3">
        <f t="shared" si="13"/>
        <v>0.86287977496095469</v>
      </c>
      <c r="BR9" s="3">
        <f t="shared" si="14"/>
        <v>1.4674160271178482</v>
      </c>
      <c r="BS9" s="3">
        <f t="shared" si="15"/>
        <v>1.3844886506542864</v>
      </c>
      <c r="BT9" s="3">
        <f t="shared" si="16"/>
        <v>1.278004268534257</v>
      </c>
      <c r="BU9" s="3">
        <f t="shared" si="17"/>
        <v>1.2616094351564291</v>
      </c>
      <c r="BV9" s="3">
        <f t="shared" si="18"/>
        <v>1.2383900928792568</v>
      </c>
      <c r="BW9" s="3">
        <f t="shared" si="19"/>
        <v>1.4666663407408131</v>
      </c>
      <c r="BX9" s="3">
        <f t="shared" si="20"/>
        <v>1.5294768424460412</v>
      </c>
      <c r="BY9" s="3">
        <f t="shared" si="21"/>
        <v>0.96598602218225904</v>
      </c>
      <c r="BZ9" s="3">
        <f t="shared" si="22"/>
        <v>1.5054195102368526</v>
      </c>
      <c r="CA9" s="3">
        <f t="shared" si="23"/>
        <v>1.4095227356017253</v>
      </c>
      <c r="CB9" s="3">
        <f t="shared" si="24"/>
        <v>1.2884799158193123</v>
      </c>
      <c r="CC9" s="3">
        <f t="shared" si="25"/>
        <v>1.1914738133913714</v>
      </c>
      <c r="CD9" s="3">
        <f t="shared" si="26"/>
        <v>1.5565090614769195</v>
      </c>
      <c r="CE9" s="3">
        <f t="shared" si="27"/>
        <v>1.1450119462913062</v>
      </c>
      <c r="CF9" s="3">
        <f t="shared" si="28"/>
        <v>1.1897963068722635</v>
      </c>
      <c r="CG9" s="3">
        <f t="shared" si="29"/>
        <v>1.2410874408156425</v>
      </c>
      <c r="CH9" s="3">
        <f t="shared" si="30"/>
        <v>1.6217706491947907</v>
      </c>
      <c r="CI9" s="3">
        <f t="shared" si="31"/>
        <v>1.6389322902439822</v>
      </c>
      <c r="CJ9" s="3">
        <f t="shared" si="32"/>
        <v>2.1877529589358771</v>
      </c>
      <c r="CK9" s="3">
        <f t="shared" si="33"/>
        <v>0.9752386896692965</v>
      </c>
      <c r="CL9" s="3">
        <f t="shared" si="34"/>
        <v>1.0468262844122331</v>
      </c>
      <c r="CM9" s="3">
        <f t="shared" si="35"/>
        <v>1.8943519895431769</v>
      </c>
      <c r="CN9" s="3">
        <f t="shared" si="36"/>
        <v>1.4463930573133248</v>
      </c>
      <c r="CO9" s="3">
        <f t="shared" si="37"/>
        <v>1.9265286201880933</v>
      </c>
      <c r="CP9" s="3">
        <f t="shared" si="38"/>
        <v>1.3215859030837005</v>
      </c>
      <c r="CQ9" s="3">
        <f t="shared" si="39"/>
        <v>1.8204104418742946</v>
      </c>
      <c r="CR9" s="3">
        <f t="shared" si="40"/>
        <v>1.5479836223332757</v>
      </c>
      <c r="CS9" s="3">
        <f t="shared" si="41"/>
        <v>2.7135814752837955</v>
      </c>
      <c r="CT9" s="3">
        <f t="shared" si="42"/>
        <v>1.0285720163268663</v>
      </c>
      <c r="CU9" s="3">
        <f t="shared" si="43"/>
        <v>0.91795894887580631</v>
      </c>
      <c r="CV9" s="3">
        <f t="shared" si="44"/>
        <v>1.6190486470150141</v>
      </c>
      <c r="CW9" s="3">
        <f t="shared" si="45"/>
        <v>1.1493658373992151</v>
      </c>
      <c r="CX9" s="3">
        <f t="shared" si="46"/>
        <v>2.1463526314283263</v>
      </c>
      <c r="CY9" s="3">
        <f t="shared" si="47"/>
        <v>1.2480732868634046</v>
      </c>
      <c r="CZ9" s="3">
        <f t="shared" si="48"/>
        <v>1.2299316158021614</v>
      </c>
      <c r="DA9" s="3">
        <f t="shared" si="49"/>
        <v>1.3435382527732869</v>
      </c>
      <c r="DB9" s="3">
        <f t="shared" si="50"/>
        <v>1.3022444182548623</v>
      </c>
      <c r="DC9" s="3">
        <f t="shared" si="51"/>
        <v>1.3088434186990097</v>
      </c>
      <c r="DD9" s="3">
        <f t="shared" si="52"/>
        <v>1.3860558164677292</v>
      </c>
      <c r="DE9" s="3">
        <f t="shared" si="53"/>
        <v>1.5503755784838877</v>
      </c>
      <c r="DF9" s="3">
        <f t="shared" si="54"/>
        <v>1.1505824823817057</v>
      </c>
      <c r="DG9" s="3">
        <f t="shared" si="55"/>
        <v>0.89009018097016857</v>
      </c>
      <c r="DH9" s="3">
        <f t="shared" si="56"/>
        <v>0.80680296258047868</v>
      </c>
      <c r="DI9" s="3">
        <f t="shared" si="57"/>
        <v>0.95910381339676209</v>
      </c>
      <c r="DK9" s="3">
        <f t="shared" si="58"/>
        <v>-0.39842571692661782</v>
      </c>
      <c r="DL9" s="3">
        <f t="shared" si="59"/>
        <v>-0.47795340779465895</v>
      </c>
      <c r="DM9" s="3">
        <f t="shared" si="60"/>
        <v>-0.27661770977085237</v>
      </c>
      <c r="DN9" s="3">
        <f t="shared" si="61"/>
        <v>-0.700760375101106</v>
      </c>
      <c r="DO9" s="3">
        <f t="shared" si="62"/>
        <v>-0.15995301752693222</v>
      </c>
      <c r="DP9" s="3">
        <f t="shared" si="63"/>
        <v>-0.2019412680114091</v>
      </c>
      <c r="DQ9" s="3">
        <f t="shared" si="64"/>
        <v>-0.21190591541686521</v>
      </c>
      <c r="DR9" s="3">
        <f t="shared" si="65"/>
        <v>-0.86847266207611484</v>
      </c>
      <c r="DS9" s="3">
        <f t="shared" si="66"/>
        <v>-0.38443117213461708</v>
      </c>
      <c r="DT9" s="3">
        <f t="shared" si="67"/>
        <v>-0.46188190548733371</v>
      </c>
      <c r="DU9" s="3">
        <f t="shared" si="68"/>
        <v>-0.43486781512444755</v>
      </c>
      <c r="DV9" s="3">
        <f t="shared" si="69"/>
        <v>-0.29971046694653813</v>
      </c>
      <c r="DW9" s="3">
        <f t="shared" si="70"/>
        <v>-0.20272674122194967</v>
      </c>
      <c r="DX9" s="3">
        <f t="shared" si="71"/>
        <v>-0.52578241282833782</v>
      </c>
      <c r="DY9" s="3">
        <f t="shared" si="72"/>
        <v>-0.41414709823198825</v>
      </c>
      <c r="DZ9" s="3">
        <f t="shared" si="73"/>
        <v>-0.510625791297877</v>
      </c>
      <c r="EA9" s="3">
        <f t="shared" si="74"/>
        <v>-0.31504168688249523</v>
      </c>
      <c r="EB9" s="3">
        <f t="shared" si="75"/>
        <v>-0.28698796951816752</v>
      </c>
      <c r="EC9" s="3">
        <f t="shared" si="76"/>
        <v>-0.38956395748617723</v>
      </c>
      <c r="ED9" s="3">
        <f t="shared" si="77"/>
        <v>-0.30566974551483128</v>
      </c>
      <c r="EE9" s="3">
        <f t="shared" si="78"/>
        <v>-0.6570551573351453</v>
      </c>
      <c r="EF9" s="3">
        <f t="shared" si="79"/>
        <v>-0.30147990879220887</v>
      </c>
      <c r="EG9" s="3">
        <f t="shared" si="80"/>
        <v>-0.21077713767921402</v>
      </c>
      <c r="EH9" s="3">
        <f t="shared" si="81"/>
        <v>-0.3756512853481595</v>
      </c>
      <c r="EI9" s="3">
        <f t="shared" si="82"/>
        <v>-0.21837024069938285</v>
      </c>
      <c r="EJ9" s="3">
        <f t="shared" si="83"/>
        <v>-0.69850909382671145</v>
      </c>
      <c r="EK9" s="3">
        <f t="shared" si="84"/>
        <v>-0.42659902882525119</v>
      </c>
      <c r="EL9" s="3">
        <f t="shared" si="85"/>
        <v>-0.34880408323642342</v>
      </c>
      <c r="EM9" s="3">
        <f t="shared" si="86"/>
        <v>-0.33111966691817679</v>
      </c>
      <c r="EN9" s="3">
        <f t="shared" si="87"/>
        <v>4.8231430045610271E-2</v>
      </c>
      <c r="EO9" s="3">
        <f t="shared" si="88"/>
        <v>-0.40642338315016607</v>
      </c>
      <c r="EP9" s="3">
        <f t="shared" si="89"/>
        <v>-0.79997111678580746</v>
      </c>
      <c r="EQ9" s="3">
        <f t="shared" si="90"/>
        <v>-0.21831665910078865</v>
      </c>
      <c r="ER9" s="3">
        <f t="shared" si="91"/>
        <v>-0.51090859953691636</v>
      </c>
      <c r="ES9" s="3">
        <f t="shared" si="92"/>
        <v>-0.27473549754674353</v>
      </c>
      <c r="ET9" s="3">
        <f t="shared" si="93"/>
        <v>-0.34851008578930837</v>
      </c>
      <c r="EU9" s="3">
        <f t="shared" si="94"/>
        <v>-0.11918599126616898</v>
      </c>
      <c r="EV9" s="3">
        <f t="shared" si="95"/>
        <v>-0.59581204206950522</v>
      </c>
      <c r="EW9" s="3">
        <f t="shared" si="96"/>
        <v>-0.34596739422916745</v>
      </c>
      <c r="EX9" s="3">
        <f t="shared" si="97"/>
        <v>-0.66276280325929926</v>
      </c>
      <c r="EY9" s="3">
        <f t="shared" si="98"/>
        <v>-0.45859993461110488</v>
      </c>
      <c r="EZ9" s="3">
        <f t="shared" si="99"/>
        <v>-0.24516342935604279</v>
      </c>
      <c r="FA9" s="3">
        <f t="shared" si="100"/>
        <v>-0.38786187348728707</v>
      </c>
      <c r="FB9" s="3">
        <f t="shared" si="101"/>
        <v>-6.0204282104606217E-2</v>
      </c>
      <c r="FC9" s="3">
        <f t="shared" si="102"/>
        <v>-0.41075335909954802</v>
      </c>
      <c r="FD9" s="3">
        <f t="shared" si="103"/>
        <v>-0.51576975513054346</v>
      </c>
      <c r="FE9" s="3">
        <f t="shared" si="104"/>
        <v>-0.34064504751444868</v>
      </c>
      <c r="FF9" s="3">
        <f t="shared" si="105"/>
        <v>-0.2857823110652758</v>
      </c>
      <c r="FG9" s="3">
        <f t="shared" si="106"/>
        <v>-0.31328635900696267</v>
      </c>
      <c r="FH9" s="3">
        <f t="shared" si="107"/>
        <v>-0.29541757448032641</v>
      </c>
      <c r="FI9" s="3">
        <f t="shared" si="108"/>
        <v>-8.9374400433825052E-2</v>
      </c>
      <c r="FJ9" s="3">
        <f t="shared" si="109"/>
        <v>-0.3970521127159492</v>
      </c>
      <c r="FK9" s="3">
        <f t="shared" si="110"/>
        <v>-0.55603265488998888</v>
      </c>
      <c r="FL9" s="3">
        <f t="shared" si="111"/>
        <v>-0.69737937378949177</v>
      </c>
      <c r="FM9" s="3">
        <f t="shared" si="112"/>
        <v>-0.48954479779536575</v>
      </c>
      <c r="FO9" s="3">
        <f t="shared" si="113"/>
        <v>0.39842571692661782</v>
      </c>
      <c r="FP9" s="3">
        <f t="shared" si="114"/>
        <v>0.47795340779465895</v>
      </c>
      <c r="FQ9" s="3">
        <f t="shared" si="115"/>
        <v>0.27661770977085237</v>
      </c>
      <c r="FR9" s="3">
        <f t="shared" si="116"/>
        <v>0.700760375101106</v>
      </c>
      <c r="FS9" s="3">
        <f t="shared" si="117"/>
        <v>0.15995301752693222</v>
      </c>
      <c r="FT9" s="3">
        <f t="shared" si="118"/>
        <v>0.2019412680114091</v>
      </c>
      <c r="FU9" s="3">
        <f t="shared" si="119"/>
        <v>0.21190591541686521</v>
      </c>
      <c r="FV9" s="3">
        <f t="shared" si="120"/>
        <v>0.86847266207611484</v>
      </c>
      <c r="FW9" s="3">
        <f t="shared" si="121"/>
        <v>0.38443117213461708</v>
      </c>
      <c r="FX9" s="3">
        <f t="shared" si="122"/>
        <v>0.46188190548733371</v>
      </c>
      <c r="FY9" s="3">
        <f t="shared" si="123"/>
        <v>0.43486781512444755</v>
      </c>
      <c r="FZ9" s="3">
        <f t="shared" si="124"/>
        <v>0.29971046694653813</v>
      </c>
      <c r="GA9" s="3">
        <f t="shared" si="125"/>
        <v>0.20272674122194967</v>
      </c>
      <c r="GB9" s="3">
        <f t="shared" si="126"/>
        <v>0.52578241282833782</v>
      </c>
      <c r="GC9" s="3">
        <f t="shared" si="127"/>
        <v>0.41414709823198825</v>
      </c>
      <c r="GD9" s="3">
        <f t="shared" si="128"/>
        <v>0.510625791297877</v>
      </c>
      <c r="GE9" s="3">
        <f t="shared" si="129"/>
        <v>0.31504168688249523</v>
      </c>
      <c r="GF9" s="3">
        <f t="shared" si="130"/>
        <v>0.28698796951816752</v>
      </c>
      <c r="GG9" s="3">
        <f t="shared" si="131"/>
        <v>0.38956395748617723</v>
      </c>
      <c r="GH9" s="3">
        <f t="shared" si="132"/>
        <v>0.30566974551483128</v>
      </c>
      <c r="GI9" s="3">
        <f t="shared" si="133"/>
        <v>0.6570551573351453</v>
      </c>
      <c r="GJ9" s="3">
        <f t="shared" si="134"/>
        <v>0.30147990879220887</v>
      </c>
      <c r="GK9" s="3">
        <f t="shared" si="135"/>
        <v>0.21077713767921402</v>
      </c>
      <c r="GL9" s="3">
        <f t="shared" si="136"/>
        <v>0.3756512853481595</v>
      </c>
      <c r="GM9" s="3">
        <f t="shared" si="137"/>
        <v>0.21837024069938285</v>
      </c>
      <c r="GN9" s="3">
        <f t="shared" si="138"/>
        <v>0.69850909382671145</v>
      </c>
      <c r="GO9" s="3">
        <f t="shared" si="139"/>
        <v>0.42659902882525119</v>
      </c>
      <c r="GP9" s="3">
        <f t="shared" si="140"/>
        <v>0.34880408323642342</v>
      </c>
      <c r="GQ9" s="3">
        <f t="shared" si="141"/>
        <v>0.33111966691817679</v>
      </c>
      <c r="GR9" s="3">
        <f t="shared" si="142"/>
        <v>-4.8231430045610271E-2</v>
      </c>
      <c r="GS9" s="3">
        <f t="shared" si="143"/>
        <v>0.40642338315016607</v>
      </c>
      <c r="GT9" s="3">
        <f t="shared" si="144"/>
        <v>0.79997111678580746</v>
      </c>
      <c r="GU9" s="3">
        <f t="shared" si="145"/>
        <v>0.21831665910078865</v>
      </c>
      <c r="GV9" s="3">
        <f t="shared" si="146"/>
        <v>0.51090859953691636</v>
      </c>
      <c r="GW9" s="3">
        <f t="shared" si="147"/>
        <v>0.27473549754674353</v>
      </c>
      <c r="GX9" s="3">
        <f t="shared" si="148"/>
        <v>0.34851008578930837</v>
      </c>
      <c r="GY9" s="3">
        <f t="shared" si="149"/>
        <v>0.11918599126616898</v>
      </c>
      <c r="GZ9" s="3">
        <f t="shared" si="150"/>
        <v>0.59581204206950522</v>
      </c>
      <c r="HA9" s="3">
        <f t="shared" si="151"/>
        <v>0.34596739422916745</v>
      </c>
      <c r="HB9" s="3">
        <f t="shared" si="152"/>
        <v>0.66276280325929926</v>
      </c>
      <c r="HC9" s="3">
        <f t="shared" si="153"/>
        <v>0.45859993461110488</v>
      </c>
      <c r="HD9" s="3">
        <f t="shared" si="154"/>
        <v>0.24516342935604279</v>
      </c>
      <c r="HE9" s="3">
        <f t="shared" si="155"/>
        <v>0.38786187348728707</v>
      </c>
      <c r="HF9" s="3">
        <f t="shared" si="156"/>
        <v>6.0204282104606217E-2</v>
      </c>
      <c r="HG9" s="3">
        <f t="shared" si="157"/>
        <v>0.41075335909954802</v>
      </c>
      <c r="HH9" s="3">
        <f t="shared" si="158"/>
        <v>0.51576975513054346</v>
      </c>
      <c r="HI9" s="3">
        <f t="shared" si="159"/>
        <v>0.34064504751444868</v>
      </c>
      <c r="HJ9" s="3">
        <f t="shared" si="160"/>
        <v>0.2857823110652758</v>
      </c>
      <c r="HK9" s="3">
        <f t="shared" si="161"/>
        <v>0.31328635900696267</v>
      </c>
      <c r="HL9" s="3">
        <f t="shared" si="162"/>
        <v>0.29541757448032641</v>
      </c>
      <c r="HM9" s="3">
        <f t="shared" si="163"/>
        <v>8.9374400433825052E-2</v>
      </c>
      <c r="HN9" s="3">
        <f t="shared" si="164"/>
        <v>0.3970521127159492</v>
      </c>
      <c r="HO9" s="3">
        <f t="shared" si="165"/>
        <v>0.55603265488998888</v>
      </c>
      <c r="HP9" s="3">
        <f t="shared" si="166"/>
        <v>0.69737937378949177</v>
      </c>
      <c r="HQ9" s="3">
        <f t="shared" si="167"/>
        <v>0.48954479779536575</v>
      </c>
    </row>
    <row r="10" spans="1:225" x14ac:dyDescent="0.3">
      <c r="A10" s="23" t="s">
        <v>19</v>
      </c>
      <c r="B10" s="4">
        <v>61.926200000000001</v>
      </c>
      <c r="C10" s="4">
        <v>61.279800000000002</v>
      </c>
      <c r="D10" s="4">
        <v>39.269799999999996</v>
      </c>
      <c r="E10" s="4">
        <v>82.6875</v>
      </c>
      <c r="F10" s="4">
        <v>41.522500000000001</v>
      </c>
      <c r="G10" s="4">
        <v>47.675699999999999</v>
      </c>
      <c r="H10" s="4">
        <v>47.419400000000003</v>
      </c>
      <c r="I10" s="13">
        <v>64.066199999999995</v>
      </c>
      <c r="J10" s="13">
        <v>65.678799999999995</v>
      </c>
      <c r="K10" s="4">
        <v>75.662700000000001</v>
      </c>
      <c r="L10" s="4">
        <v>69.534599999999998</v>
      </c>
      <c r="M10" s="13">
        <v>40.888199999999998</v>
      </c>
      <c r="N10" s="4">
        <v>43.337299999999999</v>
      </c>
      <c r="O10" s="4">
        <v>46.9482</v>
      </c>
      <c r="P10" s="13">
        <v>47.558300000000003</v>
      </c>
      <c r="Q10" s="13">
        <v>48.45</v>
      </c>
      <c r="R10" s="4">
        <v>40.909100000000002</v>
      </c>
      <c r="S10" s="13">
        <v>39.228499999999997</v>
      </c>
      <c r="T10" s="13">
        <v>62.112699999999997</v>
      </c>
      <c r="U10" s="13">
        <v>39.856000000000002</v>
      </c>
      <c r="V10" s="13">
        <v>42.567599999999999</v>
      </c>
      <c r="W10" s="4">
        <v>46.5657</v>
      </c>
      <c r="X10" s="13">
        <v>50.357799999999997</v>
      </c>
      <c r="Y10" s="4">
        <v>38.5473</v>
      </c>
      <c r="Z10" s="13">
        <v>52.401200000000003</v>
      </c>
      <c r="AA10" s="4">
        <v>50.428800000000003</v>
      </c>
      <c r="AB10" s="4">
        <v>48.344700000000003</v>
      </c>
      <c r="AC10" s="4">
        <v>36.996600000000001</v>
      </c>
      <c r="AD10" s="4">
        <v>36.609200000000001</v>
      </c>
      <c r="AE10" s="13">
        <v>27.4254</v>
      </c>
      <c r="AF10" s="13">
        <v>61.523400000000002</v>
      </c>
      <c r="AG10" s="4">
        <v>57.316099999999999</v>
      </c>
      <c r="AH10" s="4">
        <v>31.673100000000002</v>
      </c>
      <c r="AI10" s="4">
        <v>41.4818</v>
      </c>
      <c r="AJ10" s="4">
        <v>31.144100000000002</v>
      </c>
      <c r="AK10" s="4">
        <v>45.3992</v>
      </c>
      <c r="AL10" s="4">
        <v>32.959600000000002</v>
      </c>
      <c r="AM10" s="13">
        <v>38.759599999999999</v>
      </c>
      <c r="AN10" s="4">
        <v>22.111000000000001</v>
      </c>
      <c r="AO10" s="4">
        <v>58.333300000000001</v>
      </c>
      <c r="AP10" s="4">
        <v>65.362399999999994</v>
      </c>
      <c r="AQ10" s="4">
        <v>37.058799999999998</v>
      </c>
      <c r="AR10" s="7">
        <v>52.2027</v>
      </c>
      <c r="AS10" s="13">
        <v>27.9544</v>
      </c>
      <c r="AT10" s="13">
        <v>48.074100000000001</v>
      </c>
      <c r="AU10" s="13">
        <v>48.783200000000001</v>
      </c>
      <c r="AV10" s="13">
        <v>44.658200000000001</v>
      </c>
      <c r="AW10" s="4">
        <v>46.074300000000001</v>
      </c>
      <c r="AX10" s="13">
        <v>45.841999999999999</v>
      </c>
      <c r="AY10" s="13">
        <v>43.2883</v>
      </c>
      <c r="AZ10" s="13">
        <v>38.699800000000003</v>
      </c>
      <c r="BA10" s="13">
        <v>52.147500000000001</v>
      </c>
      <c r="BB10" s="13">
        <v>67.408900000000003</v>
      </c>
      <c r="BC10" s="13">
        <v>74.367599999999996</v>
      </c>
      <c r="BD10" s="13">
        <v>62.558399999999999</v>
      </c>
      <c r="BE10" s="23" t="s">
        <v>19</v>
      </c>
      <c r="BG10" s="3">
        <f t="shared" si="3"/>
        <v>0.96889523335841699</v>
      </c>
      <c r="BH10" s="3">
        <f t="shared" si="4"/>
        <v>0.97911546708703356</v>
      </c>
      <c r="BI10" s="3">
        <f t="shared" si="5"/>
        <v>1.527891662295199</v>
      </c>
      <c r="BJ10" s="3">
        <f t="shared" si="6"/>
        <v>0.7256235827664399</v>
      </c>
      <c r="BK10" s="3">
        <f t="shared" si="7"/>
        <v>1.444999698958396</v>
      </c>
      <c r="BL10" s="3">
        <f t="shared" si="8"/>
        <v>1.2585027592672997</v>
      </c>
      <c r="BM10" s="3">
        <f t="shared" si="9"/>
        <v>1.2653049173966773</v>
      </c>
      <c r="BN10" s="3">
        <f t="shared" si="10"/>
        <v>0.93653127546194415</v>
      </c>
      <c r="BO10" s="3">
        <f t="shared" si="11"/>
        <v>0.91353678812645789</v>
      </c>
      <c r="BP10" s="3">
        <f t="shared" si="12"/>
        <v>0.79299311285481489</v>
      </c>
      <c r="BQ10" s="3">
        <f t="shared" si="13"/>
        <v>0.86287977496095469</v>
      </c>
      <c r="BR10" s="3">
        <f t="shared" si="14"/>
        <v>1.4674160271178482</v>
      </c>
      <c r="BS10" s="3">
        <f t="shared" si="15"/>
        <v>1.3844886506542864</v>
      </c>
      <c r="BT10" s="3">
        <f t="shared" si="16"/>
        <v>1.278004268534257</v>
      </c>
      <c r="BU10" s="3">
        <f t="shared" si="17"/>
        <v>1.2616094351564291</v>
      </c>
      <c r="BV10" s="3">
        <f t="shared" si="18"/>
        <v>1.2383900928792568</v>
      </c>
      <c r="BW10" s="3">
        <f t="shared" si="19"/>
        <v>1.4666663407408131</v>
      </c>
      <c r="BX10" s="3">
        <f t="shared" si="20"/>
        <v>1.5295002357979532</v>
      </c>
      <c r="BY10" s="3">
        <f t="shared" si="21"/>
        <v>0.96598602218225904</v>
      </c>
      <c r="BZ10" s="3">
        <f t="shared" si="22"/>
        <v>1.5054195102368526</v>
      </c>
      <c r="CA10" s="3">
        <f t="shared" si="23"/>
        <v>1.4095227356017253</v>
      </c>
      <c r="CB10" s="3">
        <f t="shared" si="24"/>
        <v>1.2885020519395178</v>
      </c>
      <c r="CC10" s="3">
        <f t="shared" si="25"/>
        <v>1.1914738133913714</v>
      </c>
      <c r="CD10" s="3">
        <f t="shared" si="26"/>
        <v>1.5565292510759507</v>
      </c>
      <c r="CE10" s="3">
        <f t="shared" si="27"/>
        <v>1.1450119462913062</v>
      </c>
      <c r="CF10" s="3">
        <f t="shared" si="28"/>
        <v>1.1897963068722635</v>
      </c>
      <c r="CG10" s="3">
        <f t="shared" si="29"/>
        <v>1.2410874408156425</v>
      </c>
      <c r="CH10" s="3">
        <f t="shared" si="30"/>
        <v>1.6217706491947907</v>
      </c>
      <c r="CI10" s="3">
        <f t="shared" si="31"/>
        <v>1.6389322902439822</v>
      </c>
      <c r="CJ10" s="3">
        <f t="shared" si="32"/>
        <v>2.1877529589358771</v>
      </c>
      <c r="CK10" s="3">
        <f t="shared" si="33"/>
        <v>0.9752386896692965</v>
      </c>
      <c r="CL10" s="3">
        <f t="shared" si="34"/>
        <v>1.0468262844122331</v>
      </c>
      <c r="CM10" s="3">
        <f t="shared" si="35"/>
        <v>1.8943519895431769</v>
      </c>
      <c r="CN10" s="3">
        <f t="shared" si="36"/>
        <v>1.4464174650087509</v>
      </c>
      <c r="CO10" s="3">
        <f t="shared" si="37"/>
        <v>1.9265286201880933</v>
      </c>
      <c r="CP10" s="3">
        <f t="shared" si="38"/>
        <v>1.3216091913513894</v>
      </c>
      <c r="CQ10" s="3">
        <f t="shared" si="39"/>
        <v>1.8204104418742946</v>
      </c>
      <c r="CR10" s="3">
        <f t="shared" si="40"/>
        <v>1.5480035913683321</v>
      </c>
      <c r="CS10" s="3">
        <f t="shared" si="41"/>
        <v>2.7135814752837955</v>
      </c>
      <c r="CT10" s="3">
        <f t="shared" si="42"/>
        <v>1.0285720163268663</v>
      </c>
      <c r="CU10" s="3">
        <f t="shared" si="43"/>
        <v>0.91795894887580631</v>
      </c>
      <c r="CV10" s="3">
        <f t="shared" si="44"/>
        <v>1.6190486470150141</v>
      </c>
      <c r="CW10" s="3">
        <f t="shared" si="45"/>
        <v>1.1493658373992151</v>
      </c>
      <c r="CX10" s="3">
        <f t="shared" si="46"/>
        <v>2.1463526314283263</v>
      </c>
      <c r="CY10" s="3">
        <f t="shared" si="47"/>
        <v>1.2480732868634046</v>
      </c>
      <c r="CZ10" s="3">
        <f t="shared" si="48"/>
        <v>1.2299316158021614</v>
      </c>
      <c r="DA10" s="3">
        <f t="shared" si="49"/>
        <v>1.3435382527732869</v>
      </c>
      <c r="DB10" s="3">
        <f t="shared" si="50"/>
        <v>1.3022444182548623</v>
      </c>
      <c r="DC10" s="3">
        <f t="shared" si="51"/>
        <v>1.3088434186990097</v>
      </c>
      <c r="DD10" s="3">
        <f t="shared" si="52"/>
        <v>1.3860558164677292</v>
      </c>
      <c r="DE10" s="3">
        <f t="shared" si="53"/>
        <v>1.5503956092796345</v>
      </c>
      <c r="DF10" s="3">
        <f t="shared" si="54"/>
        <v>1.1505824823817057</v>
      </c>
      <c r="DG10" s="3">
        <f t="shared" si="55"/>
        <v>0.89009018097016857</v>
      </c>
      <c r="DH10" s="3">
        <f t="shared" si="56"/>
        <v>0.80680296258047868</v>
      </c>
      <c r="DI10" s="3">
        <f t="shared" si="57"/>
        <v>0.95910381339676209</v>
      </c>
      <c r="DK10" s="3">
        <f t="shared" si="58"/>
        <v>-0.39839543113696091</v>
      </c>
      <c r="DL10" s="3">
        <f t="shared" si="59"/>
        <v>-0.47792044832048158</v>
      </c>
      <c r="DM10" s="3">
        <f t="shared" si="60"/>
        <v>-0.27661770977085237</v>
      </c>
      <c r="DN10" s="3">
        <f t="shared" si="61"/>
        <v>-0.700760375101106</v>
      </c>
      <c r="DO10" s="3">
        <f t="shared" si="62"/>
        <v>-0.15995301752693222</v>
      </c>
      <c r="DP10" s="3">
        <f t="shared" si="63"/>
        <v>-0.2019412680114091</v>
      </c>
      <c r="DQ10" s="3">
        <f t="shared" si="64"/>
        <v>-0.21190591541686521</v>
      </c>
      <c r="DR10" s="3">
        <f t="shared" si="65"/>
        <v>-0.86847266207611484</v>
      </c>
      <c r="DS10" s="3">
        <f t="shared" si="66"/>
        <v>-0.38439602709619497</v>
      </c>
      <c r="DT10" s="3">
        <f t="shared" si="67"/>
        <v>-0.46183995769869252</v>
      </c>
      <c r="DU10" s="3">
        <f t="shared" si="68"/>
        <v>-0.43486781512444755</v>
      </c>
      <c r="DV10" s="3">
        <f t="shared" si="69"/>
        <v>-0.29971046694653813</v>
      </c>
      <c r="DW10" s="3">
        <f t="shared" si="70"/>
        <v>-0.20272674122194967</v>
      </c>
      <c r="DX10" s="3">
        <f t="shared" si="71"/>
        <v>-0.52578241282833782</v>
      </c>
      <c r="DY10" s="3">
        <f t="shared" si="72"/>
        <v>-0.41414709823198825</v>
      </c>
      <c r="DZ10" s="3">
        <f t="shared" si="73"/>
        <v>-0.510625791297877</v>
      </c>
      <c r="EA10" s="3">
        <f t="shared" si="74"/>
        <v>-0.31504168688249523</v>
      </c>
      <c r="EB10" s="3">
        <f t="shared" si="75"/>
        <v>-0.28696590366286312</v>
      </c>
      <c r="EC10" s="3">
        <f t="shared" si="76"/>
        <v>-0.38956395748617723</v>
      </c>
      <c r="ED10" s="3">
        <f t="shared" si="77"/>
        <v>-0.30566974551483128</v>
      </c>
      <c r="EE10" s="3">
        <f t="shared" si="78"/>
        <v>-0.6570551573351453</v>
      </c>
      <c r="EF10" s="3">
        <f t="shared" si="79"/>
        <v>-0.30145512346484121</v>
      </c>
      <c r="EG10" s="3">
        <f t="shared" si="80"/>
        <v>-0.21077713767921402</v>
      </c>
      <c r="EH10" s="3">
        <f t="shared" si="81"/>
        <v>-0.37563257216092827</v>
      </c>
      <c r="EI10" s="3">
        <f t="shared" si="82"/>
        <v>-0.21837024069938285</v>
      </c>
      <c r="EJ10" s="3">
        <f t="shared" si="83"/>
        <v>-0.69850909382671145</v>
      </c>
      <c r="EK10" s="3">
        <f t="shared" si="84"/>
        <v>-0.42659902882525119</v>
      </c>
      <c r="EL10" s="3">
        <f t="shared" si="85"/>
        <v>-0.34880408323642342</v>
      </c>
      <c r="EM10" s="3">
        <f t="shared" si="86"/>
        <v>-0.33111966691817679</v>
      </c>
      <c r="EN10" s="3">
        <f t="shared" si="87"/>
        <v>4.8231430045610271E-2</v>
      </c>
      <c r="EO10" s="3">
        <f t="shared" si="88"/>
        <v>-0.40642338315016607</v>
      </c>
      <c r="EP10" s="3">
        <f t="shared" si="89"/>
        <v>-0.79997111678580746</v>
      </c>
      <c r="EQ10" s="3">
        <f t="shared" si="90"/>
        <v>-0.21831665910078865</v>
      </c>
      <c r="ER10" s="3">
        <f t="shared" si="91"/>
        <v>-0.51088425445044783</v>
      </c>
      <c r="ES10" s="3">
        <f t="shared" si="92"/>
        <v>-0.27473549754674353</v>
      </c>
      <c r="ET10" s="3">
        <f t="shared" si="93"/>
        <v>-0.3484846636262775</v>
      </c>
      <c r="EU10" s="3">
        <f t="shared" si="94"/>
        <v>-0.11918599126616898</v>
      </c>
      <c r="EV10" s="3">
        <f t="shared" si="95"/>
        <v>-0.59579343138033958</v>
      </c>
      <c r="EW10" s="3">
        <f t="shared" si="96"/>
        <v>-0.34596739422916745</v>
      </c>
      <c r="EX10" s="3">
        <f t="shared" si="97"/>
        <v>-0.66276280325929926</v>
      </c>
      <c r="EY10" s="3">
        <f t="shared" si="98"/>
        <v>-0.45859993461110488</v>
      </c>
      <c r="EZ10" s="3">
        <f t="shared" si="99"/>
        <v>-0.24516342935604279</v>
      </c>
      <c r="FA10" s="3">
        <f t="shared" si="100"/>
        <v>-0.38786187348728707</v>
      </c>
      <c r="FB10" s="3">
        <f t="shared" si="101"/>
        <v>-6.0204282104606217E-2</v>
      </c>
      <c r="FC10" s="3">
        <f t="shared" si="102"/>
        <v>-0.41075335909954802</v>
      </c>
      <c r="FD10" s="3">
        <f t="shared" si="103"/>
        <v>-0.51576975513054346</v>
      </c>
      <c r="FE10" s="3">
        <f t="shared" si="104"/>
        <v>-0.34064504751444868</v>
      </c>
      <c r="FF10" s="3">
        <f t="shared" si="105"/>
        <v>-0.2857823110652758</v>
      </c>
      <c r="FG10" s="3">
        <f t="shared" si="106"/>
        <v>-0.31328635900696267</v>
      </c>
      <c r="FH10" s="3">
        <f t="shared" si="107"/>
        <v>-0.29541757448032641</v>
      </c>
      <c r="FI10" s="3">
        <f t="shared" si="108"/>
        <v>-8.9355760987094343E-2</v>
      </c>
      <c r="FJ10" s="3">
        <f t="shared" si="109"/>
        <v>-0.3970521127159492</v>
      </c>
      <c r="FK10" s="3">
        <f t="shared" si="110"/>
        <v>-0.55603265488998888</v>
      </c>
      <c r="FL10" s="3">
        <f t="shared" si="111"/>
        <v>-0.69737937378949177</v>
      </c>
      <c r="FM10" s="3">
        <f t="shared" si="112"/>
        <v>-0.48954479779536575</v>
      </c>
      <c r="FO10" s="3">
        <f t="shared" si="113"/>
        <v>0.39839543113696091</v>
      </c>
      <c r="FP10" s="3">
        <f t="shared" si="114"/>
        <v>0.47792044832048158</v>
      </c>
      <c r="FQ10" s="3">
        <f t="shared" si="115"/>
        <v>0.27661770977085237</v>
      </c>
      <c r="FR10" s="3">
        <f t="shared" si="116"/>
        <v>0.700760375101106</v>
      </c>
      <c r="FS10" s="3">
        <f t="shared" si="117"/>
        <v>0.15995301752693222</v>
      </c>
      <c r="FT10" s="3">
        <f t="shared" si="118"/>
        <v>0.2019412680114091</v>
      </c>
      <c r="FU10" s="3">
        <f t="shared" si="119"/>
        <v>0.21190591541686521</v>
      </c>
      <c r="FV10" s="3">
        <f t="shared" si="120"/>
        <v>0.86847266207611484</v>
      </c>
      <c r="FW10" s="3">
        <f t="shared" si="121"/>
        <v>0.38439602709619497</v>
      </c>
      <c r="FX10" s="3">
        <f t="shared" si="122"/>
        <v>0.46183995769869252</v>
      </c>
      <c r="FY10" s="3">
        <f t="shared" si="123"/>
        <v>0.43486781512444755</v>
      </c>
      <c r="FZ10" s="3">
        <f t="shared" si="124"/>
        <v>0.29971046694653813</v>
      </c>
      <c r="GA10" s="3">
        <f t="shared" si="125"/>
        <v>0.20272674122194967</v>
      </c>
      <c r="GB10" s="3">
        <f t="shared" si="126"/>
        <v>0.52578241282833782</v>
      </c>
      <c r="GC10" s="3">
        <f t="shared" si="127"/>
        <v>0.41414709823198825</v>
      </c>
      <c r="GD10" s="3">
        <f t="shared" si="128"/>
        <v>0.510625791297877</v>
      </c>
      <c r="GE10" s="3">
        <f t="shared" si="129"/>
        <v>0.31504168688249523</v>
      </c>
      <c r="GF10" s="3">
        <f t="shared" si="130"/>
        <v>0.28696590366286312</v>
      </c>
      <c r="GG10" s="3">
        <f t="shared" si="131"/>
        <v>0.38956395748617723</v>
      </c>
      <c r="GH10" s="3">
        <f t="shared" si="132"/>
        <v>0.30566974551483128</v>
      </c>
      <c r="GI10" s="3">
        <f t="shared" si="133"/>
        <v>0.6570551573351453</v>
      </c>
      <c r="GJ10" s="3">
        <f t="shared" si="134"/>
        <v>0.30145512346484121</v>
      </c>
      <c r="GK10" s="3">
        <f t="shared" si="135"/>
        <v>0.21077713767921402</v>
      </c>
      <c r="GL10" s="3">
        <f t="shared" si="136"/>
        <v>0.37563257216092827</v>
      </c>
      <c r="GM10" s="3">
        <f t="shared" si="137"/>
        <v>0.21837024069938285</v>
      </c>
      <c r="GN10" s="3">
        <f t="shared" si="138"/>
        <v>0.69850909382671145</v>
      </c>
      <c r="GO10" s="3">
        <f t="shared" si="139"/>
        <v>0.42659902882525119</v>
      </c>
      <c r="GP10" s="3">
        <f t="shared" si="140"/>
        <v>0.34880408323642342</v>
      </c>
      <c r="GQ10" s="3">
        <f t="shared" si="141"/>
        <v>0.33111966691817679</v>
      </c>
      <c r="GR10" s="3">
        <f t="shared" si="142"/>
        <v>-4.8231430045610271E-2</v>
      </c>
      <c r="GS10" s="3">
        <f t="shared" si="143"/>
        <v>0.40642338315016607</v>
      </c>
      <c r="GT10" s="3">
        <f t="shared" si="144"/>
        <v>0.79997111678580746</v>
      </c>
      <c r="GU10" s="3">
        <f t="shared" si="145"/>
        <v>0.21831665910078865</v>
      </c>
      <c r="GV10" s="3">
        <f t="shared" si="146"/>
        <v>0.51088425445044783</v>
      </c>
      <c r="GW10" s="3">
        <f t="shared" si="147"/>
        <v>0.27473549754674353</v>
      </c>
      <c r="GX10" s="3">
        <f t="shared" si="148"/>
        <v>0.3484846636262775</v>
      </c>
      <c r="GY10" s="3">
        <f t="shared" si="149"/>
        <v>0.11918599126616898</v>
      </c>
      <c r="GZ10" s="3">
        <f t="shared" si="150"/>
        <v>0.59579343138033958</v>
      </c>
      <c r="HA10" s="3">
        <f t="shared" si="151"/>
        <v>0.34596739422916745</v>
      </c>
      <c r="HB10" s="3">
        <f t="shared" si="152"/>
        <v>0.66276280325929926</v>
      </c>
      <c r="HC10" s="3">
        <f t="shared" si="153"/>
        <v>0.45859993461110488</v>
      </c>
      <c r="HD10" s="3">
        <f t="shared" si="154"/>
        <v>0.24516342935604279</v>
      </c>
      <c r="HE10" s="3">
        <f t="shared" si="155"/>
        <v>0.38786187348728707</v>
      </c>
      <c r="HF10" s="3">
        <f t="shared" si="156"/>
        <v>6.0204282104606217E-2</v>
      </c>
      <c r="HG10" s="3">
        <f t="shared" si="157"/>
        <v>0.41075335909954802</v>
      </c>
      <c r="HH10" s="3">
        <f t="shared" si="158"/>
        <v>0.51576975513054346</v>
      </c>
      <c r="HI10" s="3">
        <f t="shared" si="159"/>
        <v>0.34064504751444868</v>
      </c>
      <c r="HJ10" s="3">
        <f t="shared" si="160"/>
        <v>0.2857823110652758</v>
      </c>
      <c r="HK10" s="3">
        <f t="shared" si="161"/>
        <v>0.31328635900696267</v>
      </c>
      <c r="HL10" s="3">
        <f t="shared" si="162"/>
        <v>0.29541757448032641</v>
      </c>
      <c r="HM10" s="3">
        <f t="shared" si="163"/>
        <v>8.9355760987094343E-2</v>
      </c>
      <c r="HN10" s="3">
        <f t="shared" si="164"/>
        <v>0.3970521127159492</v>
      </c>
      <c r="HO10" s="3">
        <f t="shared" si="165"/>
        <v>0.55603265488998888</v>
      </c>
      <c r="HP10" s="3">
        <f t="shared" si="166"/>
        <v>0.69737937378949177</v>
      </c>
      <c r="HQ10" s="3">
        <f t="shared" si="167"/>
        <v>0.48954479779536575</v>
      </c>
    </row>
    <row r="11" spans="1:225" x14ac:dyDescent="0.3">
      <c r="A11" s="23" t="s">
        <v>22</v>
      </c>
      <c r="B11" s="4">
        <v>61.926200000000001</v>
      </c>
      <c r="C11" s="4">
        <v>61.279800000000002</v>
      </c>
      <c r="D11" s="4">
        <v>39.269799999999996</v>
      </c>
      <c r="E11" s="4">
        <v>82.6875</v>
      </c>
      <c r="F11" s="4">
        <v>41.522500000000001</v>
      </c>
      <c r="G11" s="4">
        <v>47.675699999999999</v>
      </c>
      <c r="H11" s="4">
        <v>47.419400000000003</v>
      </c>
      <c r="I11" s="13">
        <v>64.064700000000002</v>
      </c>
      <c r="J11" s="13">
        <v>65.678799999999995</v>
      </c>
      <c r="K11" s="4">
        <v>75.662700000000001</v>
      </c>
      <c r="L11" s="4">
        <v>69.532799999999995</v>
      </c>
      <c r="M11" s="13">
        <v>40.887599999999999</v>
      </c>
      <c r="N11" s="4">
        <v>43.337299999999999</v>
      </c>
      <c r="O11" s="4">
        <v>46.947400000000002</v>
      </c>
      <c r="P11" s="13">
        <v>47.557400000000001</v>
      </c>
      <c r="Q11" s="13">
        <v>48.449100000000001</v>
      </c>
      <c r="R11" s="4">
        <v>40.909100000000002</v>
      </c>
      <c r="S11" s="13">
        <v>39.228499999999997</v>
      </c>
      <c r="T11" s="13">
        <v>62.112699999999997</v>
      </c>
      <c r="U11" s="13">
        <v>39.855400000000003</v>
      </c>
      <c r="V11" s="13">
        <v>42.567599999999999</v>
      </c>
      <c r="W11" s="4">
        <v>46.5657</v>
      </c>
      <c r="X11" s="13">
        <v>50.357799999999997</v>
      </c>
      <c r="Y11" s="4">
        <v>38.5473</v>
      </c>
      <c r="Z11" s="13">
        <v>52.400199999999998</v>
      </c>
      <c r="AA11" s="4">
        <v>50.428800000000003</v>
      </c>
      <c r="AB11" s="4">
        <v>48.344700000000003</v>
      </c>
      <c r="AC11" s="4">
        <v>36.996600000000001</v>
      </c>
      <c r="AD11" s="4">
        <v>36.608699999999999</v>
      </c>
      <c r="AE11" s="13">
        <v>27.4254</v>
      </c>
      <c r="AF11" s="13">
        <v>61.523400000000002</v>
      </c>
      <c r="AG11" s="4">
        <v>57.314900000000002</v>
      </c>
      <c r="AH11" s="4">
        <v>31.672699999999999</v>
      </c>
      <c r="AI11" s="4">
        <v>41.4818</v>
      </c>
      <c r="AJ11" s="4">
        <v>31.144100000000002</v>
      </c>
      <c r="AK11" s="4">
        <v>45.3992</v>
      </c>
      <c r="AL11" s="4">
        <v>32.959600000000002</v>
      </c>
      <c r="AM11" s="13">
        <v>38.759599999999999</v>
      </c>
      <c r="AN11" s="4">
        <v>22.110800000000001</v>
      </c>
      <c r="AO11" s="4">
        <v>58.333300000000001</v>
      </c>
      <c r="AP11" s="4">
        <v>65.360799999999998</v>
      </c>
      <c r="AQ11" s="4">
        <v>37.058799999999998</v>
      </c>
      <c r="AR11" s="7">
        <v>52.2027</v>
      </c>
      <c r="AS11" s="13">
        <v>27.9541</v>
      </c>
      <c r="AT11" s="13">
        <v>48.074100000000001</v>
      </c>
      <c r="AU11" s="13">
        <v>48.783200000000001</v>
      </c>
      <c r="AV11" s="13">
        <v>44.658200000000001</v>
      </c>
      <c r="AW11" s="4">
        <v>46.073500000000003</v>
      </c>
      <c r="AX11" s="13">
        <v>45.841999999999999</v>
      </c>
      <c r="AY11" s="13">
        <v>43.287599999999998</v>
      </c>
      <c r="AZ11" s="13">
        <v>38.699800000000003</v>
      </c>
      <c r="BA11" s="13">
        <v>52.147500000000001</v>
      </c>
      <c r="BB11" s="13">
        <v>67.4071</v>
      </c>
      <c r="BC11" s="13">
        <v>74.367599999999996</v>
      </c>
      <c r="BD11" s="13">
        <v>62.557000000000002</v>
      </c>
      <c r="BE11" s="23" t="s">
        <v>22</v>
      </c>
      <c r="BG11" s="3">
        <f t="shared" si="3"/>
        <v>0.96889523335841699</v>
      </c>
      <c r="BH11" s="3">
        <f t="shared" si="4"/>
        <v>0.97911546708703356</v>
      </c>
      <c r="BI11" s="3">
        <f t="shared" si="5"/>
        <v>1.527891662295199</v>
      </c>
      <c r="BJ11" s="3">
        <f t="shared" si="6"/>
        <v>0.7256235827664399</v>
      </c>
      <c r="BK11" s="3">
        <f t="shared" si="7"/>
        <v>1.444999698958396</v>
      </c>
      <c r="BL11" s="3">
        <f t="shared" si="8"/>
        <v>1.2585027592672997</v>
      </c>
      <c r="BM11" s="3">
        <f t="shared" si="9"/>
        <v>1.2653049173966773</v>
      </c>
      <c r="BN11" s="3">
        <f t="shared" si="10"/>
        <v>0.93655320324609337</v>
      </c>
      <c r="BO11" s="3">
        <f t="shared" si="11"/>
        <v>0.91353678812645789</v>
      </c>
      <c r="BP11" s="3">
        <f t="shared" si="12"/>
        <v>0.79299311285481489</v>
      </c>
      <c r="BQ11" s="3">
        <f t="shared" si="13"/>
        <v>0.8629021123843712</v>
      </c>
      <c r="BR11" s="3">
        <f t="shared" si="14"/>
        <v>1.4674375605317993</v>
      </c>
      <c r="BS11" s="3">
        <f t="shared" si="15"/>
        <v>1.3844886506542864</v>
      </c>
      <c r="BT11" s="3">
        <f t="shared" si="16"/>
        <v>1.2780260461708208</v>
      </c>
      <c r="BU11" s="3">
        <f t="shared" si="17"/>
        <v>1.2616333104837523</v>
      </c>
      <c r="BV11" s="3">
        <f t="shared" si="18"/>
        <v>1.2384130974569187</v>
      </c>
      <c r="BW11" s="3">
        <f t="shared" si="19"/>
        <v>1.4666663407408131</v>
      </c>
      <c r="BX11" s="3">
        <f t="shared" si="20"/>
        <v>1.5295002357979532</v>
      </c>
      <c r="BY11" s="3">
        <f t="shared" si="21"/>
        <v>0.96598602218225904</v>
      </c>
      <c r="BZ11" s="3">
        <f t="shared" si="22"/>
        <v>1.5054421734570471</v>
      </c>
      <c r="CA11" s="3">
        <f t="shared" si="23"/>
        <v>1.4095227356017253</v>
      </c>
      <c r="CB11" s="3">
        <f t="shared" si="24"/>
        <v>1.2885020519395178</v>
      </c>
      <c r="CC11" s="3">
        <f t="shared" si="25"/>
        <v>1.1914738133913714</v>
      </c>
      <c r="CD11" s="3">
        <f t="shared" si="26"/>
        <v>1.5565292510759507</v>
      </c>
      <c r="CE11" s="3">
        <f t="shared" si="27"/>
        <v>1.1450337975809253</v>
      </c>
      <c r="CF11" s="3">
        <f t="shared" si="28"/>
        <v>1.1897963068722635</v>
      </c>
      <c r="CG11" s="3">
        <f t="shared" si="29"/>
        <v>1.2410874408156425</v>
      </c>
      <c r="CH11" s="3">
        <f t="shared" si="30"/>
        <v>1.6217706491947907</v>
      </c>
      <c r="CI11" s="3">
        <f t="shared" si="31"/>
        <v>1.6389546747084709</v>
      </c>
      <c r="CJ11" s="3">
        <f t="shared" si="32"/>
        <v>2.1877529589358771</v>
      </c>
      <c r="CK11" s="3">
        <f t="shared" si="33"/>
        <v>0.9752386896692965</v>
      </c>
      <c r="CL11" s="3">
        <f t="shared" si="34"/>
        <v>1.0468482017765013</v>
      </c>
      <c r="CM11" s="3">
        <f t="shared" si="35"/>
        <v>1.8943759136417166</v>
      </c>
      <c r="CN11" s="3">
        <f t="shared" si="36"/>
        <v>1.4464174650087509</v>
      </c>
      <c r="CO11" s="3">
        <f t="shared" si="37"/>
        <v>1.9265286201880933</v>
      </c>
      <c r="CP11" s="3">
        <f t="shared" si="38"/>
        <v>1.3216091913513894</v>
      </c>
      <c r="CQ11" s="3">
        <f t="shared" si="39"/>
        <v>1.8204104418742946</v>
      </c>
      <c r="CR11" s="3">
        <f t="shared" si="40"/>
        <v>1.5480035913683321</v>
      </c>
      <c r="CS11" s="3">
        <f t="shared" si="41"/>
        <v>2.7136060205872243</v>
      </c>
      <c r="CT11" s="3">
        <f t="shared" si="42"/>
        <v>1.0285720163268663</v>
      </c>
      <c r="CU11" s="3">
        <f t="shared" si="43"/>
        <v>0.9179814200560581</v>
      </c>
      <c r="CV11" s="3">
        <f t="shared" si="44"/>
        <v>1.6190486470150141</v>
      </c>
      <c r="CW11" s="3">
        <f t="shared" si="45"/>
        <v>1.1493658373992151</v>
      </c>
      <c r="CX11" s="3">
        <f t="shared" si="46"/>
        <v>2.1463756658236179</v>
      </c>
      <c r="CY11" s="3">
        <f t="shared" si="47"/>
        <v>1.2480732868634046</v>
      </c>
      <c r="CZ11" s="3">
        <f t="shared" si="48"/>
        <v>1.2299316158021614</v>
      </c>
      <c r="DA11" s="3">
        <f t="shared" si="49"/>
        <v>1.3435382527732869</v>
      </c>
      <c r="DB11" s="3">
        <f t="shared" si="50"/>
        <v>1.3022670298544716</v>
      </c>
      <c r="DC11" s="3">
        <f t="shared" si="51"/>
        <v>1.3088434186990097</v>
      </c>
      <c r="DD11" s="3">
        <f t="shared" si="52"/>
        <v>1.3860782302553156</v>
      </c>
      <c r="DE11" s="3">
        <f t="shared" si="53"/>
        <v>1.5503956092796345</v>
      </c>
      <c r="DF11" s="3">
        <f t="shared" si="54"/>
        <v>1.1505824823817057</v>
      </c>
      <c r="DG11" s="3">
        <f t="shared" si="55"/>
        <v>0.89011394942075839</v>
      </c>
      <c r="DH11" s="3">
        <f t="shared" si="56"/>
        <v>0.80680296258047868</v>
      </c>
      <c r="DI11" s="3">
        <f t="shared" si="57"/>
        <v>0.95912527774669498</v>
      </c>
      <c r="DK11" s="3">
        <f t="shared" si="58"/>
        <v>-0.39839543113696091</v>
      </c>
      <c r="DL11" s="3">
        <f t="shared" si="59"/>
        <v>-0.47792044832048158</v>
      </c>
      <c r="DM11" s="3">
        <f t="shared" si="60"/>
        <v>-0.27661770977085237</v>
      </c>
      <c r="DN11" s="3">
        <f t="shared" si="61"/>
        <v>-0.700760375101106</v>
      </c>
      <c r="DO11" s="3">
        <f t="shared" si="62"/>
        <v>-0.15995301752693222</v>
      </c>
      <c r="DP11" s="3">
        <f t="shared" si="63"/>
        <v>-0.2019412680114091</v>
      </c>
      <c r="DQ11" s="3">
        <f t="shared" si="64"/>
        <v>-0.21190591541686521</v>
      </c>
      <c r="DR11" s="3">
        <f t="shared" si="65"/>
        <v>-0.86843888345501064</v>
      </c>
      <c r="DS11" s="3">
        <f t="shared" si="66"/>
        <v>-0.38439602709619497</v>
      </c>
      <c r="DT11" s="3">
        <f t="shared" si="67"/>
        <v>-0.46183995769869252</v>
      </c>
      <c r="DU11" s="3">
        <f t="shared" si="68"/>
        <v>-0.43483046846989365</v>
      </c>
      <c r="DV11" s="3">
        <f t="shared" si="69"/>
        <v>-0.29968929645295589</v>
      </c>
      <c r="DW11" s="3">
        <f t="shared" si="70"/>
        <v>-0.20272674122194967</v>
      </c>
      <c r="DX11" s="3">
        <f t="shared" si="71"/>
        <v>-0.52575782901327672</v>
      </c>
      <c r="DY11" s="3">
        <f t="shared" si="72"/>
        <v>-0.4141197962085193</v>
      </c>
      <c r="DZ11" s="3">
        <f t="shared" si="73"/>
        <v>-0.51059899176027868</v>
      </c>
      <c r="EA11" s="3">
        <f t="shared" si="74"/>
        <v>-0.31504168688249523</v>
      </c>
      <c r="EB11" s="3">
        <f t="shared" si="75"/>
        <v>-0.28696590366286312</v>
      </c>
      <c r="EC11" s="3">
        <f t="shared" si="76"/>
        <v>-0.38956395748617723</v>
      </c>
      <c r="ED11" s="3">
        <f t="shared" si="77"/>
        <v>-0.30564802673873281</v>
      </c>
      <c r="EE11" s="3">
        <f t="shared" si="78"/>
        <v>-0.6570551573351453</v>
      </c>
      <c r="EF11" s="3">
        <f t="shared" si="79"/>
        <v>-0.30145512346484121</v>
      </c>
      <c r="EG11" s="3">
        <f t="shared" si="80"/>
        <v>-0.21077713767921402</v>
      </c>
      <c r="EH11" s="3">
        <f t="shared" si="81"/>
        <v>-0.37563257216092827</v>
      </c>
      <c r="EI11" s="3">
        <f t="shared" si="82"/>
        <v>-0.21834270871906694</v>
      </c>
      <c r="EJ11" s="3">
        <f t="shared" si="83"/>
        <v>-0.69850909382671145</v>
      </c>
      <c r="EK11" s="3">
        <f t="shared" si="84"/>
        <v>-0.42659902882525119</v>
      </c>
      <c r="EL11" s="3">
        <f t="shared" si="85"/>
        <v>-0.34880408323642342</v>
      </c>
      <c r="EM11" s="3">
        <f t="shared" si="86"/>
        <v>-0.33109996278789011</v>
      </c>
      <c r="EN11" s="3">
        <f t="shared" si="87"/>
        <v>4.8231430045610271E-2</v>
      </c>
      <c r="EO11" s="3">
        <f t="shared" si="88"/>
        <v>-0.40642338315016607</v>
      </c>
      <c r="EP11" s="3">
        <f t="shared" si="89"/>
        <v>-0.79994091144782509</v>
      </c>
      <c r="EQ11" s="3">
        <f t="shared" si="90"/>
        <v>-0.21829843917093164</v>
      </c>
      <c r="ER11" s="3">
        <f t="shared" si="91"/>
        <v>-0.51088425445044783</v>
      </c>
      <c r="ES11" s="3">
        <f t="shared" si="92"/>
        <v>-0.27473549754674353</v>
      </c>
      <c r="ET11" s="3">
        <f t="shared" si="93"/>
        <v>-0.3484846636262775</v>
      </c>
      <c r="EU11" s="3">
        <f t="shared" si="94"/>
        <v>-0.11918599126616898</v>
      </c>
      <c r="EV11" s="3">
        <f t="shared" si="95"/>
        <v>-0.59579343138033958</v>
      </c>
      <c r="EW11" s="3">
        <f t="shared" si="96"/>
        <v>-0.34595434460169067</v>
      </c>
      <c r="EX11" s="3">
        <f t="shared" si="97"/>
        <v>-0.66276280325929926</v>
      </c>
      <c r="EY11" s="3">
        <f t="shared" si="98"/>
        <v>-0.45856461858356684</v>
      </c>
      <c r="EZ11" s="3">
        <f t="shared" si="99"/>
        <v>-0.24516342935604279</v>
      </c>
      <c r="FA11" s="3">
        <f t="shared" si="100"/>
        <v>-0.38786187348728707</v>
      </c>
      <c r="FB11" s="3">
        <f t="shared" si="101"/>
        <v>-6.0188799360040873E-2</v>
      </c>
      <c r="FC11" s="3">
        <f t="shared" si="102"/>
        <v>-0.41075335909954802</v>
      </c>
      <c r="FD11" s="3">
        <f t="shared" si="103"/>
        <v>-0.51576975513054346</v>
      </c>
      <c r="FE11" s="3">
        <f t="shared" si="104"/>
        <v>-0.34064504751444868</v>
      </c>
      <c r="FF11" s="3">
        <f t="shared" si="105"/>
        <v>-0.2857572609602762</v>
      </c>
      <c r="FG11" s="3">
        <f t="shared" si="106"/>
        <v>-0.31328635900696267</v>
      </c>
      <c r="FH11" s="3">
        <f t="shared" si="107"/>
        <v>-0.29539424497341654</v>
      </c>
      <c r="FI11" s="3">
        <f t="shared" si="108"/>
        <v>-8.9355760987094343E-2</v>
      </c>
      <c r="FJ11" s="3">
        <f t="shared" si="109"/>
        <v>-0.3970521127159492</v>
      </c>
      <c r="FK11" s="3">
        <f t="shared" si="110"/>
        <v>-0.55599413051493318</v>
      </c>
      <c r="FL11" s="3">
        <f t="shared" si="111"/>
        <v>-0.69737937378949177</v>
      </c>
      <c r="FM11" s="3">
        <f t="shared" si="112"/>
        <v>-0.48951251123340256</v>
      </c>
      <c r="FO11" s="3">
        <f t="shared" si="113"/>
        <v>0.39839543113696091</v>
      </c>
      <c r="FP11" s="3">
        <f t="shared" si="114"/>
        <v>0.47792044832048158</v>
      </c>
      <c r="FQ11" s="3">
        <f t="shared" si="115"/>
        <v>0.27661770977085237</v>
      </c>
      <c r="FR11" s="3">
        <f t="shared" si="116"/>
        <v>0.700760375101106</v>
      </c>
      <c r="FS11" s="3">
        <f t="shared" si="117"/>
        <v>0.15995301752693222</v>
      </c>
      <c r="FT11" s="3">
        <f t="shared" si="118"/>
        <v>0.2019412680114091</v>
      </c>
      <c r="FU11" s="3">
        <f t="shared" si="119"/>
        <v>0.21190591541686521</v>
      </c>
      <c r="FV11" s="3">
        <f t="shared" si="120"/>
        <v>0.86843888345501064</v>
      </c>
      <c r="FW11" s="3">
        <f t="shared" si="121"/>
        <v>0.38439602709619497</v>
      </c>
      <c r="FX11" s="3">
        <f t="shared" si="122"/>
        <v>0.46183995769869252</v>
      </c>
      <c r="FY11" s="3">
        <f t="shared" si="123"/>
        <v>0.43483046846989365</v>
      </c>
      <c r="FZ11" s="3">
        <f t="shared" si="124"/>
        <v>0.29968929645295589</v>
      </c>
      <c r="GA11" s="3">
        <f t="shared" si="125"/>
        <v>0.20272674122194967</v>
      </c>
      <c r="GB11" s="3">
        <f t="shared" si="126"/>
        <v>0.52575782901327672</v>
      </c>
      <c r="GC11" s="3">
        <f t="shared" si="127"/>
        <v>0.4141197962085193</v>
      </c>
      <c r="GD11" s="3">
        <f t="shared" si="128"/>
        <v>0.51059899176027868</v>
      </c>
      <c r="GE11" s="3">
        <f t="shared" si="129"/>
        <v>0.31504168688249523</v>
      </c>
      <c r="GF11" s="3">
        <f t="shared" si="130"/>
        <v>0.28696590366286312</v>
      </c>
      <c r="GG11" s="3">
        <f t="shared" si="131"/>
        <v>0.38956395748617723</v>
      </c>
      <c r="GH11" s="3">
        <f t="shared" si="132"/>
        <v>0.30564802673873281</v>
      </c>
      <c r="GI11" s="3">
        <f t="shared" si="133"/>
        <v>0.6570551573351453</v>
      </c>
      <c r="GJ11" s="3">
        <f t="shared" si="134"/>
        <v>0.30145512346484121</v>
      </c>
      <c r="GK11" s="3">
        <f t="shared" si="135"/>
        <v>0.21077713767921402</v>
      </c>
      <c r="GL11" s="3">
        <f t="shared" si="136"/>
        <v>0.37563257216092827</v>
      </c>
      <c r="GM11" s="3">
        <f t="shared" si="137"/>
        <v>0.21834270871906694</v>
      </c>
      <c r="GN11" s="3">
        <f t="shared" si="138"/>
        <v>0.69850909382671145</v>
      </c>
      <c r="GO11" s="3">
        <f t="shared" si="139"/>
        <v>0.42659902882525119</v>
      </c>
      <c r="GP11" s="3">
        <f t="shared" si="140"/>
        <v>0.34880408323642342</v>
      </c>
      <c r="GQ11" s="3">
        <f t="shared" si="141"/>
        <v>0.33109996278789011</v>
      </c>
      <c r="GR11" s="3">
        <f t="shared" si="142"/>
        <v>-4.8231430045610271E-2</v>
      </c>
      <c r="GS11" s="3">
        <f t="shared" si="143"/>
        <v>0.40642338315016607</v>
      </c>
      <c r="GT11" s="3">
        <f t="shared" si="144"/>
        <v>0.79994091144782509</v>
      </c>
      <c r="GU11" s="3">
        <f t="shared" si="145"/>
        <v>0.21829843917093164</v>
      </c>
      <c r="GV11" s="3">
        <f t="shared" si="146"/>
        <v>0.51088425445044783</v>
      </c>
      <c r="GW11" s="3">
        <f t="shared" si="147"/>
        <v>0.27473549754674353</v>
      </c>
      <c r="GX11" s="3">
        <f t="shared" si="148"/>
        <v>0.3484846636262775</v>
      </c>
      <c r="GY11" s="3">
        <f t="shared" si="149"/>
        <v>0.11918599126616898</v>
      </c>
      <c r="GZ11" s="3">
        <f t="shared" si="150"/>
        <v>0.59579343138033958</v>
      </c>
      <c r="HA11" s="3">
        <f t="shared" si="151"/>
        <v>0.34595434460169067</v>
      </c>
      <c r="HB11" s="3">
        <f t="shared" si="152"/>
        <v>0.66276280325929926</v>
      </c>
      <c r="HC11" s="3">
        <f t="shared" si="153"/>
        <v>0.45856461858356684</v>
      </c>
      <c r="HD11" s="3">
        <f t="shared" si="154"/>
        <v>0.24516342935604279</v>
      </c>
      <c r="HE11" s="3">
        <f t="shared" si="155"/>
        <v>0.38786187348728707</v>
      </c>
      <c r="HF11" s="3">
        <f t="shared" si="156"/>
        <v>6.0188799360040873E-2</v>
      </c>
      <c r="HG11" s="3">
        <f t="shared" si="157"/>
        <v>0.41075335909954802</v>
      </c>
      <c r="HH11" s="3">
        <f t="shared" si="158"/>
        <v>0.51576975513054346</v>
      </c>
      <c r="HI11" s="3">
        <f t="shared" si="159"/>
        <v>0.34064504751444868</v>
      </c>
      <c r="HJ11" s="3">
        <f t="shared" si="160"/>
        <v>0.2857572609602762</v>
      </c>
      <c r="HK11" s="3">
        <f t="shared" si="161"/>
        <v>0.31328635900696267</v>
      </c>
      <c r="HL11" s="3">
        <f t="shared" si="162"/>
        <v>0.29539424497341654</v>
      </c>
      <c r="HM11" s="3">
        <f t="shared" si="163"/>
        <v>8.9355760987094343E-2</v>
      </c>
      <c r="HN11" s="3">
        <f t="shared" si="164"/>
        <v>0.3970521127159492</v>
      </c>
      <c r="HO11" s="3">
        <f t="shared" si="165"/>
        <v>0.55599413051493318</v>
      </c>
      <c r="HP11" s="3">
        <f t="shared" si="166"/>
        <v>0.69737937378949177</v>
      </c>
      <c r="HQ11" s="3">
        <f t="shared" si="167"/>
        <v>0.48951251123340256</v>
      </c>
    </row>
    <row r="12" spans="1:225" x14ac:dyDescent="0.3">
      <c r="A12" s="23" t="s">
        <v>23</v>
      </c>
      <c r="B12" s="4">
        <v>39.964500000000001</v>
      </c>
      <c r="C12" s="4">
        <v>52.0702</v>
      </c>
      <c r="D12" s="4">
        <v>34.027799999999999</v>
      </c>
      <c r="E12" s="4">
        <v>47.851599999999998</v>
      </c>
      <c r="F12" s="4">
        <v>42.666699999999999</v>
      </c>
      <c r="G12" s="4">
        <v>42.794800000000002</v>
      </c>
      <c r="H12" s="4">
        <v>42.306199999999997</v>
      </c>
      <c r="I12" s="13">
        <v>37.046399999999998</v>
      </c>
      <c r="J12" s="13">
        <v>49.328899999999997</v>
      </c>
      <c r="K12" s="4">
        <v>55.4392</v>
      </c>
      <c r="L12" s="4">
        <v>46.908200000000001</v>
      </c>
      <c r="M12" s="13">
        <v>34.626300000000001</v>
      </c>
      <c r="N12" s="4">
        <v>41.509799999999998</v>
      </c>
      <c r="O12" s="4">
        <v>31.2378</v>
      </c>
      <c r="P12" s="13">
        <v>42.1875</v>
      </c>
      <c r="Q12" s="13">
        <v>30.8535</v>
      </c>
      <c r="R12" s="4">
        <v>29.282900000000001</v>
      </c>
      <c r="S12" s="13">
        <v>31.6023</v>
      </c>
      <c r="T12" s="13">
        <v>47.191000000000003</v>
      </c>
      <c r="U12" s="13">
        <v>31.9998</v>
      </c>
      <c r="V12" s="13">
        <v>14.411799999999999</v>
      </c>
      <c r="W12" s="4">
        <v>40.131</v>
      </c>
      <c r="X12" s="13">
        <v>41.593299999999999</v>
      </c>
      <c r="Y12" s="4">
        <v>32.711100000000002</v>
      </c>
      <c r="Z12" s="13">
        <v>34.035699999999999</v>
      </c>
      <c r="AA12" s="4">
        <v>27.1218</v>
      </c>
      <c r="AB12" s="4">
        <v>36.224699999999999</v>
      </c>
      <c r="AC12" s="4">
        <v>24.755600000000001</v>
      </c>
      <c r="AD12" s="4">
        <v>23.174700000000001</v>
      </c>
      <c r="AE12" s="13">
        <v>27.735800000000001</v>
      </c>
      <c r="AF12" s="13">
        <v>46.981499999999997</v>
      </c>
      <c r="AG12" s="4">
        <v>38.281300000000002</v>
      </c>
      <c r="AH12" s="4">
        <v>25.552399999999999</v>
      </c>
      <c r="AI12" s="4">
        <v>29.6159</v>
      </c>
      <c r="AJ12" s="4">
        <v>28.498200000000001</v>
      </c>
      <c r="AK12" s="4">
        <v>36.652299999999997</v>
      </c>
      <c r="AL12" s="4">
        <v>27.528099999999998</v>
      </c>
      <c r="AM12" s="13">
        <v>29.115300000000001</v>
      </c>
      <c r="AN12" s="4">
        <v>14.765599999999999</v>
      </c>
      <c r="AO12" s="4">
        <v>31.749500000000001</v>
      </c>
      <c r="AP12" s="4">
        <v>42.2057</v>
      </c>
      <c r="AQ12" s="4">
        <v>33.1828</v>
      </c>
      <c r="AR12" s="7">
        <v>39.001800000000003</v>
      </c>
      <c r="AS12" s="13">
        <v>25.6447</v>
      </c>
      <c r="AT12" s="13">
        <v>33.558199999999999</v>
      </c>
      <c r="AU12" s="13">
        <v>34.506999999999998</v>
      </c>
      <c r="AV12" s="13">
        <v>36.206899999999997</v>
      </c>
      <c r="AW12" s="4">
        <v>44.360199999999999</v>
      </c>
      <c r="AX12" s="13">
        <v>46.33</v>
      </c>
      <c r="AY12" s="13">
        <v>43.337299999999999</v>
      </c>
      <c r="AZ12" s="13">
        <v>43.103400000000001</v>
      </c>
      <c r="BA12" s="13">
        <v>40.136000000000003</v>
      </c>
      <c r="BB12" s="13">
        <v>41.217500000000001</v>
      </c>
      <c r="BC12" s="13">
        <v>42.608699999999999</v>
      </c>
      <c r="BD12" s="13">
        <v>40.687199999999997</v>
      </c>
      <c r="BE12" s="23" t="s">
        <v>23</v>
      </c>
      <c r="BG12" s="3">
        <f t="shared" si="3"/>
        <v>1.5013324325338737</v>
      </c>
      <c r="BH12" s="3">
        <f t="shared" si="4"/>
        <v>1.1522905615880101</v>
      </c>
      <c r="BI12" s="3">
        <f t="shared" si="5"/>
        <v>1.763264154603001</v>
      </c>
      <c r="BJ12" s="3">
        <f t="shared" si="6"/>
        <v>1.2538765683906077</v>
      </c>
      <c r="BK12" s="3">
        <f t="shared" si="7"/>
        <v>1.4062489013680459</v>
      </c>
      <c r="BL12" s="3">
        <f t="shared" si="8"/>
        <v>1.4020395001261834</v>
      </c>
      <c r="BM12" s="3">
        <f t="shared" si="9"/>
        <v>1.418231843086829</v>
      </c>
      <c r="BN12" s="3">
        <f t="shared" si="10"/>
        <v>1.619590567504535</v>
      </c>
      <c r="BO12" s="3">
        <f t="shared" si="11"/>
        <v>1.2163255211448056</v>
      </c>
      <c r="BP12" s="3">
        <f t="shared" si="12"/>
        <v>1.0822666993751713</v>
      </c>
      <c r="BQ12" s="3">
        <f t="shared" si="13"/>
        <v>1.2790940603135486</v>
      </c>
      <c r="BR12" s="3">
        <f t="shared" si="14"/>
        <v>1.7327869278554162</v>
      </c>
      <c r="BS12" s="3">
        <f t="shared" si="15"/>
        <v>1.4454417992859518</v>
      </c>
      <c r="BT12" s="3">
        <f t="shared" si="16"/>
        <v>1.920749860745635</v>
      </c>
      <c r="BU12" s="3">
        <f t="shared" si="17"/>
        <v>1.4222222222222223</v>
      </c>
      <c r="BV12" s="3">
        <f t="shared" si="18"/>
        <v>1.9446740240167242</v>
      </c>
      <c r="BW12" s="3">
        <f t="shared" si="19"/>
        <v>2.0489773895345063</v>
      </c>
      <c r="BX12" s="3">
        <f t="shared" si="20"/>
        <v>1.8985959882666767</v>
      </c>
      <c r="BY12" s="3">
        <f t="shared" si="21"/>
        <v>1.2714288741497319</v>
      </c>
      <c r="BZ12" s="3">
        <f t="shared" si="22"/>
        <v>1.8750117188232427</v>
      </c>
      <c r="CA12" s="3">
        <f t="shared" si="23"/>
        <v>4.1632551103956486</v>
      </c>
      <c r="CB12" s="3">
        <f t="shared" si="24"/>
        <v>1.4951035359198623</v>
      </c>
      <c r="CC12" s="3">
        <f t="shared" si="25"/>
        <v>1.4425400244750959</v>
      </c>
      <c r="CD12" s="3">
        <f t="shared" si="26"/>
        <v>1.8342397534781771</v>
      </c>
      <c r="CE12" s="3">
        <f t="shared" si="27"/>
        <v>1.7628548847239811</v>
      </c>
      <c r="CF12" s="3">
        <f t="shared" si="28"/>
        <v>2.2122425502732117</v>
      </c>
      <c r="CG12" s="3">
        <f t="shared" si="29"/>
        <v>1.6563284167984829</v>
      </c>
      <c r="CH12" s="3">
        <f t="shared" si="30"/>
        <v>2.4236940328652912</v>
      </c>
      <c r="CI12" s="3">
        <f t="shared" si="31"/>
        <v>2.5890302787091093</v>
      </c>
      <c r="CJ12" s="3">
        <f t="shared" si="32"/>
        <v>2.1632691323127511</v>
      </c>
      <c r="CK12" s="3">
        <f t="shared" si="33"/>
        <v>1.2770984323616743</v>
      </c>
      <c r="CL12" s="3">
        <f t="shared" si="34"/>
        <v>1.5673448916311619</v>
      </c>
      <c r="CM12" s="3">
        <f t="shared" si="35"/>
        <v>2.3481160282400091</v>
      </c>
      <c r="CN12" s="3">
        <f t="shared" si="36"/>
        <v>2.0259387693772601</v>
      </c>
      <c r="CO12" s="3">
        <f t="shared" si="37"/>
        <v>2.1053961302819126</v>
      </c>
      <c r="CP12" s="3">
        <f t="shared" si="38"/>
        <v>1.6370050447038795</v>
      </c>
      <c r="CQ12" s="3">
        <f t="shared" si="39"/>
        <v>2.1795910360685991</v>
      </c>
      <c r="CR12" s="3">
        <f t="shared" si="40"/>
        <v>2.0607721713325984</v>
      </c>
      <c r="CS12" s="3">
        <f t="shared" si="41"/>
        <v>4.0634989434902753</v>
      </c>
      <c r="CT12" s="3">
        <f t="shared" si="42"/>
        <v>1.8897935400557488</v>
      </c>
      <c r="CU12" s="3">
        <f t="shared" si="43"/>
        <v>1.4216089295995564</v>
      </c>
      <c r="CV12" s="3">
        <f t="shared" si="44"/>
        <v>1.8081656761936906</v>
      </c>
      <c r="CW12" s="3">
        <f t="shared" si="45"/>
        <v>1.5383905358214236</v>
      </c>
      <c r="CX12" s="3">
        <f t="shared" si="46"/>
        <v>2.3396647260447576</v>
      </c>
      <c r="CY12" s="3">
        <f t="shared" si="47"/>
        <v>1.7879385664308576</v>
      </c>
      <c r="CZ12" s="3">
        <f t="shared" si="48"/>
        <v>1.7387776393195584</v>
      </c>
      <c r="DA12" s="3">
        <f t="shared" si="49"/>
        <v>1.6571426993197431</v>
      </c>
      <c r="DB12" s="3">
        <f t="shared" si="50"/>
        <v>1.3525637846538114</v>
      </c>
      <c r="DC12" s="3">
        <f t="shared" si="51"/>
        <v>1.2950571983595942</v>
      </c>
      <c r="DD12" s="3">
        <f t="shared" si="52"/>
        <v>1.3844886506542864</v>
      </c>
      <c r="DE12" s="3">
        <f t="shared" si="53"/>
        <v>1.3920015590417461</v>
      </c>
      <c r="DF12" s="3">
        <f t="shared" si="54"/>
        <v>1.494917281243771</v>
      </c>
      <c r="DG12" s="3">
        <f t="shared" si="55"/>
        <v>1.4556923636804755</v>
      </c>
      <c r="DH12" s="3">
        <f t="shared" si="56"/>
        <v>1.408163121616008</v>
      </c>
      <c r="DI12" s="3">
        <f t="shared" si="57"/>
        <v>1.4746652509880258</v>
      </c>
      <c r="DK12" s="3">
        <f t="shared" si="58"/>
        <v>0.23343544937158053</v>
      </c>
      <c r="DL12" s="3">
        <f t="shared" si="59"/>
        <v>-0.24296680768509132</v>
      </c>
      <c r="DM12" s="3">
        <f t="shared" si="60"/>
        <v>-6.9911339081719925E-2</v>
      </c>
      <c r="DN12" s="3">
        <f t="shared" si="61"/>
        <v>8.8341711798890776E-2</v>
      </c>
      <c r="DO12" s="3">
        <f t="shared" si="62"/>
        <v>-0.1991702404668364</v>
      </c>
      <c r="DP12" s="3">
        <f t="shared" si="63"/>
        <v>-4.6122652173254217E-2</v>
      </c>
      <c r="DQ12" s="3">
        <f t="shared" si="64"/>
        <v>-4.7297613670108894E-2</v>
      </c>
      <c r="DR12" s="3">
        <f t="shared" si="65"/>
        <v>-7.8242595366889753E-2</v>
      </c>
      <c r="DS12" s="3">
        <f t="shared" si="66"/>
        <v>2.8598624560632134E-2</v>
      </c>
      <c r="DT12" s="3">
        <f t="shared" si="67"/>
        <v>-1.3164137482072456E-2</v>
      </c>
      <c r="DU12" s="3">
        <f t="shared" si="68"/>
        <v>0.13302307616147524</v>
      </c>
      <c r="DV12" s="3">
        <f t="shared" si="69"/>
        <v>-5.9894150011715531E-2</v>
      </c>
      <c r="DW12" s="3">
        <f t="shared" si="70"/>
        <v>-0.14056944861405996</v>
      </c>
      <c r="DX12" s="3">
        <f t="shared" si="71"/>
        <v>6.1994581338421756E-2</v>
      </c>
      <c r="DY12" s="3">
        <f t="shared" si="72"/>
        <v>-0.24126554927838187</v>
      </c>
      <c r="DZ12" s="3">
        <f t="shared" si="73"/>
        <v>0.14043671734282098</v>
      </c>
      <c r="EA12" s="3">
        <f t="shared" si="74"/>
        <v>0.16732167498481029</v>
      </c>
      <c r="EB12" s="3">
        <f t="shared" si="75"/>
        <v>2.4906706880920775E-2</v>
      </c>
      <c r="EC12" s="3">
        <f t="shared" si="76"/>
        <v>6.8125815066349214E-3</v>
      </c>
      <c r="ED12" s="3">
        <f t="shared" si="77"/>
        <v>1.1064292936101673E-2</v>
      </c>
      <c r="EE12" s="3">
        <f t="shared" si="78"/>
        <v>0.90545005862773209</v>
      </c>
      <c r="EF12" s="3">
        <f t="shared" si="79"/>
        <v>-8.6904563641667251E-2</v>
      </c>
      <c r="EG12" s="3">
        <f t="shared" si="80"/>
        <v>6.5086966678908564E-2</v>
      </c>
      <c r="EH12" s="3">
        <f t="shared" si="81"/>
        <v>-0.13878303514219603</v>
      </c>
      <c r="EI12" s="3">
        <f t="shared" si="82"/>
        <v>0.40418082807624095</v>
      </c>
      <c r="EJ12" s="3">
        <f t="shared" si="83"/>
        <v>0.19628587221999547</v>
      </c>
      <c r="EK12" s="3">
        <f t="shared" si="84"/>
        <v>-1.0215034180053739E-2</v>
      </c>
      <c r="EL12" s="3">
        <f t="shared" si="85"/>
        <v>0.23083369319947605</v>
      </c>
      <c r="EM12" s="3">
        <f t="shared" si="86"/>
        <v>0.32853591760960699</v>
      </c>
      <c r="EN12" s="3">
        <f t="shared" si="87"/>
        <v>3.1994753997763012E-2</v>
      </c>
      <c r="EO12" s="3">
        <f t="shared" si="88"/>
        <v>-1.738092490758758E-2</v>
      </c>
      <c r="EP12" s="3">
        <f t="shared" si="89"/>
        <v>-0.2176704935046177</v>
      </c>
      <c r="EQ12" s="3">
        <f t="shared" si="90"/>
        <v>9.1482616599775746E-2</v>
      </c>
      <c r="ER12" s="3">
        <f t="shared" si="91"/>
        <v>-2.4777685738244792E-2</v>
      </c>
      <c r="ES12" s="3">
        <f t="shared" si="92"/>
        <v>-0.14664741423765948</v>
      </c>
      <c r="ET12" s="3">
        <f t="shared" si="93"/>
        <v>-3.9721521270139719E-2</v>
      </c>
      <c r="EU12" s="3">
        <f t="shared" si="94"/>
        <v>0.14060770470807632</v>
      </c>
      <c r="EV12" s="3">
        <f t="shared" si="95"/>
        <v>-0.1830172333761626</v>
      </c>
      <c r="EW12" s="3">
        <f t="shared" si="96"/>
        <v>0.23655689868203333</v>
      </c>
      <c r="EX12" s="3">
        <f t="shared" si="97"/>
        <v>0.21482301646814556</v>
      </c>
      <c r="EY12" s="3">
        <f t="shared" si="98"/>
        <v>0.17242317107297817</v>
      </c>
      <c r="EZ12" s="3">
        <f t="shared" si="99"/>
        <v>-8.578289067764612E-2</v>
      </c>
      <c r="FA12" s="3">
        <f t="shared" si="100"/>
        <v>3.2721845172043997E-2</v>
      </c>
      <c r="FB12" s="3">
        <f t="shared" si="101"/>
        <v>6.4210403571443891E-2</v>
      </c>
      <c r="FC12" s="3">
        <f t="shared" si="102"/>
        <v>0.10784115553139462</v>
      </c>
      <c r="FD12" s="3">
        <f t="shared" si="103"/>
        <v>-1.6274411290941902E-2</v>
      </c>
      <c r="FE12" s="3">
        <f t="shared" si="104"/>
        <v>-3.7984604599510148E-2</v>
      </c>
      <c r="FF12" s="3">
        <f t="shared" si="105"/>
        <v>-0.23108593366553601</v>
      </c>
      <c r="FG12" s="3">
        <f t="shared" si="106"/>
        <v>-0.32856305384661882</v>
      </c>
      <c r="FH12" s="3">
        <f t="shared" si="107"/>
        <v>-0.2970497031938516</v>
      </c>
      <c r="FI12" s="3">
        <f t="shared" si="108"/>
        <v>-0.24483132414016362</v>
      </c>
      <c r="FJ12" s="3">
        <f t="shared" si="109"/>
        <v>-1.9350865679639288E-2</v>
      </c>
      <c r="FK12" s="3">
        <f t="shared" si="110"/>
        <v>0.15364942565735701</v>
      </c>
      <c r="FL12" s="3">
        <f t="shared" si="111"/>
        <v>0.10614680501026812</v>
      </c>
      <c r="FM12" s="3">
        <f t="shared" si="112"/>
        <v>0.13108381595041035</v>
      </c>
      <c r="FO12" s="3">
        <f t="shared" si="113"/>
        <v>-0.23343544937158053</v>
      </c>
      <c r="FP12" s="3">
        <f t="shared" si="114"/>
        <v>0.24296680768509132</v>
      </c>
      <c r="FQ12" s="3">
        <f t="shared" si="115"/>
        <v>6.9911339081719925E-2</v>
      </c>
      <c r="FR12" s="3">
        <f t="shared" si="116"/>
        <v>-8.8341711798890776E-2</v>
      </c>
      <c r="FS12" s="3">
        <f t="shared" si="117"/>
        <v>0.1991702404668364</v>
      </c>
      <c r="FT12" s="3">
        <f t="shared" si="118"/>
        <v>4.6122652173254217E-2</v>
      </c>
      <c r="FU12" s="3">
        <f t="shared" si="119"/>
        <v>4.7297613670108894E-2</v>
      </c>
      <c r="FV12" s="3">
        <f t="shared" si="120"/>
        <v>7.8242595366889753E-2</v>
      </c>
      <c r="FW12" s="3">
        <f t="shared" si="121"/>
        <v>-2.8598624560632134E-2</v>
      </c>
      <c r="FX12" s="3">
        <f t="shared" si="122"/>
        <v>1.3164137482072456E-2</v>
      </c>
      <c r="FY12" s="3">
        <f t="shared" si="123"/>
        <v>-0.13302307616147524</v>
      </c>
      <c r="FZ12" s="3">
        <f t="shared" si="124"/>
        <v>5.9894150011715531E-2</v>
      </c>
      <c r="GA12" s="3">
        <f t="shared" si="125"/>
        <v>0.14056944861405996</v>
      </c>
      <c r="GB12" s="3">
        <f t="shared" si="126"/>
        <v>-6.1994581338421756E-2</v>
      </c>
      <c r="GC12" s="3">
        <f t="shared" si="127"/>
        <v>0.24126554927838187</v>
      </c>
      <c r="GD12" s="3">
        <f t="shared" si="128"/>
        <v>-0.14043671734282098</v>
      </c>
      <c r="GE12" s="3">
        <f t="shared" si="129"/>
        <v>-0.16732167498481029</v>
      </c>
      <c r="GF12" s="3">
        <f t="shared" si="130"/>
        <v>-2.4906706880920775E-2</v>
      </c>
      <c r="GG12" s="3">
        <f t="shared" si="131"/>
        <v>-6.8125815066349214E-3</v>
      </c>
      <c r="GH12" s="3">
        <f t="shared" si="132"/>
        <v>-1.1064292936101673E-2</v>
      </c>
      <c r="GI12" s="3">
        <f t="shared" si="133"/>
        <v>-0.90545005862773209</v>
      </c>
      <c r="GJ12" s="3">
        <f t="shared" si="134"/>
        <v>8.6904563641667251E-2</v>
      </c>
      <c r="GK12" s="3">
        <f t="shared" si="135"/>
        <v>-6.5086966678908564E-2</v>
      </c>
      <c r="GL12" s="3">
        <f t="shared" si="136"/>
        <v>0.13878303514219603</v>
      </c>
      <c r="GM12" s="3">
        <f t="shared" si="137"/>
        <v>-0.40418082807624095</v>
      </c>
      <c r="GN12" s="3">
        <f t="shared" si="138"/>
        <v>-0.19628587221999547</v>
      </c>
      <c r="GO12" s="3">
        <f t="shared" si="139"/>
        <v>1.0215034180053739E-2</v>
      </c>
      <c r="GP12" s="3">
        <f t="shared" si="140"/>
        <v>-0.23083369319947605</v>
      </c>
      <c r="GQ12" s="3">
        <f t="shared" si="141"/>
        <v>-0.32853591760960699</v>
      </c>
      <c r="GR12" s="3">
        <f t="shared" si="142"/>
        <v>-3.1994753997763012E-2</v>
      </c>
      <c r="GS12" s="3">
        <f t="shared" si="143"/>
        <v>1.738092490758758E-2</v>
      </c>
      <c r="GT12" s="3">
        <f t="shared" si="144"/>
        <v>0.2176704935046177</v>
      </c>
      <c r="GU12" s="3">
        <f t="shared" si="145"/>
        <v>-9.1482616599775746E-2</v>
      </c>
      <c r="GV12" s="3">
        <f t="shared" si="146"/>
        <v>2.4777685738244792E-2</v>
      </c>
      <c r="GW12" s="3">
        <f t="shared" si="147"/>
        <v>0.14664741423765948</v>
      </c>
      <c r="GX12" s="3">
        <f t="shared" si="148"/>
        <v>3.9721521270139719E-2</v>
      </c>
      <c r="GY12" s="3">
        <f t="shared" si="149"/>
        <v>-0.14060770470807632</v>
      </c>
      <c r="GZ12" s="3">
        <f t="shared" si="150"/>
        <v>0.1830172333761626</v>
      </c>
      <c r="HA12" s="3">
        <f t="shared" si="151"/>
        <v>-0.23655689868203333</v>
      </c>
      <c r="HB12" s="3">
        <f t="shared" si="152"/>
        <v>-0.21482301646814556</v>
      </c>
      <c r="HC12" s="3">
        <f t="shared" si="153"/>
        <v>-0.17242317107297817</v>
      </c>
      <c r="HD12" s="3">
        <f t="shared" si="154"/>
        <v>8.578289067764612E-2</v>
      </c>
      <c r="HE12" s="3">
        <f t="shared" si="155"/>
        <v>-3.2721845172043997E-2</v>
      </c>
      <c r="HF12" s="3">
        <f t="shared" si="156"/>
        <v>-6.4210403571443891E-2</v>
      </c>
      <c r="HG12" s="3">
        <f t="shared" si="157"/>
        <v>-0.10784115553139462</v>
      </c>
      <c r="HH12" s="3">
        <f t="shared" si="158"/>
        <v>1.6274411290941902E-2</v>
      </c>
      <c r="HI12" s="3">
        <f t="shared" si="159"/>
        <v>3.7984604599510148E-2</v>
      </c>
      <c r="HJ12" s="3">
        <f t="shared" si="160"/>
        <v>0.23108593366553601</v>
      </c>
      <c r="HK12" s="3">
        <f t="shared" si="161"/>
        <v>0.32856305384661882</v>
      </c>
      <c r="HL12" s="3">
        <f t="shared" si="162"/>
        <v>0.2970497031938516</v>
      </c>
      <c r="HM12" s="3">
        <f t="shared" si="163"/>
        <v>0.24483132414016362</v>
      </c>
      <c r="HN12" s="3">
        <f t="shared" si="164"/>
        <v>1.9350865679639288E-2</v>
      </c>
      <c r="HO12" s="3">
        <f t="shared" si="165"/>
        <v>-0.15364942565735701</v>
      </c>
      <c r="HP12" s="3">
        <f t="shared" si="166"/>
        <v>-0.10614680501026812</v>
      </c>
      <c r="HQ12" s="3">
        <f t="shared" si="167"/>
        <v>-0.13108381595041035</v>
      </c>
    </row>
    <row r="13" spans="1:225" s="6" customFormat="1" x14ac:dyDescent="0.3">
      <c r="A13" s="23" t="s">
        <v>24</v>
      </c>
      <c r="B13" s="7">
        <v>46.044600000000003</v>
      </c>
      <c r="C13" s="7">
        <v>49.216000000000001</v>
      </c>
      <c r="D13" s="7">
        <v>33.282600000000002</v>
      </c>
      <c r="E13" s="7">
        <v>56.480499999999999</v>
      </c>
      <c r="F13" s="7">
        <v>34.155200000000001</v>
      </c>
      <c r="G13" s="7">
        <v>41.205300000000001</v>
      </c>
      <c r="H13" s="7">
        <v>36.176699999999997</v>
      </c>
      <c r="I13" s="15">
        <v>54.203499999999998</v>
      </c>
      <c r="J13" s="13">
        <v>56.267899999999997</v>
      </c>
      <c r="K13" s="7">
        <v>63.349899999999998</v>
      </c>
      <c r="L13" s="7">
        <v>52.415799999999997</v>
      </c>
      <c r="M13" s="13">
        <v>31.907599999999999</v>
      </c>
      <c r="N13" s="7">
        <v>37.292299999999997</v>
      </c>
      <c r="O13" s="7">
        <v>35.535899999999998</v>
      </c>
      <c r="P13" s="13">
        <v>47.521599999999999</v>
      </c>
      <c r="Q13" s="13">
        <v>31.299900000000001</v>
      </c>
      <c r="R13" s="7">
        <v>40.497100000000003</v>
      </c>
      <c r="S13" s="13">
        <v>44.455599999999997</v>
      </c>
      <c r="T13" s="13">
        <v>55.524099999999997</v>
      </c>
      <c r="U13" s="15">
        <v>46.974899999999998</v>
      </c>
      <c r="V13" s="13">
        <v>25.7895</v>
      </c>
      <c r="W13" s="4">
        <v>37.427900000000001</v>
      </c>
      <c r="X13" s="13">
        <v>45.002299999999998</v>
      </c>
      <c r="Y13" s="7">
        <v>34.3324</v>
      </c>
      <c r="Z13" s="13">
        <v>66.710400000000007</v>
      </c>
      <c r="AA13" s="7">
        <v>29.347200000000001</v>
      </c>
      <c r="AB13" s="7">
        <v>46.740900000000003</v>
      </c>
      <c r="AC13" s="7">
        <v>32.422499999999999</v>
      </c>
      <c r="AD13" s="7">
        <v>29.447099999999999</v>
      </c>
      <c r="AE13" s="15">
        <v>33.6432</v>
      </c>
      <c r="AF13" s="15">
        <v>48.341999999999999</v>
      </c>
      <c r="AG13" s="7">
        <v>35.919400000000003</v>
      </c>
      <c r="AH13" s="7">
        <v>37.9649</v>
      </c>
      <c r="AI13" s="7">
        <v>34.395800000000001</v>
      </c>
      <c r="AJ13" s="7">
        <v>33.874000000000002</v>
      </c>
      <c r="AK13" s="7">
        <v>39.337499999999999</v>
      </c>
      <c r="AL13" s="7">
        <v>35.679600000000001</v>
      </c>
      <c r="AM13" s="15">
        <v>33.847999999999999</v>
      </c>
      <c r="AN13" s="7">
        <v>20.027899999999999</v>
      </c>
      <c r="AO13" s="7">
        <v>41.97</v>
      </c>
      <c r="AP13" s="4">
        <v>51.9129</v>
      </c>
      <c r="AQ13" s="7">
        <v>40.466799999999999</v>
      </c>
      <c r="AR13" s="7">
        <v>45.457700000000003</v>
      </c>
      <c r="AS13" s="15">
        <v>34.115099999999998</v>
      </c>
      <c r="AT13" s="13">
        <v>40.348300000000002</v>
      </c>
      <c r="AU13" s="13">
        <v>38.595100000000002</v>
      </c>
      <c r="AV13" s="15">
        <v>38.7607</v>
      </c>
      <c r="AW13" s="7">
        <v>54.159199999999998</v>
      </c>
      <c r="AX13" s="13">
        <v>53.141100000000002</v>
      </c>
      <c r="AY13" s="13">
        <v>50.993499999999997</v>
      </c>
      <c r="AZ13" s="15">
        <v>51.948099999999997</v>
      </c>
      <c r="BA13" s="15">
        <v>46.248699999999999</v>
      </c>
      <c r="BB13" s="13">
        <v>50.0852</v>
      </c>
      <c r="BC13" s="13">
        <v>45.884900000000002</v>
      </c>
      <c r="BD13" s="15">
        <v>43.520299999999999</v>
      </c>
      <c r="BE13" s="23" t="s">
        <v>24</v>
      </c>
      <c r="BG13" s="3">
        <f t="shared" si="3"/>
        <v>1.3030844007766382</v>
      </c>
      <c r="BH13" s="3">
        <f t="shared" si="4"/>
        <v>1.219115734720416</v>
      </c>
      <c r="BI13" s="3">
        <f t="shared" si="5"/>
        <v>1.8027437760271132</v>
      </c>
      <c r="BJ13" s="3">
        <f t="shared" si="6"/>
        <v>1.0623135418418745</v>
      </c>
      <c r="BK13" s="3">
        <f t="shared" si="7"/>
        <v>1.7566871223122686</v>
      </c>
      <c r="BL13" s="3">
        <f t="shared" si="8"/>
        <v>1.4561233627712939</v>
      </c>
      <c r="BM13" s="3">
        <f t="shared" si="9"/>
        <v>1.6585260678834721</v>
      </c>
      <c r="BN13" s="3">
        <f t="shared" si="10"/>
        <v>1.1069395887719429</v>
      </c>
      <c r="BO13" s="3">
        <f t="shared" si="11"/>
        <v>1.0663273376116755</v>
      </c>
      <c r="BP13" s="3">
        <f t="shared" si="12"/>
        <v>0.94712067422363733</v>
      </c>
      <c r="BQ13" s="3">
        <f t="shared" si="13"/>
        <v>1.144693012412288</v>
      </c>
      <c r="BR13" s="3">
        <f t="shared" si="14"/>
        <v>1.8804297408767818</v>
      </c>
      <c r="BS13" s="3">
        <f t="shared" si="15"/>
        <v>1.6089112229602358</v>
      </c>
      <c r="BT13" s="3">
        <f t="shared" si="16"/>
        <v>1.6884333870817962</v>
      </c>
      <c r="BU13" s="3">
        <f t="shared" si="17"/>
        <v>1.262583751388842</v>
      </c>
      <c r="BV13" s="3">
        <f t="shared" si="18"/>
        <v>1.9169390317540951</v>
      </c>
      <c r="BW13" s="3">
        <f t="shared" si="19"/>
        <v>1.4815875704680086</v>
      </c>
      <c r="BX13" s="3">
        <f t="shared" si="20"/>
        <v>1.3496612350300075</v>
      </c>
      <c r="BY13" s="3">
        <f t="shared" si="21"/>
        <v>1.0806118424251812</v>
      </c>
      <c r="BZ13" s="3">
        <f t="shared" si="22"/>
        <v>1.2772778654132313</v>
      </c>
      <c r="CA13" s="3">
        <f t="shared" si="23"/>
        <v>2.3265282382364916</v>
      </c>
      <c r="CB13" s="3">
        <f t="shared" si="24"/>
        <v>1.6030821926958232</v>
      </c>
      <c r="CC13" s="3">
        <f t="shared" si="25"/>
        <v>1.3332651886681348</v>
      </c>
      <c r="CD13" s="3">
        <f t="shared" si="26"/>
        <v>1.747620323659284</v>
      </c>
      <c r="CE13" s="3">
        <f t="shared" si="27"/>
        <v>0.89940998704849606</v>
      </c>
      <c r="CF13" s="3">
        <f t="shared" si="28"/>
        <v>2.0444880601897286</v>
      </c>
      <c r="CG13" s="3">
        <f t="shared" si="29"/>
        <v>1.2836723298010948</v>
      </c>
      <c r="CH13" s="3">
        <f t="shared" si="30"/>
        <v>1.8505667360629192</v>
      </c>
      <c r="CI13" s="3">
        <f t="shared" si="31"/>
        <v>2.0375520849251711</v>
      </c>
      <c r="CJ13" s="3">
        <f t="shared" si="32"/>
        <v>1.7834213154515624</v>
      </c>
      <c r="CK13" s="3">
        <f t="shared" si="33"/>
        <v>1.2411567580985479</v>
      </c>
      <c r="CL13" s="3">
        <f t="shared" si="34"/>
        <v>1.6704065212670589</v>
      </c>
      <c r="CM13" s="3">
        <f t="shared" si="35"/>
        <v>1.5804071655660887</v>
      </c>
      <c r="CN13" s="3">
        <f t="shared" si="36"/>
        <v>1.7443990254624111</v>
      </c>
      <c r="CO13" s="3">
        <f t="shared" si="37"/>
        <v>1.7712700005904232</v>
      </c>
      <c r="CP13" s="3">
        <f t="shared" si="38"/>
        <v>1.5252621544327931</v>
      </c>
      <c r="CQ13" s="3">
        <f t="shared" si="39"/>
        <v>1.6816332021659435</v>
      </c>
      <c r="CR13" s="3">
        <f t="shared" si="40"/>
        <v>1.772630583786339</v>
      </c>
      <c r="CS13" s="3">
        <f t="shared" si="41"/>
        <v>2.9958208299422306</v>
      </c>
      <c r="CT13" s="3">
        <f t="shared" si="42"/>
        <v>1.4295925661186561</v>
      </c>
      <c r="CU13" s="3">
        <f t="shared" si="43"/>
        <v>1.1557820888449692</v>
      </c>
      <c r="CV13" s="3">
        <f t="shared" si="44"/>
        <v>1.4826969268635029</v>
      </c>
      <c r="CW13" s="3">
        <f t="shared" si="45"/>
        <v>1.319908398357154</v>
      </c>
      <c r="CX13" s="3">
        <f t="shared" si="46"/>
        <v>1.7587519895881882</v>
      </c>
      <c r="CY13" s="3">
        <f t="shared" si="47"/>
        <v>1.487051499071832</v>
      </c>
      <c r="CZ13" s="3">
        <f t="shared" si="48"/>
        <v>1.5546014908628296</v>
      </c>
      <c r="DA13" s="3">
        <f t="shared" si="49"/>
        <v>1.547959660171256</v>
      </c>
      <c r="DB13" s="3">
        <f t="shared" si="50"/>
        <v>1.107845019867354</v>
      </c>
      <c r="DC13" s="3">
        <f t="shared" si="51"/>
        <v>1.1290695902041923</v>
      </c>
      <c r="DD13" s="3">
        <f t="shared" si="52"/>
        <v>1.1766205496779001</v>
      </c>
      <c r="DE13" s="3">
        <f t="shared" si="53"/>
        <v>1.1549989316259883</v>
      </c>
      <c r="DF13" s="3">
        <f t="shared" si="54"/>
        <v>1.2973337628949571</v>
      </c>
      <c r="DG13" s="3">
        <f t="shared" si="55"/>
        <v>1.197958678411986</v>
      </c>
      <c r="DH13" s="3">
        <f t="shared" si="56"/>
        <v>1.3076197180336013</v>
      </c>
      <c r="DI13" s="3">
        <f t="shared" si="57"/>
        <v>1.3786669669096951</v>
      </c>
      <c r="DJ13" s="74"/>
      <c r="DK13" s="3">
        <f t="shared" si="58"/>
        <v>2.9122518581498693E-2</v>
      </c>
      <c r="DL13" s="3">
        <f t="shared" si="59"/>
        <v>-0.16163626801240119</v>
      </c>
      <c r="DM13" s="3">
        <f t="shared" si="60"/>
        <v>-3.7965598980127448E-2</v>
      </c>
      <c r="DN13" s="3">
        <f t="shared" si="61"/>
        <v>-0.15084398399607199</v>
      </c>
      <c r="DO13" s="3">
        <f t="shared" si="62"/>
        <v>0.12183505092994722</v>
      </c>
      <c r="DP13" s="3">
        <f t="shared" si="63"/>
        <v>8.4829382155757853E-3</v>
      </c>
      <c r="DQ13" s="3">
        <f t="shared" si="64"/>
        <v>0.17851068016953447</v>
      </c>
      <c r="DR13" s="3">
        <f t="shared" si="65"/>
        <v>-0.627295252076433</v>
      </c>
      <c r="DS13" s="3">
        <f t="shared" si="66"/>
        <v>-0.16128037975909412</v>
      </c>
      <c r="DT13" s="3">
        <f t="shared" si="67"/>
        <v>-0.20560004029145715</v>
      </c>
      <c r="DU13" s="3">
        <f t="shared" si="68"/>
        <v>-2.7138539514508769E-2</v>
      </c>
      <c r="DV13" s="3">
        <f t="shared" si="69"/>
        <v>5.8073989069240016E-2</v>
      </c>
      <c r="DW13" s="3">
        <f t="shared" si="70"/>
        <v>1.4004754266994612E-2</v>
      </c>
      <c r="DX13" s="3">
        <f t="shared" si="71"/>
        <v>-0.12398980518069236</v>
      </c>
      <c r="DY13" s="3">
        <f t="shared" si="72"/>
        <v>-0.41303336313907973</v>
      </c>
      <c r="DZ13" s="3">
        <f t="shared" si="73"/>
        <v>0.11971282644128094</v>
      </c>
      <c r="EA13" s="3">
        <f t="shared" si="74"/>
        <v>-0.30043848880045243</v>
      </c>
      <c r="EB13" s="3">
        <f t="shared" si="75"/>
        <v>-0.46742889671562637</v>
      </c>
      <c r="EC13" s="3">
        <f t="shared" si="76"/>
        <v>-0.2277897783540864</v>
      </c>
      <c r="ED13" s="3">
        <f t="shared" si="77"/>
        <v>-0.54276290926797344</v>
      </c>
      <c r="EE13" s="3">
        <f t="shared" si="78"/>
        <v>6.5916791810318162E-2</v>
      </c>
      <c r="EF13" s="3">
        <f t="shared" si="79"/>
        <v>1.3698438611974634E-2</v>
      </c>
      <c r="EG13" s="3">
        <f t="shared" si="80"/>
        <v>-4.8560618106676286E-2</v>
      </c>
      <c r="EH13" s="3">
        <f t="shared" si="81"/>
        <v>-0.20857347249547559</v>
      </c>
      <c r="EI13" s="3">
        <f t="shared" si="82"/>
        <v>-0.56668208232414219</v>
      </c>
      <c r="EJ13" s="3">
        <f t="shared" si="83"/>
        <v>8.251593844103286E-2</v>
      </c>
      <c r="EK13" s="3">
        <f t="shared" si="84"/>
        <v>-0.377926805836093</v>
      </c>
      <c r="EL13" s="3">
        <f t="shared" si="85"/>
        <v>-0.15840672751805721</v>
      </c>
      <c r="EM13" s="3">
        <f t="shared" si="86"/>
        <v>-1.7038981338517351E-2</v>
      </c>
      <c r="EN13" s="3">
        <f t="shared" si="87"/>
        <v>-0.24657084265436272</v>
      </c>
      <c r="EO13" s="3">
        <f t="shared" si="88"/>
        <v>-5.8565310594311436E-2</v>
      </c>
      <c r="EP13" s="3">
        <f t="shared" si="89"/>
        <v>-0.12579392157518493</v>
      </c>
      <c r="EQ13" s="3">
        <f t="shared" si="90"/>
        <v>-0.47972478935813406</v>
      </c>
      <c r="ER13" s="3">
        <f t="shared" si="91"/>
        <v>-0.24063816793632609</v>
      </c>
      <c r="ES13" s="3">
        <f t="shared" si="92"/>
        <v>-0.39595497247371386</v>
      </c>
      <c r="ET13" s="3">
        <f t="shared" si="93"/>
        <v>-0.14172306179681721</v>
      </c>
      <c r="EU13" s="3">
        <f t="shared" si="94"/>
        <v>-0.23358669874257784</v>
      </c>
      <c r="EV13" s="3">
        <f t="shared" si="95"/>
        <v>-0.4003103400047851</v>
      </c>
      <c r="EW13" s="3">
        <f t="shared" si="96"/>
        <v>-0.20321427688309682</v>
      </c>
      <c r="EX13" s="3">
        <f t="shared" si="97"/>
        <v>-0.18780157465671302</v>
      </c>
      <c r="EY13" s="3">
        <f t="shared" si="98"/>
        <v>-0.12623205972882212</v>
      </c>
      <c r="EZ13" s="3">
        <f t="shared" si="99"/>
        <v>-0.37208603238124832</v>
      </c>
      <c r="FA13" s="3">
        <f t="shared" si="100"/>
        <v>-0.1882621371638134</v>
      </c>
      <c r="FB13" s="3">
        <f t="shared" si="101"/>
        <v>-0.34753934733775743</v>
      </c>
      <c r="FC13" s="3">
        <f t="shared" si="102"/>
        <v>-0.15800139965058244</v>
      </c>
      <c r="FD13" s="3">
        <f t="shared" si="103"/>
        <v>-0.17780305418363873</v>
      </c>
      <c r="FE13" s="3">
        <f t="shared" si="104"/>
        <v>-0.1363145700431615</v>
      </c>
      <c r="FF13" s="3">
        <f t="shared" si="105"/>
        <v>-0.51902649233111786</v>
      </c>
      <c r="FG13" s="3">
        <f t="shared" si="106"/>
        <v>-0.52644446283641133</v>
      </c>
      <c r="FH13" s="3">
        <f t="shared" si="107"/>
        <v>-0.53175379220179364</v>
      </c>
      <c r="FI13" s="3">
        <f t="shared" si="108"/>
        <v>-0.51410063399711814</v>
      </c>
      <c r="FJ13" s="3">
        <f t="shared" si="109"/>
        <v>-0.22386683609564251</v>
      </c>
      <c r="FK13" s="3">
        <f t="shared" si="110"/>
        <v>-0.12747792691541476</v>
      </c>
      <c r="FL13" s="3">
        <f t="shared" si="111"/>
        <v>-7.2462317765804027E-4</v>
      </c>
      <c r="FM13" s="3">
        <f t="shared" si="112"/>
        <v>3.3970315204166712E-2</v>
      </c>
      <c r="FN13" s="74"/>
      <c r="FO13" s="3">
        <f t="shared" si="113"/>
        <v>-2.9122518581498693E-2</v>
      </c>
      <c r="FP13" s="3">
        <f t="shared" si="114"/>
        <v>0.16163626801240119</v>
      </c>
      <c r="FQ13" s="3">
        <f t="shared" si="115"/>
        <v>3.7965598980127448E-2</v>
      </c>
      <c r="FR13" s="3">
        <f t="shared" si="116"/>
        <v>0.15084398399607199</v>
      </c>
      <c r="FS13" s="3">
        <f t="shared" si="117"/>
        <v>-0.12183505092994722</v>
      </c>
      <c r="FT13" s="3">
        <f t="shared" si="118"/>
        <v>-8.4829382155757853E-3</v>
      </c>
      <c r="FU13" s="3">
        <f t="shared" si="119"/>
        <v>-0.17851068016953447</v>
      </c>
      <c r="FV13" s="3">
        <f t="shared" si="120"/>
        <v>0.627295252076433</v>
      </c>
      <c r="FW13" s="3">
        <f t="shared" si="121"/>
        <v>0.16128037975909412</v>
      </c>
      <c r="FX13" s="3">
        <f t="shared" si="122"/>
        <v>0.20560004029145715</v>
      </c>
      <c r="FY13" s="3">
        <f t="shared" si="123"/>
        <v>2.7138539514508769E-2</v>
      </c>
      <c r="FZ13" s="3">
        <f t="shared" si="124"/>
        <v>-5.8073989069240016E-2</v>
      </c>
      <c r="GA13" s="3">
        <f t="shared" si="125"/>
        <v>-1.4004754266994612E-2</v>
      </c>
      <c r="GB13" s="3">
        <f t="shared" si="126"/>
        <v>0.12398980518069236</v>
      </c>
      <c r="GC13" s="3">
        <f t="shared" si="127"/>
        <v>0.41303336313907973</v>
      </c>
      <c r="GD13" s="3">
        <f t="shared" si="128"/>
        <v>-0.11971282644128094</v>
      </c>
      <c r="GE13" s="3">
        <f t="shared" si="129"/>
        <v>0.30043848880045243</v>
      </c>
      <c r="GF13" s="3">
        <f t="shared" si="130"/>
        <v>0.46742889671562637</v>
      </c>
      <c r="GG13" s="3">
        <f t="shared" si="131"/>
        <v>0.2277897783540864</v>
      </c>
      <c r="GH13" s="3">
        <f t="shared" si="132"/>
        <v>0.54276290926797344</v>
      </c>
      <c r="GI13" s="3">
        <f t="shared" si="133"/>
        <v>-6.5916791810318162E-2</v>
      </c>
      <c r="GJ13" s="3">
        <f t="shared" si="134"/>
        <v>-1.3698438611974634E-2</v>
      </c>
      <c r="GK13" s="3">
        <f t="shared" si="135"/>
        <v>4.8560618106676286E-2</v>
      </c>
      <c r="GL13" s="3">
        <f t="shared" si="136"/>
        <v>0.20857347249547559</v>
      </c>
      <c r="GM13" s="3">
        <f t="shared" si="137"/>
        <v>0.56668208232414219</v>
      </c>
      <c r="GN13" s="3">
        <f t="shared" si="138"/>
        <v>-8.251593844103286E-2</v>
      </c>
      <c r="GO13" s="3">
        <f t="shared" si="139"/>
        <v>0.377926805836093</v>
      </c>
      <c r="GP13" s="3">
        <f t="shared" si="140"/>
        <v>0.15840672751805721</v>
      </c>
      <c r="GQ13" s="3">
        <f t="shared" si="141"/>
        <v>1.7038981338517351E-2</v>
      </c>
      <c r="GR13" s="3">
        <f t="shared" si="142"/>
        <v>0.24657084265436272</v>
      </c>
      <c r="GS13" s="3">
        <f t="shared" si="143"/>
        <v>5.8565310594311436E-2</v>
      </c>
      <c r="GT13" s="3">
        <f t="shared" si="144"/>
        <v>0.12579392157518493</v>
      </c>
      <c r="GU13" s="3">
        <f t="shared" si="145"/>
        <v>0.47972478935813406</v>
      </c>
      <c r="GV13" s="3">
        <f t="shared" si="146"/>
        <v>0.24063816793632609</v>
      </c>
      <c r="GW13" s="3">
        <f t="shared" si="147"/>
        <v>0.39595497247371386</v>
      </c>
      <c r="GX13" s="3">
        <f t="shared" si="148"/>
        <v>0.14172306179681721</v>
      </c>
      <c r="GY13" s="3">
        <f t="shared" si="149"/>
        <v>0.23358669874257784</v>
      </c>
      <c r="GZ13" s="3">
        <f t="shared" si="150"/>
        <v>0.4003103400047851</v>
      </c>
      <c r="HA13" s="3">
        <f t="shared" si="151"/>
        <v>0.20321427688309682</v>
      </c>
      <c r="HB13" s="3">
        <f t="shared" si="152"/>
        <v>0.18780157465671302</v>
      </c>
      <c r="HC13" s="3">
        <f t="shared" si="153"/>
        <v>0.12623205972882212</v>
      </c>
      <c r="HD13" s="3">
        <f t="shared" si="154"/>
        <v>0.37208603238124832</v>
      </c>
      <c r="HE13" s="3">
        <f t="shared" si="155"/>
        <v>0.1882621371638134</v>
      </c>
      <c r="HF13" s="3">
        <f t="shared" si="156"/>
        <v>0.34753934733775743</v>
      </c>
      <c r="HG13" s="3">
        <f t="shared" si="157"/>
        <v>0.15800139965058244</v>
      </c>
      <c r="HH13" s="3">
        <f t="shared" si="158"/>
        <v>0.17780305418363873</v>
      </c>
      <c r="HI13" s="3">
        <f t="shared" si="159"/>
        <v>0.1363145700431615</v>
      </c>
      <c r="HJ13" s="3">
        <f t="shared" si="160"/>
        <v>0.51902649233111786</v>
      </c>
      <c r="HK13" s="3">
        <f t="shared" si="161"/>
        <v>0.52644446283641133</v>
      </c>
      <c r="HL13" s="3">
        <f t="shared" si="162"/>
        <v>0.53175379220179364</v>
      </c>
      <c r="HM13" s="3">
        <f t="shared" si="163"/>
        <v>0.51410063399711814</v>
      </c>
      <c r="HN13" s="3">
        <f t="shared" si="164"/>
        <v>0.22386683609564251</v>
      </c>
      <c r="HO13" s="3">
        <f t="shared" si="165"/>
        <v>0.12747792691541476</v>
      </c>
      <c r="HP13" s="3">
        <f t="shared" si="166"/>
        <v>7.2462317765804027E-4</v>
      </c>
      <c r="HQ13" s="3">
        <f t="shared" si="167"/>
        <v>-3.3970315204166712E-2</v>
      </c>
    </row>
    <row r="14" spans="1:225" s="6" customFormat="1" x14ac:dyDescent="0.3">
      <c r="A14" s="24" t="s">
        <v>25</v>
      </c>
      <c r="B14" s="7">
        <v>46.043900000000001</v>
      </c>
      <c r="C14" s="7">
        <v>49.216000000000001</v>
      </c>
      <c r="D14" s="7">
        <v>33.282600000000002</v>
      </c>
      <c r="E14" s="7">
        <v>56.480499999999999</v>
      </c>
      <c r="F14" s="7">
        <v>34.154800000000002</v>
      </c>
      <c r="G14" s="7">
        <v>41.205300000000001</v>
      </c>
      <c r="H14" s="7">
        <v>36.176699999999997</v>
      </c>
      <c r="I14" s="15">
        <v>54.203499999999998</v>
      </c>
      <c r="J14" s="13">
        <v>56.267899999999997</v>
      </c>
      <c r="K14" s="7">
        <v>63.349899999999998</v>
      </c>
      <c r="L14" s="7">
        <v>52.414700000000003</v>
      </c>
      <c r="M14" s="15">
        <v>31.907599999999999</v>
      </c>
      <c r="N14" s="7">
        <v>37.292299999999997</v>
      </c>
      <c r="O14" s="7">
        <v>35.535899999999998</v>
      </c>
      <c r="P14" s="13">
        <v>47.521599999999999</v>
      </c>
      <c r="Q14" s="13">
        <v>31.299900000000001</v>
      </c>
      <c r="R14" s="7">
        <v>40.497100000000003</v>
      </c>
      <c r="S14" s="13">
        <v>44.455599999999997</v>
      </c>
      <c r="T14" s="13">
        <v>55.524099999999997</v>
      </c>
      <c r="U14" s="15">
        <v>46.973999999999997</v>
      </c>
      <c r="V14" s="13">
        <v>25.7895</v>
      </c>
      <c r="W14" s="4">
        <v>37.427900000000001</v>
      </c>
      <c r="X14" s="13">
        <v>45.002299999999998</v>
      </c>
      <c r="Y14" s="7">
        <v>34.3324</v>
      </c>
      <c r="Z14" s="13">
        <v>66.710400000000007</v>
      </c>
      <c r="AA14" s="7">
        <v>29.347200000000001</v>
      </c>
      <c r="AB14" s="7">
        <v>46.740900000000003</v>
      </c>
      <c r="AC14" s="7">
        <v>32.422499999999999</v>
      </c>
      <c r="AD14" s="7">
        <v>29.447099999999999</v>
      </c>
      <c r="AE14" s="15">
        <v>33.6432</v>
      </c>
      <c r="AF14" s="15">
        <v>48.341099999999997</v>
      </c>
      <c r="AG14" s="7">
        <v>35.919400000000003</v>
      </c>
      <c r="AH14" s="7">
        <v>37.9649</v>
      </c>
      <c r="AI14" s="7">
        <v>34.395800000000001</v>
      </c>
      <c r="AJ14" s="7">
        <v>33.874000000000002</v>
      </c>
      <c r="AK14" s="7">
        <v>39.337499999999999</v>
      </c>
      <c r="AL14" s="7">
        <v>35.679600000000001</v>
      </c>
      <c r="AM14" s="15">
        <v>33.8476</v>
      </c>
      <c r="AN14" s="7">
        <v>20.027899999999999</v>
      </c>
      <c r="AO14" s="7">
        <v>41.97</v>
      </c>
      <c r="AP14" s="4">
        <v>51.911900000000003</v>
      </c>
      <c r="AQ14" s="7">
        <v>40.466099999999997</v>
      </c>
      <c r="AR14" s="7">
        <v>45.457700000000003</v>
      </c>
      <c r="AS14" s="15">
        <v>34.115099999999998</v>
      </c>
      <c r="AT14" s="13">
        <v>40.348300000000002</v>
      </c>
      <c r="AU14" s="13">
        <v>38.595100000000002</v>
      </c>
      <c r="AV14" s="15">
        <v>38.7607</v>
      </c>
      <c r="AW14" s="7">
        <v>54.159199999999998</v>
      </c>
      <c r="AX14" s="13">
        <v>53.141100000000002</v>
      </c>
      <c r="AY14" s="13">
        <v>50.993499999999997</v>
      </c>
      <c r="AZ14" s="15">
        <v>51.947099999999999</v>
      </c>
      <c r="BA14" s="15">
        <v>46.248699999999999</v>
      </c>
      <c r="BB14" s="13">
        <v>50.0852</v>
      </c>
      <c r="BC14" s="13">
        <v>45.884900000000002</v>
      </c>
      <c r="BD14" s="15">
        <v>43.520299999999999</v>
      </c>
      <c r="BE14" s="24" t="s">
        <v>25</v>
      </c>
      <c r="BG14" s="3">
        <f t="shared" si="3"/>
        <v>1.3031042114156273</v>
      </c>
      <c r="BH14" s="3">
        <f t="shared" si="4"/>
        <v>1.219115734720416</v>
      </c>
      <c r="BI14" s="3">
        <f t="shared" si="5"/>
        <v>1.8027437760271132</v>
      </c>
      <c r="BJ14" s="3">
        <f t="shared" si="6"/>
        <v>1.0623135418418745</v>
      </c>
      <c r="BK14" s="3">
        <f t="shared" si="7"/>
        <v>1.7567076955508449</v>
      </c>
      <c r="BL14" s="3">
        <f t="shared" si="8"/>
        <v>1.4561233627712939</v>
      </c>
      <c r="BM14" s="3">
        <f t="shared" si="9"/>
        <v>1.6585260678834721</v>
      </c>
      <c r="BN14" s="3">
        <f t="shared" si="10"/>
        <v>1.1069395887719429</v>
      </c>
      <c r="BO14" s="3">
        <f t="shared" si="11"/>
        <v>1.0663273376116755</v>
      </c>
      <c r="BP14" s="3">
        <f t="shared" si="12"/>
        <v>0.94712067422363733</v>
      </c>
      <c r="BQ14" s="3">
        <f t="shared" si="13"/>
        <v>1.144717035488136</v>
      </c>
      <c r="BR14" s="3">
        <f t="shared" si="14"/>
        <v>1.8804297408767818</v>
      </c>
      <c r="BS14" s="3">
        <f t="shared" si="15"/>
        <v>1.6089112229602358</v>
      </c>
      <c r="BT14" s="3">
        <f t="shared" si="16"/>
        <v>1.6884333870817962</v>
      </c>
      <c r="BU14" s="3">
        <f t="shared" si="17"/>
        <v>1.262583751388842</v>
      </c>
      <c r="BV14" s="3">
        <f t="shared" si="18"/>
        <v>1.9169390317540951</v>
      </c>
      <c r="BW14" s="3">
        <f t="shared" si="19"/>
        <v>1.4815875704680086</v>
      </c>
      <c r="BX14" s="3">
        <f t="shared" si="20"/>
        <v>1.3496612350300075</v>
      </c>
      <c r="BY14" s="3">
        <f t="shared" si="21"/>
        <v>1.0806118424251812</v>
      </c>
      <c r="BZ14" s="3">
        <f t="shared" si="22"/>
        <v>1.2773023374632777</v>
      </c>
      <c r="CA14" s="3">
        <f t="shared" si="23"/>
        <v>2.3265282382364916</v>
      </c>
      <c r="CB14" s="3">
        <f t="shared" si="24"/>
        <v>1.6030821926958232</v>
      </c>
      <c r="CC14" s="3">
        <f t="shared" si="25"/>
        <v>1.3332651886681348</v>
      </c>
      <c r="CD14" s="3">
        <f t="shared" si="26"/>
        <v>1.747620323659284</v>
      </c>
      <c r="CE14" s="3">
        <f t="shared" si="27"/>
        <v>0.89940998704849606</v>
      </c>
      <c r="CF14" s="3">
        <f t="shared" si="28"/>
        <v>2.0444880601897286</v>
      </c>
      <c r="CG14" s="3">
        <f t="shared" si="29"/>
        <v>1.2836723298010948</v>
      </c>
      <c r="CH14" s="3">
        <f t="shared" si="30"/>
        <v>1.8505667360629192</v>
      </c>
      <c r="CI14" s="3">
        <f t="shared" si="31"/>
        <v>2.0375520849251711</v>
      </c>
      <c r="CJ14" s="3">
        <f t="shared" si="32"/>
        <v>1.7834213154515624</v>
      </c>
      <c r="CK14" s="3">
        <f t="shared" si="33"/>
        <v>1.2411798655802206</v>
      </c>
      <c r="CL14" s="3">
        <f t="shared" si="34"/>
        <v>1.6704065212670589</v>
      </c>
      <c r="CM14" s="3">
        <f t="shared" si="35"/>
        <v>1.5804071655660887</v>
      </c>
      <c r="CN14" s="3">
        <f t="shared" si="36"/>
        <v>1.7443990254624111</v>
      </c>
      <c r="CO14" s="3">
        <f t="shared" si="37"/>
        <v>1.7712700005904232</v>
      </c>
      <c r="CP14" s="3">
        <f t="shared" si="38"/>
        <v>1.5252621544327931</v>
      </c>
      <c r="CQ14" s="3">
        <f t="shared" si="39"/>
        <v>1.6816332021659435</v>
      </c>
      <c r="CR14" s="3">
        <f t="shared" si="40"/>
        <v>1.7726515321618077</v>
      </c>
      <c r="CS14" s="3">
        <f t="shared" si="41"/>
        <v>2.9958208299422306</v>
      </c>
      <c r="CT14" s="3">
        <f t="shared" si="42"/>
        <v>1.4295925661186561</v>
      </c>
      <c r="CU14" s="3">
        <f t="shared" si="43"/>
        <v>1.1558043531444619</v>
      </c>
      <c r="CV14" s="3">
        <f t="shared" si="44"/>
        <v>1.4827225751925688</v>
      </c>
      <c r="CW14" s="3">
        <f t="shared" si="45"/>
        <v>1.319908398357154</v>
      </c>
      <c r="CX14" s="3">
        <f t="shared" si="46"/>
        <v>1.7587519895881882</v>
      </c>
      <c r="CY14" s="3">
        <f t="shared" si="47"/>
        <v>1.487051499071832</v>
      </c>
      <c r="CZ14" s="3">
        <f t="shared" si="48"/>
        <v>1.5546014908628296</v>
      </c>
      <c r="DA14" s="3">
        <f t="shared" si="49"/>
        <v>1.547959660171256</v>
      </c>
      <c r="DB14" s="3">
        <f t="shared" si="50"/>
        <v>1.107845019867354</v>
      </c>
      <c r="DC14" s="3">
        <f t="shared" si="51"/>
        <v>1.1290695902041923</v>
      </c>
      <c r="DD14" s="3">
        <f t="shared" si="52"/>
        <v>1.1766205496779001</v>
      </c>
      <c r="DE14" s="3">
        <f t="shared" si="53"/>
        <v>1.1550211657628626</v>
      </c>
      <c r="DF14" s="3">
        <f t="shared" si="54"/>
        <v>1.2973337628949571</v>
      </c>
      <c r="DG14" s="3">
        <f t="shared" si="55"/>
        <v>1.197958678411986</v>
      </c>
      <c r="DH14" s="3">
        <f t="shared" si="56"/>
        <v>1.3076197180336013</v>
      </c>
      <c r="DI14" s="3">
        <f t="shared" si="57"/>
        <v>1.3786669669096951</v>
      </c>
      <c r="DJ14" s="74"/>
      <c r="DK14" s="3">
        <f t="shared" si="58"/>
        <v>2.9144451537918743E-2</v>
      </c>
      <c r="DL14" s="3">
        <f t="shared" si="59"/>
        <v>-0.16163626801240119</v>
      </c>
      <c r="DM14" s="3">
        <f t="shared" si="60"/>
        <v>-3.7965598980127448E-2</v>
      </c>
      <c r="DN14" s="3">
        <f t="shared" si="61"/>
        <v>-0.15084398399607199</v>
      </c>
      <c r="DO14" s="3">
        <f t="shared" si="62"/>
        <v>0.12185194678754828</v>
      </c>
      <c r="DP14" s="3">
        <f t="shared" si="63"/>
        <v>8.4829382155757853E-3</v>
      </c>
      <c r="DQ14" s="3">
        <f t="shared" si="64"/>
        <v>0.17851068016953447</v>
      </c>
      <c r="DR14" s="3">
        <f t="shared" si="65"/>
        <v>-0.627295252076433</v>
      </c>
      <c r="DS14" s="3">
        <f t="shared" si="66"/>
        <v>-0.16128037975909412</v>
      </c>
      <c r="DT14" s="3">
        <f t="shared" si="67"/>
        <v>-0.20560004029145715</v>
      </c>
      <c r="DU14" s="3">
        <f t="shared" si="68"/>
        <v>-2.7108262743053373E-2</v>
      </c>
      <c r="DV14" s="3">
        <f t="shared" si="69"/>
        <v>5.8073989069240016E-2</v>
      </c>
      <c r="DW14" s="3">
        <f t="shared" si="70"/>
        <v>1.4004754266994612E-2</v>
      </c>
      <c r="DX14" s="3">
        <f t="shared" si="71"/>
        <v>-0.12398980518069236</v>
      </c>
      <c r="DY14" s="3">
        <f t="shared" si="72"/>
        <v>-0.41303336313907973</v>
      </c>
      <c r="DZ14" s="3">
        <f t="shared" si="73"/>
        <v>0.11971282644128094</v>
      </c>
      <c r="EA14" s="3">
        <f t="shared" si="74"/>
        <v>-0.30043848880045243</v>
      </c>
      <c r="EB14" s="3">
        <f t="shared" si="75"/>
        <v>-0.46742889671562637</v>
      </c>
      <c r="EC14" s="3">
        <f t="shared" si="76"/>
        <v>-0.2277897783540864</v>
      </c>
      <c r="ED14" s="3">
        <f t="shared" si="77"/>
        <v>-0.54273526816654794</v>
      </c>
      <c r="EE14" s="3">
        <f t="shared" si="78"/>
        <v>6.5916791810318162E-2</v>
      </c>
      <c r="EF14" s="3">
        <f t="shared" si="79"/>
        <v>1.3698438611974634E-2</v>
      </c>
      <c r="EG14" s="3">
        <f t="shared" si="80"/>
        <v>-4.8560618106676286E-2</v>
      </c>
      <c r="EH14" s="3">
        <f t="shared" si="81"/>
        <v>-0.20857347249547559</v>
      </c>
      <c r="EI14" s="3">
        <f t="shared" si="82"/>
        <v>-0.56668208232414219</v>
      </c>
      <c r="EJ14" s="3">
        <f t="shared" si="83"/>
        <v>8.251593844103286E-2</v>
      </c>
      <c r="EK14" s="3">
        <f t="shared" si="84"/>
        <v>-0.377926805836093</v>
      </c>
      <c r="EL14" s="3">
        <f t="shared" si="85"/>
        <v>-0.15840672751805721</v>
      </c>
      <c r="EM14" s="3">
        <f t="shared" si="86"/>
        <v>-1.7038981338517351E-2</v>
      </c>
      <c r="EN14" s="3">
        <f t="shared" si="87"/>
        <v>-0.24657084265436272</v>
      </c>
      <c r="EO14" s="3">
        <f t="shared" si="88"/>
        <v>-5.8538451183786776E-2</v>
      </c>
      <c r="EP14" s="3">
        <f t="shared" si="89"/>
        <v>-0.12579392157518493</v>
      </c>
      <c r="EQ14" s="3">
        <f t="shared" si="90"/>
        <v>-0.47972478935813406</v>
      </c>
      <c r="ER14" s="3">
        <f t="shared" si="91"/>
        <v>-0.24063816793632609</v>
      </c>
      <c r="ES14" s="3">
        <f t="shared" si="92"/>
        <v>-0.39595497247371386</v>
      </c>
      <c r="ET14" s="3">
        <f t="shared" si="93"/>
        <v>-0.14172306179681721</v>
      </c>
      <c r="EU14" s="3">
        <f t="shared" si="94"/>
        <v>-0.23358669874257784</v>
      </c>
      <c r="EV14" s="3">
        <f t="shared" si="95"/>
        <v>-0.40029329080169485</v>
      </c>
      <c r="EW14" s="3">
        <f t="shared" si="96"/>
        <v>-0.20321427688309682</v>
      </c>
      <c r="EX14" s="3">
        <f t="shared" si="97"/>
        <v>-0.18780157465671302</v>
      </c>
      <c r="EY14" s="3">
        <f t="shared" si="98"/>
        <v>-0.12620426877635357</v>
      </c>
      <c r="EZ14" s="3">
        <f t="shared" si="99"/>
        <v>-0.37206107623785872</v>
      </c>
      <c r="FA14" s="3">
        <f t="shared" si="100"/>
        <v>-0.1882621371638134</v>
      </c>
      <c r="FB14" s="3">
        <f t="shared" si="101"/>
        <v>-0.34753934733775743</v>
      </c>
      <c r="FC14" s="3">
        <f t="shared" si="102"/>
        <v>-0.15800139965058244</v>
      </c>
      <c r="FD14" s="3">
        <f t="shared" si="103"/>
        <v>-0.17780305418363873</v>
      </c>
      <c r="FE14" s="3">
        <f t="shared" si="104"/>
        <v>-0.1363145700431615</v>
      </c>
      <c r="FF14" s="3">
        <f t="shared" si="105"/>
        <v>-0.51902649233111786</v>
      </c>
      <c r="FG14" s="3">
        <f t="shared" si="106"/>
        <v>-0.52644446283641133</v>
      </c>
      <c r="FH14" s="3">
        <f t="shared" si="107"/>
        <v>-0.53175379220179364</v>
      </c>
      <c r="FI14" s="3">
        <f t="shared" si="108"/>
        <v>-0.51407286187596279</v>
      </c>
      <c r="FJ14" s="3">
        <f t="shared" si="109"/>
        <v>-0.22386683609564251</v>
      </c>
      <c r="FK14" s="3">
        <f t="shared" si="110"/>
        <v>-0.12747792691541476</v>
      </c>
      <c r="FL14" s="3">
        <f t="shared" si="111"/>
        <v>-7.2462317765804027E-4</v>
      </c>
      <c r="FM14" s="3">
        <f t="shared" si="112"/>
        <v>3.3970315204166712E-2</v>
      </c>
      <c r="FN14" s="74"/>
      <c r="FO14" s="3">
        <f t="shared" si="113"/>
        <v>-2.9144451537918743E-2</v>
      </c>
      <c r="FP14" s="3">
        <f t="shared" si="114"/>
        <v>0.16163626801240119</v>
      </c>
      <c r="FQ14" s="3">
        <f t="shared" si="115"/>
        <v>3.7965598980127448E-2</v>
      </c>
      <c r="FR14" s="3">
        <f t="shared" si="116"/>
        <v>0.15084398399607199</v>
      </c>
      <c r="FS14" s="3">
        <f t="shared" si="117"/>
        <v>-0.12185194678754828</v>
      </c>
      <c r="FT14" s="3">
        <f t="shared" si="118"/>
        <v>-8.4829382155757853E-3</v>
      </c>
      <c r="FU14" s="3">
        <f t="shared" si="119"/>
        <v>-0.17851068016953447</v>
      </c>
      <c r="FV14" s="3">
        <f t="shared" si="120"/>
        <v>0.627295252076433</v>
      </c>
      <c r="FW14" s="3">
        <f t="shared" si="121"/>
        <v>0.16128037975909412</v>
      </c>
      <c r="FX14" s="3">
        <f t="shared" si="122"/>
        <v>0.20560004029145715</v>
      </c>
      <c r="FY14" s="3">
        <f t="shared" si="123"/>
        <v>2.7108262743053373E-2</v>
      </c>
      <c r="FZ14" s="3">
        <f t="shared" si="124"/>
        <v>-5.8073989069240016E-2</v>
      </c>
      <c r="GA14" s="3">
        <f t="shared" si="125"/>
        <v>-1.4004754266994612E-2</v>
      </c>
      <c r="GB14" s="3">
        <f t="shared" si="126"/>
        <v>0.12398980518069236</v>
      </c>
      <c r="GC14" s="3">
        <f t="shared" si="127"/>
        <v>0.41303336313907973</v>
      </c>
      <c r="GD14" s="3">
        <f t="shared" si="128"/>
        <v>-0.11971282644128094</v>
      </c>
      <c r="GE14" s="3">
        <f t="shared" si="129"/>
        <v>0.30043848880045243</v>
      </c>
      <c r="GF14" s="3">
        <f t="shared" si="130"/>
        <v>0.46742889671562637</v>
      </c>
      <c r="GG14" s="3">
        <f t="shared" si="131"/>
        <v>0.2277897783540864</v>
      </c>
      <c r="GH14" s="3">
        <f t="shared" si="132"/>
        <v>0.54273526816654794</v>
      </c>
      <c r="GI14" s="3">
        <f t="shared" si="133"/>
        <v>-6.5916791810318162E-2</v>
      </c>
      <c r="GJ14" s="3">
        <f t="shared" si="134"/>
        <v>-1.3698438611974634E-2</v>
      </c>
      <c r="GK14" s="3">
        <f t="shared" si="135"/>
        <v>4.8560618106676286E-2</v>
      </c>
      <c r="GL14" s="3">
        <f t="shared" si="136"/>
        <v>0.20857347249547559</v>
      </c>
      <c r="GM14" s="3">
        <f t="shared" si="137"/>
        <v>0.56668208232414219</v>
      </c>
      <c r="GN14" s="3">
        <f t="shared" si="138"/>
        <v>-8.251593844103286E-2</v>
      </c>
      <c r="GO14" s="3">
        <f t="shared" si="139"/>
        <v>0.377926805836093</v>
      </c>
      <c r="GP14" s="3">
        <f t="shared" si="140"/>
        <v>0.15840672751805721</v>
      </c>
      <c r="GQ14" s="3">
        <f t="shared" si="141"/>
        <v>1.7038981338517351E-2</v>
      </c>
      <c r="GR14" s="3">
        <f t="shared" si="142"/>
        <v>0.24657084265436272</v>
      </c>
      <c r="GS14" s="3">
        <f t="shared" si="143"/>
        <v>5.8538451183786776E-2</v>
      </c>
      <c r="GT14" s="3">
        <f t="shared" si="144"/>
        <v>0.12579392157518493</v>
      </c>
      <c r="GU14" s="3">
        <f t="shared" si="145"/>
        <v>0.47972478935813406</v>
      </c>
      <c r="GV14" s="3">
        <f t="shared" si="146"/>
        <v>0.24063816793632609</v>
      </c>
      <c r="GW14" s="3">
        <f t="shared" si="147"/>
        <v>0.39595497247371386</v>
      </c>
      <c r="GX14" s="3">
        <f t="shared" si="148"/>
        <v>0.14172306179681721</v>
      </c>
      <c r="GY14" s="3">
        <f t="shared" si="149"/>
        <v>0.23358669874257784</v>
      </c>
      <c r="GZ14" s="3">
        <f t="shared" si="150"/>
        <v>0.40029329080169485</v>
      </c>
      <c r="HA14" s="3">
        <f t="shared" si="151"/>
        <v>0.20321427688309682</v>
      </c>
      <c r="HB14" s="3">
        <f t="shared" si="152"/>
        <v>0.18780157465671302</v>
      </c>
      <c r="HC14" s="3">
        <f t="shared" si="153"/>
        <v>0.12620426877635357</v>
      </c>
      <c r="HD14" s="3">
        <f t="shared" si="154"/>
        <v>0.37206107623785872</v>
      </c>
      <c r="HE14" s="3">
        <f t="shared" si="155"/>
        <v>0.1882621371638134</v>
      </c>
      <c r="HF14" s="3">
        <f t="shared" si="156"/>
        <v>0.34753934733775743</v>
      </c>
      <c r="HG14" s="3">
        <f t="shared" si="157"/>
        <v>0.15800139965058244</v>
      </c>
      <c r="HH14" s="3">
        <f t="shared" si="158"/>
        <v>0.17780305418363873</v>
      </c>
      <c r="HI14" s="3">
        <f t="shared" si="159"/>
        <v>0.1363145700431615</v>
      </c>
      <c r="HJ14" s="3">
        <f t="shared" si="160"/>
        <v>0.51902649233111786</v>
      </c>
      <c r="HK14" s="3">
        <f t="shared" si="161"/>
        <v>0.52644446283641133</v>
      </c>
      <c r="HL14" s="3">
        <f t="shared" si="162"/>
        <v>0.53175379220179364</v>
      </c>
      <c r="HM14" s="3">
        <f t="shared" si="163"/>
        <v>0.51407286187596279</v>
      </c>
      <c r="HN14" s="3">
        <f t="shared" si="164"/>
        <v>0.22386683609564251</v>
      </c>
      <c r="HO14" s="3">
        <f t="shared" si="165"/>
        <v>0.12747792691541476</v>
      </c>
      <c r="HP14" s="3">
        <f t="shared" si="166"/>
        <v>7.2462317765804027E-4</v>
      </c>
      <c r="HQ14" s="3">
        <f t="shared" si="167"/>
        <v>-3.3970315204166712E-2</v>
      </c>
    </row>
    <row r="15" spans="1:225" s="6" customFormat="1" x14ac:dyDescent="0.3">
      <c r="A15" s="24" t="s">
        <v>28</v>
      </c>
      <c r="B15" s="7">
        <v>44.830500000000001</v>
      </c>
      <c r="C15" s="7">
        <v>38.5563</v>
      </c>
      <c r="D15" s="7">
        <v>25.734500000000001</v>
      </c>
      <c r="E15" s="7">
        <v>38.370100000000001</v>
      </c>
      <c r="F15" s="7">
        <v>33.424199999999999</v>
      </c>
      <c r="G15" s="7">
        <v>35.970599999999997</v>
      </c>
      <c r="H15" s="7">
        <v>36.881100000000004</v>
      </c>
      <c r="I15" s="15">
        <v>29.415700000000001</v>
      </c>
      <c r="J15" s="13">
        <v>61.421999999999997</v>
      </c>
      <c r="K15" s="7">
        <v>48.620899999999999</v>
      </c>
      <c r="L15" s="7">
        <v>44.921300000000002</v>
      </c>
      <c r="M15" s="15">
        <v>27.622900000000001</v>
      </c>
      <c r="N15" s="7">
        <v>33.640999999999998</v>
      </c>
      <c r="O15" s="7">
        <v>36.002000000000002</v>
      </c>
      <c r="P15" s="13">
        <v>29.0246</v>
      </c>
      <c r="Q15" s="13">
        <v>26.702999999999999</v>
      </c>
      <c r="R15" s="7">
        <v>33.974899999999998</v>
      </c>
      <c r="S15" s="13">
        <v>32.969499999999996</v>
      </c>
      <c r="T15" s="13">
        <v>46.274900000000002</v>
      </c>
      <c r="U15" s="15">
        <v>28.423200000000001</v>
      </c>
      <c r="V15" s="13">
        <v>25.933299999999999</v>
      </c>
      <c r="W15" s="4">
        <v>36.191000000000003</v>
      </c>
      <c r="X15" s="13">
        <v>46.843499999999999</v>
      </c>
      <c r="Y15" s="7">
        <v>30.915199999999999</v>
      </c>
      <c r="Z15" s="13">
        <v>52.507300000000001</v>
      </c>
      <c r="AA15" s="7">
        <v>25.862100000000002</v>
      </c>
      <c r="AB15" s="7">
        <v>31.144100000000002</v>
      </c>
      <c r="AC15" s="7">
        <v>25.843599999999999</v>
      </c>
      <c r="AD15" s="7">
        <v>23.944400000000002</v>
      </c>
      <c r="AE15" s="15">
        <v>26.5564</v>
      </c>
      <c r="AF15" s="15">
        <v>44.258600000000001</v>
      </c>
      <c r="AG15" s="7">
        <v>35.055599999999998</v>
      </c>
      <c r="AH15" s="7">
        <v>22.3964</v>
      </c>
      <c r="AI15" s="7">
        <v>25.936299999999999</v>
      </c>
      <c r="AJ15" s="7">
        <v>23.8477</v>
      </c>
      <c r="AK15" s="7">
        <v>26.289100000000001</v>
      </c>
      <c r="AL15" s="7">
        <v>24.034199999999998</v>
      </c>
      <c r="AM15" s="15">
        <v>25.606000000000002</v>
      </c>
      <c r="AN15" s="7">
        <v>16.937100000000001</v>
      </c>
      <c r="AO15" s="7">
        <v>29.787199999999999</v>
      </c>
      <c r="AP15" s="4">
        <v>54.732700000000001</v>
      </c>
      <c r="AQ15" s="7">
        <v>33.010599999999997</v>
      </c>
      <c r="AR15" s="7">
        <v>38.269599999999997</v>
      </c>
      <c r="AS15" s="15">
        <v>26.431699999999999</v>
      </c>
      <c r="AT15" s="13">
        <v>32.736199999999997</v>
      </c>
      <c r="AU15" s="13">
        <v>31.9511</v>
      </c>
      <c r="AV15" s="15">
        <v>35.665199999999999</v>
      </c>
      <c r="AW15" s="7">
        <v>34.789700000000003</v>
      </c>
      <c r="AX15" s="13">
        <v>33.171199999999999</v>
      </c>
      <c r="AY15" s="13">
        <v>29.472000000000001</v>
      </c>
      <c r="AZ15" s="15">
        <v>31.240200000000002</v>
      </c>
      <c r="BA15" s="15">
        <v>38.950000000000003</v>
      </c>
      <c r="BB15" s="13">
        <v>40.296100000000003</v>
      </c>
      <c r="BC15" s="13">
        <v>41.551499999999997</v>
      </c>
      <c r="BD15" s="15">
        <v>43.323300000000003</v>
      </c>
      <c r="BE15" s="24" t="s">
        <v>28</v>
      </c>
      <c r="BG15" s="3">
        <f t="shared" si="3"/>
        <v>1.338374544116171</v>
      </c>
      <c r="BH15" s="3">
        <f t="shared" si="4"/>
        <v>1.5561659184102208</v>
      </c>
      <c r="BI15" s="3">
        <f t="shared" si="5"/>
        <v>2.3315005148730301</v>
      </c>
      <c r="BJ15" s="3">
        <f t="shared" si="6"/>
        <v>1.5637175821798743</v>
      </c>
      <c r="BK15" s="3">
        <f t="shared" si="7"/>
        <v>1.7951065395731238</v>
      </c>
      <c r="BL15" s="3">
        <f t="shared" si="8"/>
        <v>1.6680288902603795</v>
      </c>
      <c r="BM15" s="3">
        <f t="shared" si="9"/>
        <v>1.6268495245532264</v>
      </c>
      <c r="BN15" s="3">
        <f t="shared" si="10"/>
        <v>2.0397270845160915</v>
      </c>
      <c r="BO15" s="3">
        <f t="shared" si="11"/>
        <v>0.97684868613851716</v>
      </c>
      <c r="BP15" s="3">
        <f t="shared" si="12"/>
        <v>1.2340372144489304</v>
      </c>
      <c r="BQ15" s="3">
        <f t="shared" si="13"/>
        <v>1.3356692704797055</v>
      </c>
      <c r="BR15" s="3">
        <f t="shared" si="14"/>
        <v>2.1721108210940923</v>
      </c>
      <c r="BS15" s="3">
        <f t="shared" si="15"/>
        <v>1.783537944769775</v>
      </c>
      <c r="BT15" s="3">
        <f t="shared" si="16"/>
        <v>1.6665740792178212</v>
      </c>
      <c r="BU15" s="3">
        <f t="shared" si="17"/>
        <v>2.0672119512413607</v>
      </c>
      <c r="BV15" s="3">
        <f t="shared" si="18"/>
        <v>2.2469385462307607</v>
      </c>
      <c r="BW15" s="3">
        <f t="shared" si="19"/>
        <v>1.7660096129789935</v>
      </c>
      <c r="BX15" s="3">
        <f t="shared" si="20"/>
        <v>1.8198638135246215</v>
      </c>
      <c r="BY15" s="3">
        <f t="shared" si="21"/>
        <v>1.2965992363030499</v>
      </c>
      <c r="BZ15" s="3">
        <f t="shared" si="22"/>
        <v>2.1109516169889386</v>
      </c>
      <c r="CA15" s="3">
        <f t="shared" si="23"/>
        <v>2.3136276524777024</v>
      </c>
      <c r="CB15" s="3">
        <f t="shared" si="24"/>
        <v>1.657870741344533</v>
      </c>
      <c r="CC15" s="3">
        <f t="shared" si="25"/>
        <v>1.2808607384162158</v>
      </c>
      <c r="CD15" s="3">
        <f t="shared" si="26"/>
        <v>1.9407928785839976</v>
      </c>
      <c r="CE15" s="3">
        <f t="shared" si="27"/>
        <v>1.1426982533857197</v>
      </c>
      <c r="CF15" s="3">
        <f t="shared" si="28"/>
        <v>2.3199972160033409</v>
      </c>
      <c r="CG15" s="3">
        <f t="shared" si="29"/>
        <v>1.9265286201880933</v>
      </c>
      <c r="CH15" s="3">
        <f t="shared" si="30"/>
        <v>2.3216579733473668</v>
      </c>
      <c r="CI15" s="3">
        <f t="shared" si="31"/>
        <v>2.5058051151835081</v>
      </c>
      <c r="CJ15" s="3">
        <f t="shared" si="32"/>
        <v>2.259342380744378</v>
      </c>
      <c r="CK15" s="3">
        <f t="shared" si="33"/>
        <v>1.3556687287894329</v>
      </c>
      <c r="CL15" s="3">
        <f t="shared" si="34"/>
        <v>1.7115667682196283</v>
      </c>
      <c r="CM15" s="3">
        <f t="shared" si="35"/>
        <v>2.6790019824614673</v>
      </c>
      <c r="CN15" s="3">
        <f t="shared" si="36"/>
        <v>2.3133600397897927</v>
      </c>
      <c r="CO15" s="3">
        <f t="shared" si="37"/>
        <v>2.5159659002754982</v>
      </c>
      <c r="CP15" s="3">
        <f t="shared" si="38"/>
        <v>2.2823147235926675</v>
      </c>
      <c r="CQ15" s="3">
        <f t="shared" si="39"/>
        <v>2.4964425693386927</v>
      </c>
      <c r="CR15" s="3">
        <f t="shared" si="40"/>
        <v>2.3432008123096146</v>
      </c>
      <c r="CS15" s="3">
        <f t="shared" si="41"/>
        <v>3.542519085321572</v>
      </c>
      <c r="CT15" s="3">
        <f t="shared" si="42"/>
        <v>2.0142880163291617</v>
      </c>
      <c r="CU15" s="3">
        <f t="shared" si="43"/>
        <v>1.0962368017656721</v>
      </c>
      <c r="CV15" s="3">
        <f t="shared" si="44"/>
        <v>1.8175979836779703</v>
      </c>
      <c r="CW15" s="3">
        <f t="shared" si="45"/>
        <v>1.5678240692351111</v>
      </c>
      <c r="CX15" s="3">
        <f t="shared" si="46"/>
        <v>2.2700015511677267</v>
      </c>
      <c r="CY15" s="3">
        <f t="shared" si="47"/>
        <v>1.8328333771176863</v>
      </c>
      <c r="CZ15" s="3">
        <f t="shared" si="48"/>
        <v>1.8778696195123172</v>
      </c>
      <c r="DA15" s="3">
        <f t="shared" si="49"/>
        <v>1.6823121698462367</v>
      </c>
      <c r="DB15" s="3">
        <f t="shared" si="50"/>
        <v>1.7246483873100369</v>
      </c>
      <c r="DC15" s="3">
        <f t="shared" si="51"/>
        <v>1.8087979934400926</v>
      </c>
      <c r="DD15" s="3">
        <f t="shared" si="52"/>
        <v>2.0358306188925082</v>
      </c>
      <c r="DE15" s="3">
        <f t="shared" si="53"/>
        <v>1.9206023008815563</v>
      </c>
      <c r="DF15" s="3">
        <f t="shared" si="54"/>
        <v>1.5404364569961488</v>
      </c>
      <c r="DG15" s="3">
        <f t="shared" si="55"/>
        <v>1.4889778415280883</v>
      </c>
      <c r="DH15" s="3">
        <f t="shared" si="56"/>
        <v>1.4439911916537309</v>
      </c>
      <c r="DI15" s="3">
        <f t="shared" si="57"/>
        <v>1.3849360505778645</v>
      </c>
      <c r="DJ15" s="74"/>
      <c r="DK15" s="3">
        <f t="shared" si="58"/>
        <v>6.7673898981536446E-2</v>
      </c>
      <c r="DL15" s="3">
        <f t="shared" si="59"/>
        <v>0.1905245283489192</v>
      </c>
      <c r="DM15" s="3">
        <f t="shared" si="60"/>
        <v>0.33309878819826189</v>
      </c>
      <c r="DN15" s="3">
        <f t="shared" si="61"/>
        <v>0.40692635139860078</v>
      </c>
      <c r="DO15" s="3">
        <f t="shared" si="62"/>
        <v>0.15304726084854417</v>
      </c>
      <c r="DP15" s="3">
        <f t="shared" si="63"/>
        <v>0.20449462885443265</v>
      </c>
      <c r="DQ15" s="3">
        <f t="shared" si="64"/>
        <v>0.15068980740970622</v>
      </c>
      <c r="DR15" s="3">
        <f t="shared" si="65"/>
        <v>0.25450439125058166</v>
      </c>
      <c r="DS15" s="3">
        <f t="shared" si="66"/>
        <v>-0.28772374841001724</v>
      </c>
      <c r="DT15" s="3">
        <f t="shared" si="67"/>
        <v>0.17616570302824075</v>
      </c>
      <c r="DU15" s="3">
        <f t="shared" si="68"/>
        <v>0.19546353856075038</v>
      </c>
      <c r="DV15" s="3">
        <f t="shared" si="69"/>
        <v>0.2661092969007634</v>
      </c>
      <c r="DW15" s="3">
        <f t="shared" si="70"/>
        <v>0.16266194098555598</v>
      </c>
      <c r="DX15" s="3">
        <f t="shared" si="71"/>
        <v>-0.14278962105471796</v>
      </c>
      <c r="DY15" s="3">
        <f t="shared" si="72"/>
        <v>0.29827386292080826</v>
      </c>
      <c r="DZ15" s="3">
        <f t="shared" si="73"/>
        <v>0.34886904096934951</v>
      </c>
      <c r="EA15" s="3">
        <f t="shared" si="74"/>
        <v>-4.7089193234653111E-2</v>
      </c>
      <c r="EB15" s="3">
        <f t="shared" si="75"/>
        <v>-3.6195740190038288E-2</v>
      </c>
      <c r="EC15" s="3">
        <f t="shared" si="76"/>
        <v>3.5094452270428768E-2</v>
      </c>
      <c r="ED15" s="3">
        <f t="shared" si="77"/>
        <v>0.18205819294906878</v>
      </c>
      <c r="EE15" s="3">
        <f t="shared" si="78"/>
        <v>5.7894794493673053E-2</v>
      </c>
      <c r="EF15" s="3">
        <f t="shared" si="79"/>
        <v>6.2181570938952983E-2</v>
      </c>
      <c r="EG15" s="3">
        <f t="shared" si="80"/>
        <v>-0.10641075433557005</v>
      </c>
      <c r="EH15" s="3">
        <f t="shared" si="81"/>
        <v>-5.7319099217559566E-2</v>
      </c>
      <c r="EI15" s="3">
        <f t="shared" si="82"/>
        <v>-0.22128840264102223</v>
      </c>
      <c r="EJ15" s="3">
        <f t="shared" si="83"/>
        <v>0.264899375011028</v>
      </c>
      <c r="EK15" s="3">
        <f t="shared" si="84"/>
        <v>0.20779982564024449</v>
      </c>
      <c r="EL15" s="3">
        <f t="shared" si="85"/>
        <v>0.16878155873981493</v>
      </c>
      <c r="EM15" s="3">
        <f t="shared" si="86"/>
        <v>0.28139829577486031</v>
      </c>
      <c r="EN15" s="3">
        <f t="shared" si="87"/>
        <v>9.4684505146460943E-2</v>
      </c>
      <c r="EO15" s="3">
        <f t="shared" si="88"/>
        <v>6.8754034626089089E-2</v>
      </c>
      <c r="EP15" s="3">
        <f t="shared" si="89"/>
        <v>-9.0675597908996999E-2</v>
      </c>
      <c r="EQ15" s="3">
        <f t="shared" si="90"/>
        <v>0.28167456679451786</v>
      </c>
      <c r="ER15" s="3">
        <f t="shared" si="91"/>
        <v>0.16662155980818946</v>
      </c>
      <c r="ES15" s="3">
        <f t="shared" si="92"/>
        <v>0.11037325288243517</v>
      </c>
      <c r="ET15" s="3">
        <f t="shared" si="93"/>
        <v>0.43971745918751359</v>
      </c>
      <c r="EU15" s="3">
        <f t="shared" si="94"/>
        <v>0.33642395984294549</v>
      </c>
      <c r="EV15" s="3">
        <f t="shared" si="95"/>
        <v>2.278348545244321E-3</v>
      </c>
      <c r="EW15" s="3">
        <f t="shared" si="96"/>
        <v>3.8610005205375185E-2</v>
      </c>
      <c r="EX15" s="3">
        <f t="shared" si="97"/>
        <v>0.30686437209505502</v>
      </c>
      <c r="EY15" s="3">
        <f t="shared" si="98"/>
        <v>-0.20254200415576298</v>
      </c>
      <c r="EZ15" s="3">
        <f t="shared" si="99"/>
        <v>-7.8276624298342312E-2</v>
      </c>
      <c r="FA15" s="3">
        <f t="shared" si="100"/>
        <v>6.0063731730194067E-2</v>
      </c>
      <c r="FB15" s="3">
        <f t="shared" si="101"/>
        <v>2.0601880508884823E-2</v>
      </c>
      <c r="FC15" s="3">
        <f t="shared" si="102"/>
        <v>0.1436196255930979</v>
      </c>
      <c r="FD15" s="3">
        <f t="shared" si="103"/>
        <v>9.4749041071464007E-2</v>
      </c>
      <c r="FE15" s="3">
        <f t="shared" si="104"/>
        <v>-1.6237008456868922E-2</v>
      </c>
      <c r="FF15" s="3">
        <f t="shared" si="105"/>
        <v>0.11951969800256727</v>
      </c>
      <c r="FG15" s="3">
        <f t="shared" si="106"/>
        <v>0.15345242457667799</v>
      </c>
      <c r="FH15" s="3">
        <f t="shared" si="107"/>
        <v>0.25921460372469907</v>
      </c>
      <c r="FI15" s="3">
        <f t="shared" si="108"/>
        <v>0.21956665992082661</v>
      </c>
      <c r="FJ15" s="3">
        <f t="shared" si="109"/>
        <v>2.3922649248263712E-2</v>
      </c>
      <c r="FK15" s="3">
        <f t="shared" si="110"/>
        <v>0.18626621183366163</v>
      </c>
      <c r="FL15" s="3">
        <f t="shared" si="111"/>
        <v>0.1423942813732551</v>
      </c>
      <c r="FM15" s="3">
        <f t="shared" si="112"/>
        <v>4.0515677454431423E-2</v>
      </c>
      <c r="FN15" s="74"/>
      <c r="FO15" s="3">
        <f t="shared" si="113"/>
        <v>-6.7673898981536446E-2</v>
      </c>
      <c r="FP15" s="3">
        <f t="shared" si="114"/>
        <v>-0.1905245283489192</v>
      </c>
      <c r="FQ15" s="3">
        <f t="shared" si="115"/>
        <v>-0.33309878819826189</v>
      </c>
      <c r="FR15" s="3">
        <f t="shared" si="116"/>
        <v>-0.40692635139860078</v>
      </c>
      <c r="FS15" s="3">
        <f t="shared" si="117"/>
        <v>-0.15304726084854417</v>
      </c>
      <c r="FT15" s="3">
        <f t="shared" si="118"/>
        <v>-0.20449462885443265</v>
      </c>
      <c r="FU15" s="3">
        <f t="shared" si="119"/>
        <v>-0.15068980740970622</v>
      </c>
      <c r="FV15" s="3">
        <f t="shared" si="120"/>
        <v>-0.25450439125058166</v>
      </c>
      <c r="FW15" s="3">
        <f t="shared" si="121"/>
        <v>0.28772374841001724</v>
      </c>
      <c r="FX15" s="3">
        <f t="shared" si="122"/>
        <v>-0.17616570302824075</v>
      </c>
      <c r="FY15" s="3">
        <f t="shared" si="123"/>
        <v>-0.19546353856075038</v>
      </c>
      <c r="FZ15" s="3">
        <f t="shared" si="124"/>
        <v>-0.2661092969007634</v>
      </c>
      <c r="GA15" s="3">
        <f t="shared" si="125"/>
        <v>-0.16266194098555598</v>
      </c>
      <c r="GB15" s="3">
        <f t="shared" si="126"/>
        <v>0.14278962105471796</v>
      </c>
      <c r="GC15" s="3">
        <f t="shared" si="127"/>
        <v>-0.29827386292080826</v>
      </c>
      <c r="GD15" s="3">
        <f t="shared" si="128"/>
        <v>-0.34886904096934951</v>
      </c>
      <c r="GE15" s="3">
        <f t="shared" si="129"/>
        <v>4.7089193234653111E-2</v>
      </c>
      <c r="GF15" s="3">
        <f t="shared" si="130"/>
        <v>3.6195740190038288E-2</v>
      </c>
      <c r="GG15" s="3">
        <f t="shared" si="131"/>
        <v>-3.5094452270428768E-2</v>
      </c>
      <c r="GH15" s="3">
        <f t="shared" si="132"/>
        <v>-0.18205819294906878</v>
      </c>
      <c r="GI15" s="3">
        <f t="shared" si="133"/>
        <v>-5.7894794493673053E-2</v>
      </c>
      <c r="GJ15" s="3">
        <f t="shared" si="134"/>
        <v>-6.2181570938952983E-2</v>
      </c>
      <c r="GK15" s="3">
        <f t="shared" si="135"/>
        <v>0.10641075433557005</v>
      </c>
      <c r="GL15" s="3">
        <f t="shared" si="136"/>
        <v>5.7319099217559566E-2</v>
      </c>
      <c r="GM15" s="3">
        <f t="shared" si="137"/>
        <v>0.22128840264102223</v>
      </c>
      <c r="GN15" s="3">
        <f t="shared" si="138"/>
        <v>-0.264899375011028</v>
      </c>
      <c r="GO15" s="3">
        <f t="shared" si="139"/>
        <v>-0.20779982564024449</v>
      </c>
      <c r="GP15" s="3">
        <f t="shared" si="140"/>
        <v>-0.16878155873981493</v>
      </c>
      <c r="GQ15" s="3">
        <f t="shared" si="141"/>
        <v>-0.28139829577486031</v>
      </c>
      <c r="GR15" s="3">
        <f t="shared" si="142"/>
        <v>-9.4684505146460943E-2</v>
      </c>
      <c r="GS15" s="3">
        <f t="shared" si="143"/>
        <v>-6.8754034626089089E-2</v>
      </c>
      <c r="GT15" s="3">
        <f t="shared" si="144"/>
        <v>9.0675597908996999E-2</v>
      </c>
      <c r="GU15" s="3">
        <f t="shared" si="145"/>
        <v>-0.28167456679451786</v>
      </c>
      <c r="GV15" s="3">
        <f t="shared" si="146"/>
        <v>-0.16662155980818946</v>
      </c>
      <c r="GW15" s="3">
        <f t="shared" si="147"/>
        <v>-0.11037325288243517</v>
      </c>
      <c r="GX15" s="3">
        <f t="shared" si="148"/>
        <v>-0.43971745918751359</v>
      </c>
      <c r="GY15" s="3">
        <f t="shared" si="149"/>
        <v>-0.33642395984294549</v>
      </c>
      <c r="GZ15" s="3">
        <f t="shared" si="150"/>
        <v>-2.278348545244321E-3</v>
      </c>
      <c r="HA15" s="3">
        <f t="shared" si="151"/>
        <v>-3.8610005205375185E-2</v>
      </c>
      <c r="HB15" s="3">
        <f t="shared" si="152"/>
        <v>-0.30686437209505502</v>
      </c>
      <c r="HC15" s="3">
        <f t="shared" si="153"/>
        <v>0.20254200415576298</v>
      </c>
      <c r="HD15" s="3">
        <f t="shared" si="154"/>
        <v>7.8276624298342312E-2</v>
      </c>
      <c r="HE15" s="3">
        <f t="shared" si="155"/>
        <v>-6.0063731730194067E-2</v>
      </c>
      <c r="HF15" s="3">
        <f t="shared" si="156"/>
        <v>-2.0601880508884823E-2</v>
      </c>
      <c r="HG15" s="3">
        <f t="shared" si="157"/>
        <v>-0.1436196255930979</v>
      </c>
      <c r="HH15" s="3">
        <f t="shared" si="158"/>
        <v>-9.4749041071464007E-2</v>
      </c>
      <c r="HI15" s="3">
        <f t="shared" si="159"/>
        <v>1.6237008456868922E-2</v>
      </c>
      <c r="HJ15" s="3">
        <f t="shared" si="160"/>
        <v>-0.11951969800256727</v>
      </c>
      <c r="HK15" s="3">
        <f t="shared" si="161"/>
        <v>-0.15345242457667799</v>
      </c>
      <c r="HL15" s="3">
        <f t="shared" si="162"/>
        <v>-0.25921460372469907</v>
      </c>
      <c r="HM15" s="3">
        <f t="shared" si="163"/>
        <v>-0.21956665992082661</v>
      </c>
      <c r="HN15" s="3">
        <f t="shared" si="164"/>
        <v>-2.3922649248263712E-2</v>
      </c>
      <c r="HO15" s="3">
        <f t="shared" si="165"/>
        <v>-0.18626621183366163</v>
      </c>
      <c r="HP15" s="3">
        <f t="shared" si="166"/>
        <v>-0.1423942813732551</v>
      </c>
      <c r="HQ15" s="3">
        <f t="shared" si="167"/>
        <v>-4.0515677454431423E-2</v>
      </c>
    </row>
    <row r="16" spans="1:225" s="6" customFormat="1" x14ac:dyDescent="0.3">
      <c r="A16" s="24" t="s">
        <v>29</v>
      </c>
      <c r="B16" s="7">
        <v>44.830500000000001</v>
      </c>
      <c r="C16" s="7">
        <v>38.5563</v>
      </c>
      <c r="D16" s="7">
        <v>25.734500000000001</v>
      </c>
      <c r="E16" s="7">
        <v>85.909099999999995</v>
      </c>
      <c r="F16" s="7">
        <v>33.423900000000003</v>
      </c>
      <c r="G16" s="7">
        <v>35.970599999999997</v>
      </c>
      <c r="H16" s="7">
        <v>36.880600000000001</v>
      </c>
      <c r="I16" s="15">
        <v>29.415700000000001</v>
      </c>
      <c r="J16" s="13">
        <v>61.421999999999997</v>
      </c>
      <c r="K16" s="7">
        <v>48.620899999999999</v>
      </c>
      <c r="L16" s="7">
        <v>44.921300000000002</v>
      </c>
      <c r="M16" s="15">
        <v>27.622900000000001</v>
      </c>
      <c r="N16" s="7">
        <v>33.640999999999998</v>
      </c>
      <c r="O16" s="7">
        <v>36.0015</v>
      </c>
      <c r="P16" s="13">
        <v>29.0243</v>
      </c>
      <c r="Q16" s="13">
        <v>26.702999999999999</v>
      </c>
      <c r="R16" s="7">
        <v>33.974899999999998</v>
      </c>
      <c r="S16" s="13">
        <v>32.969499999999996</v>
      </c>
      <c r="T16" s="13">
        <v>46.274900000000002</v>
      </c>
      <c r="U16" s="15">
        <v>28.423200000000001</v>
      </c>
      <c r="V16" s="13">
        <v>25.933299999999999</v>
      </c>
      <c r="W16" s="4">
        <v>36.190600000000003</v>
      </c>
      <c r="X16" s="13">
        <v>46.843499999999999</v>
      </c>
      <c r="Y16" s="7">
        <v>30.915199999999999</v>
      </c>
      <c r="Z16" s="13">
        <v>52.507300000000001</v>
      </c>
      <c r="AA16" s="7">
        <v>25.862100000000002</v>
      </c>
      <c r="AB16" s="7">
        <v>31.144100000000002</v>
      </c>
      <c r="AC16" s="7">
        <v>25.843599999999999</v>
      </c>
      <c r="AD16" s="7">
        <v>23.944199999999999</v>
      </c>
      <c r="AE16" s="15">
        <v>26.5564</v>
      </c>
      <c r="AF16" s="15">
        <v>44.257899999999999</v>
      </c>
      <c r="AG16" s="7">
        <v>35.055599999999998</v>
      </c>
      <c r="AH16" s="7">
        <v>22.3964</v>
      </c>
      <c r="AI16" s="7">
        <v>25.9361</v>
      </c>
      <c r="AJ16" s="7">
        <v>23.8477</v>
      </c>
      <c r="AK16" s="7">
        <v>26.288900000000002</v>
      </c>
      <c r="AL16" s="7">
        <v>24.034199999999998</v>
      </c>
      <c r="AM16" s="15">
        <v>25.606000000000002</v>
      </c>
      <c r="AN16" s="7">
        <v>16.937100000000001</v>
      </c>
      <c r="AO16" s="7">
        <v>29.787199999999999</v>
      </c>
      <c r="AP16" s="4">
        <v>54.733899999999998</v>
      </c>
      <c r="AQ16" s="7">
        <v>33.010599999999997</v>
      </c>
      <c r="AR16" s="7">
        <v>38.269599999999997</v>
      </c>
      <c r="AS16" s="15">
        <v>26.431699999999999</v>
      </c>
      <c r="AT16" s="13">
        <v>32.736199999999997</v>
      </c>
      <c r="AU16" s="13">
        <v>31.950700000000001</v>
      </c>
      <c r="AV16" s="15">
        <v>35.665199999999999</v>
      </c>
      <c r="AW16" s="7">
        <v>34.789700000000003</v>
      </c>
      <c r="AX16" s="13">
        <v>33.171199999999999</v>
      </c>
      <c r="AY16" s="13">
        <v>29.471699999999998</v>
      </c>
      <c r="AZ16" s="15">
        <v>31.240200000000002</v>
      </c>
      <c r="BA16" s="15">
        <v>38.950000000000003</v>
      </c>
      <c r="BB16" s="13">
        <v>40.296100000000003</v>
      </c>
      <c r="BC16" s="13">
        <v>41.551499999999997</v>
      </c>
      <c r="BD16" s="15">
        <v>43.323300000000003</v>
      </c>
      <c r="BE16" s="24" t="s">
        <v>29</v>
      </c>
      <c r="BG16" s="3">
        <f t="shared" si="3"/>
        <v>1.338374544116171</v>
      </c>
      <c r="BH16" s="3">
        <f t="shared" si="4"/>
        <v>1.5561659184102208</v>
      </c>
      <c r="BI16" s="3">
        <f t="shared" si="5"/>
        <v>2.3315005148730301</v>
      </c>
      <c r="BJ16" s="3">
        <f t="shared" si="6"/>
        <v>0.69841262450660058</v>
      </c>
      <c r="BK16" s="3">
        <f t="shared" si="7"/>
        <v>1.795122651755181</v>
      </c>
      <c r="BL16" s="3">
        <f t="shared" si="8"/>
        <v>1.6680288902603795</v>
      </c>
      <c r="BM16" s="3">
        <f t="shared" si="9"/>
        <v>1.6268715801803657</v>
      </c>
      <c r="BN16" s="3">
        <f t="shared" si="10"/>
        <v>2.0397270845160915</v>
      </c>
      <c r="BO16" s="3">
        <f t="shared" si="11"/>
        <v>0.97684868613851716</v>
      </c>
      <c r="BP16" s="3">
        <f t="shared" si="12"/>
        <v>1.2340372144489304</v>
      </c>
      <c r="BQ16" s="3">
        <f t="shared" si="13"/>
        <v>1.3356692704797055</v>
      </c>
      <c r="BR16" s="3">
        <f t="shared" si="14"/>
        <v>2.1721108210940923</v>
      </c>
      <c r="BS16" s="3">
        <f t="shared" si="15"/>
        <v>1.783537944769775</v>
      </c>
      <c r="BT16" s="3">
        <f t="shared" si="16"/>
        <v>1.6665972251156203</v>
      </c>
      <c r="BU16" s="3">
        <f t="shared" si="17"/>
        <v>2.0672333182884688</v>
      </c>
      <c r="BV16" s="3">
        <f t="shared" si="18"/>
        <v>2.2469385462307607</v>
      </c>
      <c r="BW16" s="3">
        <f t="shared" si="19"/>
        <v>1.7660096129789935</v>
      </c>
      <c r="BX16" s="3">
        <f t="shared" si="20"/>
        <v>1.8198638135246215</v>
      </c>
      <c r="BY16" s="3">
        <f t="shared" si="21"/>
        <v>1.2965992363030499</v>
      </c>
      <c r="BZ16" s="3">
        <f t="shared" si="22"/>
        <v>2.1109516169889386</v>
      </c>
      <c r="CA16" s="3">
        <f t="shared" si="23"/>
        <v>2.3136276524777024</v>
      </c>
      <c r="CB16" s="3">
        <f t="shared" si="24"/>
        <v>1.657889065116356</v>
      </c>
      <c r="CC16" s="3">
        <f t="shared" si="25"/>
        <v>1.2808607384162158</v>
      </c>
      <c r="CD16" s="3">
        <f t="shared" si="26"/>
        <v>1.9407928785839976</v>
      </c>
      <c r="CE16" s="3">
        <f t="shared" si="27"/>
        <v>1.1426982533857197</v>
      </c>
      <c r="CF16" s="3">
        <f t="shared" si="28"/>
        <v>2.3199972160033409</v>
      </c>
      <c r="CG16" s="3">
        <f t="shared" si="29"/>
        <v>1.9265286201880933</v>
      </c>
      <c r="CH16" s="3">
        <f t="shared" si="30"/>
        <v>2.3216579733473668</v>
      </c>
      <c r="CI16" s="3">
        <f t="shared" si="31"/>
        <v>2.5058260455559176</v>
      </c>
      <c r="CJ16" s="3">
        <f t="shared" si="32"/>
        <v>2.259342380744378</v>
      </c>
      <c r="CK16" s="3">
        <f t="shared" si="33"/>
        <v>1.3556901705684183</v>
      </c>
      <c r="CL16" s="3">
        <f t="shared" si="34"/>
        <v>1.7115667682196283</v>
      </c>
      <c r="CM16" s="3">
        <f t="shared" si="35"/>
        <v>2.6790019824614673</v>
      </c>
      <c r="CN16" s="3">
        <f t="shared" si="36"/>
        <v>2.313377878709598</v>
      </c>
      <c r="CO16" s="3">
        <f t="shared" si="37"/>
        <v>2.5159659002754982</v>
      </c>
      <c r="CP16" s="3">
        <f t="shared" si="38"/>
        <v>2.2823320869264214</v>
      </c>
      <c r="CQ16" s="3">
        <f t="shared" si="39"/>
        <v>2.4964425693386927</v>
      </c>
      <c r="CR16" s="3">
        <f t="shared" si="40"/>
        <v>2.3432008123096146</v>
      </c>
      <c r="CS16" s="3">
        <f t="shared" si="41"/>
        <v>3.542519085321572</v>
      </c>
      <c r="CT16" s="3">
        <f t="shared" si="42"/>
        <v>2.0142880163291617</v>
      </c>
      <c r="CU16" s="3">
        <f t="shared" si="43"/>
        <v>1.0962127675901041</v>
      </c>
      <c r="CV16" s="3">
        <f t="shared" si="44"/>
        <v>1.8175979836779703</v>
      </c>
      <c r="CW16" s="3">
        <f t="shared" si="45"/>
        <v>1.5678240692351111</v>
      </c>
      <c r="CX16" s="3">
        <f t="shared" si="46"/>
        <v>2.2700015511677267</v>
      </c>
      <c r="CY16" s="3">
        <f t="shared" si="47"/>
        <v>1.8328333771176863</v>
      </c>
      <c r="CZ16" s="3">
        <f t="shared" si="48"/>
        <v>1.8778931291020227</v>
      </c>
      <c r="DA16" s="3">
        <f t="shared" si="49"/>
        <v>1.6823121698462367</v>
      </c>
      <c r="DB16" s="3">
        <f t="shared" si="50"/>
        <v>1.7246483873100369</v>
      </c>
      <c r="DC16" s="3">
        <f t="shared" si="51"/>
        <v>1.8087979934400926</v>
      </c>
      <c r="DD16" s="3">
        <f t="shared" si="52"/>
        <v>2.0358513421349973</v>
      </c>
      <c r="DE16" s="3">
        <f t="shared" si="53"/>
        <v>1.9206023008815563</v>
      </c>
      <c r="DF16" s="3">
        <f t="shared" si="54"/>
        <v>1.5404364569961488</v>
      </c>
      <c r="DG16" s="3">
        <f t="shared" si="55"/>
        <v>1.4889778415280883</v>
      </c>
      <c r="DH16" s="3">
        <f t="shared" si="56"/>
        <v>1.4439911916537309</v>
      </c>
      <c r="DI16" s="3">
        <f t="shared" si="57"/>
        <v>1.3849360505778645</v>
      </c>
      <c r="DJ16" s="74"/>
      <c r="DK16" s="3">
        <f t="shared" si="58"/>
        <v>6.7673898981536446E-2</v>
      </c>
      <c r="DL16" s="3">
        <f t="shared" si="59"/>
        <v>0.1905245283489192</v>
      </c>
      <c r="DM16" s="3">
        <f t="shared" si="60"/>
        <v>0.33309878819826189</v>
      </c>
      <c r="DN16" s="3">
        <f t="shared" si="61"/>
        <v>-0.75590208195970066</v>
      </c>
      <c r="DO16" s="3">
        <f t="shared" si="62"/>
        <v>0.15306020986316851</v>
      </c>
      <c r="DP16" s="3">
        <f t="shared" si="63"/>
        <v>0.20449462885443265</v>
      </c>
      <c r="DQ16" s="3">
        <f t="shared" si="64"/>
        <v>0.1507093662734649</v>
      </c>
      <c r="DR16" s="3">
        <f t="shared" si="65"/>
        <v>0.25450439125058166</v>
      </c>
      <c r="DS16" s="3">
        <f t="shared" si="66"/>
        <v>-0.28772374841001724</v>
      </c>
      <c r="DT16" s="3">
        <f t="shared" si="67"/>
        <v>0.17616570302824075</v>
      </c>
      <c r="DU16" s="3">
        <f t="shared" si="68"/>
        <v>0.19546353856075038</v>
      </c>
      <c r="DV16" s="3">
        <f t="shared" si="69"/>
        <v>0.2661092969007634</v>
      </c>
      <c r="DW16" s="3">
        <f t="shared" si="70"/>
        <v>0.16266194098555598</v>
      </c>
      <c r="DX16" s="3">
        <f t="shared" si="71"/>
        <v>-0.14276958459758851</v>
      </c>
      <c r="DY16" s="3">
        <f t="shared" si="72"/>
        <v>0.29828877478002613</v>
      </c>
      <c r="DZ16" s="3">
        <f t="shared" si="73"/>
        <v>0.34886904096934951</v>
      </c>
      <c r="EA16" s="3">
        <f t="shared" si="74"/>
        <v>-4.7089193234653111E-2</v>
      </c>
      <c r="EB16" s="3">
        <f t="shared" si="75"/>
        <v>-3.6195740190038288E-2</v>
      </c>
      <c r="EC16" s="3">
        <f t="shared" si="76"/>
        <v>3.5094452270428768E-2</v>
      </c>
      <c r="ED16" s="3">
        <f t="shared" si="77"/>
        <v>0.18205819294906878</v>
      </c>
      <c r="EE16" s="3">
        <f t="shared" si="78"/>
        <v>5.7894794493673053E-2</v>
      </c>
      <c r="EF16" s="3">
        <f t="shared" si="79"/>
        <v>6.2197516373051154E-2</v>
      </c>
      <c r="EG16" s="3">
        <f t="shared" si="80"/>
        <v>-0.10641075433557005</v>
      </c>
      <c r="EH16" s="3">
        <f t="shared" si="81"/>
        <v>-5.7319099217559566E-2</v>
      </c>
      <c r="EI16" s="3">
        <f t="shared" si="82"/>
        <v>-0.22128840264102223</v>
      </c>
      <c r="EJ16" s="3">
        <f t="shared" si="83"/>
        <v>0.264899375011028</v>
      </c>
      <c r="EK16" s="3">
        <f t="shared" si="84"/>
        <v>0.20779982564024449</v>
      </c>
      <c r="EL16" s="3">
        <f t="shared" si="85"/>
        <v>0.16878155873981493</v>
      </c>
      <c r="EM16" s="3">
        <f t="shared" si="86"/>
        <v>0.28141034620056443</v>
      </c>
      <c r="EN16" s="3">
        <f t="shared" si="87"/>
        <v>9.4684505146460943E-2</v>
      </c>
      <c r="EO16" s="3">
        <f t="shared" si="88"/>
        <v>6.8776852666310881E-2</v>
      </c>
      <c r="EP16" s="3">
        <f t="shared" si="89"/>
        <v>-9.0675597908996999E-2</v>
      </c>
      <c r="EQ16" s="3">
        <f t="shared" si="90"/>
        <v>0.28167456679451786</v>
      </c>
      <c r="ER16" s="3">
        <f t="shared" si="91"/>
        <v>0.16663268476127341</v>
      </c>
      <c r="ES16" s="3">
        <f t="shared" si="92"/>
        <v>0.11037325288243517</v>
      </c>
      <c r="ET16" s="3">
        <f t="shared" si="93"/>
        <v>0.43972843484304169</v>
      </c>
      <c r="EU16" s="3">
        <f t="shared" si="94"/>
        <v>0.33642395984294549</v>
      </c>
      <c r="EV16" s="3">
        <f t="shared" si="95"/>
        <v>2.278348545244321E-3</v>
      </c>
      <c r="EW16" s="3">
        <f t="shared" si="96"/>
        <v>3.8610005205375185E-2</v>
      </c>
      <c r="EX16" s="3">
        <f t="shared" si="97"/>
        <v>0.30686437209505502</v>
      </c>
      <c r="EY16" s="3">
        <f t="shared" si="98"/>
        <v>-0.20257363451697163</v>
      </c>
      <c r="EZ16" s="3">
        <f t="shared" si="99"/>
        <v>-7.8276624298342312E-2</v>
      </c>
      <c r="FA16" s="3">
        <f t="shared" si="100"/>
        <v>6.0063731730194067E-2</v>
      </c>
      <c r="FB16" s="3">
        <f t="shared" si="101"/>
        <v>2.0601880508884823E-2</v>
      </c>
      <c r="FC16" s="3">
        <f t="shared" si="102"/>
        <v>0.1436196255930979</v>
      </c>
      <c r="FD16" s="3">
        <f t="shared" si="103"/>
        <v>9.4767102472437428E-2</v>
      </c>
      <c r="FE16" s="3">
        <f t="shared" si="104"/>
        <v>-1.6237008456868922E-2</v>
      </c>
      <c r="FF16" s="3">
        <f t="shared" si="105"/>
        <v>0.11951969800256727</v>
      </c>
      <c r="FG16" s="3">
        <f t="shared" si="106"/>
        <v>0.15345242457667799</v>
      </c>
      <c r="FH16" s="3">
        <f t="shared" si="107"/>
        <v>0.25922928921313193</v>
      </c>
      <c r="FI16" s="3">
        <f t="shared" si="108"/>
        <v>0.21956665992082661</v>
      </c>
      <c r="FJ16" s="3">
        <f t="shared" si="109"/>
        <v>2.3922649248263712E-2</v>
      </c>
      <c r="FK16" s="3">
        <f t="shared" si="110"/>
        <v>0.18626621183366163</v>
      </c>
      <c r="FL16" s="3">
        <f t="shared" si="111"/>
        <v>0.1423942813732551</v>
      </c>
      <c r="FM16" s="3">
        <f t="shared" si="112"/>
        <v>4.0515677454431423E-2</v>
      </c>
      <c r="FN16" s="74"/>
      <c r="FO16" s="3">
        <f t="shared" si="113"/>
        <v>-6.7673898981536446E-2</v>
      </c>
      <c r="FP16" s="3">
        <f t="shared" si="114"/>
        <v>-0.1905245283489192</v>
      </c>
      <c r="FQ16" s="3">
        <f t="shared" si="115"/>
        <v>-0.33309878819826189</v>
      </c>
      <c r="FR16" s="3">
        <f t="shared" si="116"/>
        <v>0.75590208195970066</v>
      </c>
      <c r="FS16" s="3">
        <f t="shared" si="117"/>
        <v>-0.15306020986316851</v>
      </c>
      <c r="FT16" s="3">
        <f t="shared" si="118"/>
        <v>-0.20449462885443265</v>
      </c>
      <c r="FU16" s="3">
        <f t="shared" si="119"/>
        <v>-0.1507093662734649</v>
      </c>
      <c r="FV16" s="3">
        <f t="shared" si="120"/>
        <v>-0.25450439125058166</v>
      </c>
      <c r="FW16" s="3">
        <f t="shared" si="121"/>
        <v>0.28772374841001724</v>
      </c>
      <c r="FX16" s="3">
        <f t="shared" si="122"/>
        <v>-0.17616570302824075</v>
      </c>
      <c r="FY16" s="3">
        <f t="shared" si="123"/>
        <v>-0.19546353856075038</v>
      </c>
      <c r="FZ16" s="3">
        <f t="shared" si="124"/>
        <v>-0.2661092969007634</v>
      </c>
      <c r="GA16" s="3">
        <f t="shared" si="125"/>
        <v>-0.16266194098555598</v>
      </c>
      <c r="GB16" s="3">
        <f t="shared" si="126"/>
        <v>0.14276958459758851</v>
      </c>
      <c r="GC16" s="3">
        <f t="shared" si="127"/>
        <v>-0.29828877478002613</v>
      </c>
      <c r="GD16" s="3">
        <f t="shared" si="128"/>
        <v>-0.34886904096934951</v>
      </c>
      <c r="GE16" s="3">
        <f t="shared" si="129"/>
        <v>4.7089193234653111E-2</v>
      </c>
      <c r="GF16" s="3">
        <f t="shared" si="130"/>
        <v>3.6195740190038288E-2</v>
      </c>
      <c r="GG16" s="3">
        <f t="shared" si="131"/>
        <v>-3.5094452270428768E-2</v>
      </c>
      <c r="GH16" s="3">
        <f t="shared" si="132"/>
        <v>-0.18205819294906878</v>
      </c>
      <c r="GI16" s="3">
        <f t="shared" si="133"/>
        <v>-5.7894794493673053E-2</v>
      </c>
      <c r="GJ16" s="3">
        <f t="shared" si="134"/>
        <v>-6.2197516373051154E-2</v>
      </c>
      <c r="GK16" s="3">
        <f t="shared" si="135"/>
        <v>0.10641075433557005</v>
      </c>
      <c r="GL16" s="3">
        <f t="shared" si="136"/>
        <v>5.7319099217559566E-2</v>
      </c>
      <c r="GM16" s="3">
        <f t="shared" si="137"/>
        <v>0.22128840264102223</v>
      </c>
      <c r="GN16" s="3">
        <f t="shared" si="138"/>
        <v>-0.264899375011028</v>
      </c>
      <c r="GO16" s="3">
        <f t="shared" si="139"/>
        <v>-0.20779982564024449</v>
      </c>
      <c r="GP16" s="3">
        <f t="shared" si="140"/>
        <v>-0.16878155873981493</v>
      </c>
      <c r="GQ16" s="3">
        <f t="shared" si="141"/>
        <v>-0.28141034620056443</v>
      </c>
      <c r="GR16" s="3">
        <f t="shared" si="142"/>
        <v>-9.4684505146460943E-2</v>
      </c>
      <c r="GS16" s="3">
        <f t="shared" si="143"/>
        <v>-6.8776852666310881E-2</v>
      </c>
      <c r="GT16" s="3">
        <f t="shared" si="144"/>
        <v>9.0675597908996999E-2</v>
      </c>
      <c r="GU16" s="3">
        <f t="shared" si="145"/>
        <v>-0.28167456679451786</v>
      </c>
      <c r="GV16" s="3">
        <f t="shared" si="146"/>
        <v>-0.16663268476127341</v>
      </c>
      <c r="GW16" s="3">
        <f t="shared" si="147"/>
        <v>-0.11037325288243517</v>
      </c>
      <c r="GX16" s="3">
        <f t="shared" si="148"/>
        <v>-0.43972843484304169</v>
      </c>
      <c r="GY16" s="3">
        <f t="shared" si="149"/>
        <v>-0.33642395984294549</v>
      </c>
      <c r="GZ16" s="3">
        <f t="shared" si="150"/>
        <v>-2.278348545244321E-3</v>
      </c>
      <c r="HA16" s="3">
        <f t="shared" si="151"/>
        <v>-3.8610005205375185E-2</v>
      </c>
      <c r="HB16" s="3">
        <f t="shared" si="152"/>
        <v>-0.30686437209505502</v>
      </c>
      <c r="HC16" s="3">
        <f t="shared" si="153"/>
        <v>0.20257363451697163</v>
      </c>
      <c r="HD16" s="3">
        <f t="shared" si="154"/>
        <v>7.8276624298342312E-2</v>
      </c>
      <c r="HE16" s="3">
        <f t="shared" si="155"/>
        <v>-6.0063731730194067E-2</v>
      </c>
      <c r="HF16" s="3">
        <f t="shared" si="156"/>
        <v>-2.0601880508884823E-2</v>
      </c>
      <c r="HG16" s="3">
        <f t="shared" si="157"/>
        <v>-0.1436196255930979</v>
      </c>
      <c r="HH16" s="3">
        <f t="shared" si="158"/>
        <v>-9.4767102472437428E-2</v>
      </c>
      <c r="HI16" s="3">
        <f t="shared" si="159"/>
        <v>1.6237008456868922E-2</v>
      </c>
      <c r="HJ16" s="3">
        <f t="shared" si="160"/>
        <v>-0.11951969800256727</v>
      </c>
      <c r="HK16" s="3">
        <f t="shared" si="161"/>
        <v>-0.15345242457667799</v>
      </c>
      <c r="HL16" s="3">
        <f t="shared" si="162"/>
        <v>-0.25922928921313193</v>
      </c>
      <c r="HM16" s="3">
        <f t="shared" si="163"/>
        <v>-0.21956665992082661</v>
      </c>
      <c r="HN16" s="3">
        <f t="shared" si="164"/>
        <v>-2.3922649248263712E-2</v>
      </c>
      <c r="HO16" s="3">
        <f t="shared" si="165"/>
        <v>-0.18626621183366163</v>
      </c>
      <c r="HP16" s="3">
        <f t="shared" si="166"/>
        <v>-0.1423942813732551</v>
      </c>
      <c r="HQ16" s="3">
        <f t="shared" si="167"/>
        <v>-4.0515677454431423E-2</v>
      </c>
    </row>
    <row r="17" spans="1:225" s="6" customFormat="1" x14ac:dyDescent="0.3">
      <c r="A17" s="24" t="s">
        <v>30</v>
      </c>
      <c r="B17" s="7">
        <v>44.829799999999999</v>
      </c>
      <c r="C17" s="7">
        <v>38.555700000000002</v>
      </c>
      <c r="D17" s="7">
        <v>25.734300000000001</v>
      </c>
      <c r="E17" s="7">
        <v>85.909099999999995</v>
      </c>
      <c r="F17" s="7">
        <v>33.423900000000003</v>
      </c>
      <c r="G17" s="7">
        <v>35.970599999999997</v>
      </c>
      <c r="H17" s="7">
        <v>36.880600000000001</v>
      </c>
      <c r="I17" s="15">
        <v>29.415700000000001</v>
      </c>
      <c r="J17" s="13">
        <v>61.4206</v>
      </c>
      <c r="K17" s="7">
        <v>48.62</v>
      </c>
      <c r="L17" s="7">
        <v>44.921300000000002</v>
      </c>
      <c r="M17" s="15">
        <v>27.622900000000001</v>
      </c>
      <c r="N17" s="7">
        <v>33.640999999999998</v>
      </c>
      <c r="O17" s="7">
        <v>36.0015</v>
      </c>
      <c r="P17" s="13">
        <v>29.0243</v>
      </c>
      <c r="Q17" s="13">
        <v>26.702999999999999</v>
      </c>
      <c r="R17" s="7">
        <v>33.974499999999999</v>
      </c>
      <c r="S17" s="13">
        <v>32.969499999999996</v>
      </c>
      <c r="T17" s="13">
        <v>46.274900000000002</v>
      </c>
      <c r="U17" s="15">
        <v>28.423200000000001</v>
      </c>
      <c r="V17" s="13">
        <v>25.933</v>
      </c>
      <c r="W17" s="4">
        <v>36.190600000000003</v>
      </c>
      <c r="X17" s="13">
        <v>46.843499999999999</v>
      </c>
      <c r="Y17" s="7">
        <v>30.9148</v>
      </c>
      <c r="Z17" s="13">
        <v>52.506300000000003</v>
      </c>
      <c r="AA17" s="7">
        <v>25.862100000000002</v>
      </c>
      <c r="AB17" s="7">
        <v>31.144100000000002</v>
      </c>
      <c r="AC17" s="7">
        <v>25.843599999999999</v>
      </c>
      <c r="AD17" s="7">
        <v>23.944199999999999</v>
      </c>
      <c r="AE17" s="15">
        <v>26.556100000000001</v>
      </c>
      <c r="AF17" s="15">
        <v>44.257899999999999</v>
      </c>
      <c r="AG17" s="7">
        <v>35.055599999999998</v>
      </c>
      <c r="AH17" s="7">
        <v>22.3964</v>
      </c>
      <c r="AI17" s="7">
        <v>25.9361</v>
      </c>
      <c r="AJ17" s="7">
        <v>23.8477</v>
      </c>
      <c r="AK17" s="7">
        <v>26.288900000000002</v>
      </c>
      <c r="AL17" s="7">
        <v>24.033999999999999</v>
      </c>
      <c r="AM17" s="15">
        <v>25.606000000000002</v>
      </c>
      <c r="AN17" s="7">
        <v>16.937100000000001</v>
      </c>
      <c r="AO17" s="7">
        <v>29.787199999999999</v>
      </c>
      <c r="AP17" s="4">
        <v>54.732700000000001</v>
      </c>
      <c r="AQ17" s="7">
        <v>33.010199999999998</v>
      </c>
      <c r="AR17" s="7">
        <v>38.269100000000002</v>
      </c>
      <c r="AS17" s="15">
        <v>26.431699999999999</v>
      </c>
      <c r="AT17" s="13">
        <v>32.736199999999997</v>
      </c>
      <c r="AU17" s="13">
        <v>31.950700000000001</v>
      </c>
      <c r="AV17" s="15">
        <v>35.665199999999999</v>
      </c>
      <c r="AW17" s="7">
        <v>34.789200000000001</v>
      </c>
      <c r="AX17" s="13">
        <v>33.171199999999999</v>
      </c>
      <c r="AY17" s="13">
        <v>29.471699999999998</v>
      </c>
      <c r="AZ17" s="15">
        <v>31.240200000000002</v>
      </c>
      <c r="BA17" s="15">
        <v>38.950000000000003</v>
      </c>
      <c r="BB17" s="13">
        <v>40.296100000000003</v>
      </c>
      <c r="BC17" s="13">
        <v>41.551499999999997</v>
      </c>
      <c r="BD17" s="15">
        <v>43.322600000000001</v>
      </c>
      <c r="BE17" s="24" t="s">
        <v>30</v>
      </c>
      <c r="BG17" s="3">
        <f t="shared" si="3"/>
        <v>1.3383954423173872</v>
      </c>
      <c r="BH17" s="3">
        <f t="shared" si="4"/>
        <v>1.5561901353107321</v>
      </c>
      <c r="BI17" s="3">
        <f t="shared" si="5"/>
        <v>2.3315186346626873</v>
      </c>
      <c r="BJ17" s="3">
        <f t="shared" si="6"/>
        <v>0.69841262450660058</v>
      </c>
      <c r="BK17" s="3">
        <f t="shared" si="7"/>
        <v>1.795122651755181</v>
      </c>
      <c r="BL17" s="3">
        <f t="shared" si="8"/>
        <v>1.6680288902603795</v>
      </c>
      <c r="BM17" s="3">
        <f t="shared" si="9"/>
        <v>1.6268715801803657</v>
      </c>
      <c r="BN17" s="3">
        <f t="shared" si="10"/>
        <v>2.0397270845160915</v>
      </c>
      <c r="BO17" s="3">
        <f t="shared" si="11"/>
        <v>0.97687095209099228</v>
      </c>
      <c r="BP17" s="3">
        <f t="shared" si="12"/>
        <v>1.2340600575894694</v>
      </c>
      <c r="BQ17" s="3">
        <f t="shared" si="13"/>
        <v>1.3356692704797055</v>
      </c>
      <c r="BR17" s="3">
        <f t="shared" si="14"/>
        <v>2.1721108210940923</v>
      </c>
      <c r="BS17" s="3">
        <f t="shared" si="15"/>
        <v>1.783537944769775</v>
      </c>
      <c r="BT17" s="3">
        <f t="shared" si="16"/>
        <v>1.6665972251156203</v>
      </c>
      <c r="BU17" s="3">
        <f t="shared" si="17"/>
        <v>2.0672333182884688</v>
      </c>
      <c r="BV17" s="3">
        <f t="shared" si="18"/>
        <v>2.2469385462307607</v>
      </c>
      <c r="BW17" s="3">
        <f t="shared" si="19"/>
        <v>1.7660304051568088</v>
      </c>
      <c r="BX17" s="3">
        <f t="shared" si="20"/>
        <v>1.8198638135246215</v>
      </c>
      <c r="BY17" s="3">
        <f t="shared" si="21"/>
        <v>1.2965992363030499</v>
      </c>
      <c r="BZ17" s="3">
        <f t="shared" si="22"/>
        <v>2.1109516169889386</v>
      </c>
      <c r="CA17" s="3">
        <f t="shared" si="23"/>
        <v>2.3136544171518914</v>
      </c>
      <c r="CB17" s="3">
        <f t="shared" si="24"/>
        <v>1.657889065116356</v>
      </c>
      <c r="CC17" s="3">
        <f t="shared" si="25"/>
        <v>1.2808607384162158</v>
      </c>
      <c r="CD17" s="3">
        <f t="shared" si="26"/>
        <v>1.9408179900888896</v>
      </c>
      <c r="CE17" s="3">
        <f t="shared" si="27"/>
        <v>1.1427200164551681</v>
      </c>
      <c r="CF17" s="3">
        <f t="shared" si="28"/>
        <v>2.3199972160033409</v>
      </c>
      <c r="CG17" s="3">
        <f t="shared" si="29"/>
        <v>1.9265286201880933</v>
      </c>
      <c r="CH17" s="3">
        <f t="shared" si="30"/>
        <v>2.3216579733473668</v>
      </c>
      <c r="CI17" s="3">
        <f t="shared" si="31"/>
        <v>2.5058260455559176</v>
      </c>
      <c r="CJ17" s="3">
        <f t="shared" si="32"/>
        <v>2.259367904172676</v>
      </c>
      <c r="CK17" s="3">
        <f t="shared" si="33"/>
        <v>1.3556901705684183</v>
      </c>
      <c r="CL17" s="3">
        <f t="shared" si="34"/>
        <v>1.7115667682196283</v>
      </c>
      <c r="CM17" s="3">
        <f t="shared" si="35"/>
        <v>2.6790019824614673</v>
      </c>
      <c r="CN17" s="3">
        <f t="shared" si="36"/>
        <v>2.313377878709598</v>
      </c>
      <c r="CO17" s="3">
        <f t="shared" si="37"/>
        <v>2.5159659002754982</v>
      </c>
      <c r="CP17" s="3">
        <f t="shared" si="38"/>
        <v>2.2823320869264214</v>
      </c>
      <c r="CQ17" s="3">
        <f t="shared" si="39"/>
        <v>2.4964633435965715</v>
      </c>
      <c r="CR17" s="3">
        <f t="shared" si="40"/>
        <v>2.3432008123096146</v>
      </c>
      <c r="CS17" s="3">
        <f t="shared" si="41"/>
        <v>3.542519085321572</v>
      </c>
      <c r="CT17" s="3">
        <f t="shared" si="42"/>
        <v>2.0142880163291617</v>
      </c>
      <c r="CU17" s="3">
        <f t="shared" si="43"/>
        <v>1.0962368017656721</v>
      </c>
      <c r="CV17" s="3">
        <f t="shared" si="44"/>
        <v>1.8176200083610521</v>
      </c>
      <c r="CW17" s="3">
        <f t="shared" si="45"/>
        <v>1.5678445534386749</v>
      </c>
      <c r="CX17" s="3">
        <f t="shared" si="46"/>
        <v>2.2700015511677267</v>
      </c>
      <c r="CY17" s="3">
        <f t="shared" si="47"/>
        <v>1.8328333771176863</v>
      </c>
      <c r="CZ17" s="3">
        <f t="shared" si="48"/>
        <v>1.8778931291020227</v>
      </c>
      <c r="DA17" s="3">
        <f t="shared" si="49"/>
        <v>1.6823121698462367</v>
      </c>
      <c r="DB17" s="3">
        <f t="shared" si="50"/>
        <v>1.7246731744334449</v>
      </c>
      <c r="DC17" s="3">
        <f t="shared" si="51"/>
        <v>1.8087979934400926</v>
      </c>
      <c r="DD17" s="3">
        <f t="shared" si="52"/>
        <v>2.0358513421349973</v>
      </c>
      <c r="DE17" s="3">
        <f t="shared" si="53"/>
        <v>1.9206023008815563</v>
      </c>
      <c r="DF17" s="3">
        <f t="shared" si="54"/>
        <v>1.5404364569961488</v>
      </c>
      <c r="DG17" s="3">
        <f t="shared" si="55"/>
        <v>1.4889778415280883</v>
      </c>
      <c r="DH17" s="3">
        <f t="shared" si="56"/>
        <v>1.4439911916537309</v>
      </c>
      <c r="DI17" s="3">
        <f t="shared" si="57"/>
        <v>1.3849584281645146</v>
      </c>
      <c r="DJ17" s="74"/>
      <c r="DK17" s="3">
        <f t="shared" si="58"/>
        <v>6.7696425931115037E-2</v>
      </c>
      <c r="DL17" s="3">
        <f t="shared" si="59"/>
        <v>0.19054697925213926</v>
      </c>
      <c r="DM17" s="3">
        <f t="shared" si="60"/>
        <v>0.33311000038926603</v>
      </c>
      <c r="DN17" s="3">
        <f t="shared" si="61"/>
        <v>-0.75590208195970066</v>
      </c>
      <c r="DO17" s="3">
        <f t="shared" si="62"/>
        <v>0.15306020986316851</v>
      </c>
      <c r="DP17" s="3">
        <f t="shared" si="63"/>
        <v>0.20449462885443265</v>
      </c>
      <c r="DQ17" s="3">
        <f t="shared" si="64"/>
        <v>0.1507093662734649</v>
      </c>
      <c r="DR17" s="3">
        <f t="shared" si="65"/>
        <v>0.25450439125058166</v>
      </c>
      <c r="DS17" s="3">
        <f t="shared" si="66"/>
        <v>-0.28769086449096432</v>
      </c>
      <c r="DT17" s="3">
        <f t="shared" si="67"/>
        <v>0.17619240836595029</v>
      </c>
      <c r="DU17" s="3">
        <f t="shared" si="68"/>
        <v>0.19546353856075038</v>
      </c>
      <c r="DV17" s="3">
        <f t="shared" si="69"/>
        <v>0.2661092969007634</v>
      </c>
      <c r="DW17" s="3">
        <f t="shared" si="70"/>
        <v>0.16266194098555598</v>
      </c>
      <c r="DX17" s="3">
        <f t="shared" si="71"/>
        <v>-0.14276958459758851</v>
      </c>
      <c r="DY17" s="3">
        <f t="shared" si="72"/>
        <v>0.29828877478002613</v>
      </c>
      <c r="DZ17" s="3">
        <f t="shared" si="73"/>
        <v>0.34886904096934951</v>
      </c>
      <c r="EA17" s="3">
        <f t="shared" si="74"/>
        <v>-4.707220771259242E-2</v>
      </c>
      <c r="EB17" s="3">
        <f t="shared" si="75"/>
        <v>-3.6195740190038288E-2</v>
      </c>
      <c r="EC17" s="3">
        <f t="shared" si="76"/>
        <v>3.5094452270428768E-2</v>
      </c>
      <c r="ED17" s="3">
        <f t="shared" si="77"/>
        <v>0.18205819294906878</v>
      </c>
      <c r="EE17" s="3">
        <f t="shared" si="78"/>
        <v>5.7911483885909248E-2</v>
      </c>
      <c r="EF17" s="3">
        <f t="shared" si="79"/>
        <v>6.2197516373051154E-2</v>
      </c>
      <c r="EG17" s="3">
        <f t="shared" si="80"/>
        <v>-0.10641075433557005</v>
      </c>
      <c r="EH17" s="3">
        <f t="shared" si="81"/>
        <v>-5.7300432615057212E-2</v>
      </c>
      <c r="EI17" s="3">
        <f t="shared" si="82"/>
        <v>-0.22126092629432198</v>
      </c>
      <c r="EJ17" s="3">
        <f t="shared" si="83"/>
        <v>0.264899375011028</v>
      </c>
      <c r="EK17" s="3">
        <f t="shared" si="84"/>
        <v>0.20779982564024449</v>
      </c>
      <c r="EL17" s="3">
        <f t="shared" si="85"/>
        <v>0.16878155873981493</v>
      </c>
      <c r="EM17" s="3">
        <f t="shared" si="86"/>
        <v>0.28141034620056443</v>
      </c>
      <c r="EN17" s="3">
        <f t="shared" si="87"/>
        <v>9.4700802948758531E-2</v>
      </c>
      <c r="EO17" s="3">
        <f t="shared" si="88"/>
        <v>6.8776852666310881E-2</v>
      </c>
      <c r="EP17" s="3">
        <f t="shared" si="89"/>
        <v>-9.0675597908996999E-2</v>
      </c>
      <c r="EQ17" s="3">
        <f t="shared" si="90"/>
        <v>0.28167456679451786</v>
      </c>
      <c r="ER17" s="3">
        <f t="shared" si="91"/>
        <v>0.16663268476127341</v>
      </c>
      <c r="ES17" s="3">
        <f t="shared" si="92"/>
        <v>0.11037325288243517</v>
      </c>
      <c r="ET17" s="3">
        <f t="shared" si="93"/>
        <v>0.43972843484304169</v>
      </c>
      <c r="EU17" s="3">
        <f t="shared" si="94"/>
        <v>0.3364359652439457</v>
      </c>
      <c r="EV17" s="3">
        <f t="shared" si="95"/>
        <v>2.278348545244321E-3</v>
      </c>
      <c r="EW17" s="3">
        <f t="shared" si="96"/>
        <v>3.8610005205375185E-2</v>
      </c>
      <c r="EX17" s="3">
        <f t="shared" si="97"/>
        <v>0.30686437209505502</v>
      </c>
      <c r="EY17" s="3">
        <f t="shared" si="98"/>
        <v>-0.20254200415576298</v>
      </c>
      <c r="EZ17" s="3">
        <f t="shared" si="99"/>
        <v>-7.825914259511052E-2</v>
      </c>
      <c r="FA17" s="3">
        <f t="shared" si="100"/>
        <v>6.0082580953409043E-2</v>
      </c>
      <c r="FB17" s="3">
        <f t="shared" si="101"/>
        <v>2.0601880508884823E-2</v>
      </c>
      <c r="FC17" s="3">
        <f t="shared" si="102"/>
        <v>0.1436196255930979</v>
      </c>
      <c r="FD17" s="3">
        <f t="shared" si="103"/>
        <v>9.4767102472437428E-2</v>
      </c>
      <c r="FE17" s="3">
        <f t="shared" si="104"/>
        <v>-1.6237008456868922E-2</v>
      </c>
      <c r="FF17" s="3">
        <f t="shared" si="105"/>
        <v>0.11954043266553162</v>
      </c>
      <c r="FG17" s="3">
        <f t="shared" si="106"/>
        <v>0.15345242457667799</v>
      </c>
      <c r="FH17" s="3">
        <f t="shared" si="107"/>
        <v>0.25922928921313193</v>
      </c>
      <c r="FI17" s="3">
        <f t="shared" si="108"/>
        <v>0.21956665992082661</v>
      </c>
      <c r="FJ17" s="3">
        <f t="shared" si="109"/>
        <v>2.3922649248263712E-2</v>
      </c>
      <c r="FK17" s="3">
        <f t="shared" si="110"/>
        <v>0.18626621183366163</v>
      </c>
      <c r="FL17" s="3">
        <f t="shared" si="111"/>
        <v>0.1423942813732551</v>
      </c>
      <c r="FM17" s="3">
        <f t="shared" si="112"/>
        <v>4.0538988113761824E-2</v>
      </c>
      <c r="FN17" s="74"/>
      <c r="FO17" s="3">
        <f t="shared" si="113"/>
        <v>-6.7696425931115037E-2</v>
      </c>
      <c r="FP17" s="3">
        <f t="shared" si="114"/>
        <v>-0.19054697925213926</v>
      </c>
      <c r="FQ17" s="3">
        <f t="shared" si="115"/>
        <v>-0.33311000038926603</v>
      </c>
      <c r="FR17" s="3">
        <f t="shared" si="116"/>
        <v>0.75590208195970066</v>
      </c>
      <c r="FS17" s="3">
        <f t="shared" si="117"/>
        <v>-0.15306020986316851</v>
      </c>
      <c r="FT17" s="3">
        <f t="shared" si="118"/>
        <v>-0.20449462885443265</v>
      </c>
      <c r="FU17" s="3">
        <f t="shared" si="119"/>
        <v>-0.1507093662734649</v>
      </c>
      <c r="FV17" s="3">
        <f t="shared" si="120"/>
        <v>-0.25450439125058166</v>
      </c>
      <c r="FW17" s="3">
        <f t="shared" si="121"/>
        <v>0.28769086449096432</v>
      </c>
      <c r="FX17" s="3">
        <f t="shared" si="122"/>
        <v>-0.17619240836595029</v>
      </c>
      <c r="FY17" s="3">
        <f t="shared" si="123"/>
        <v>-0.19546353856075038</v>
      </c>
      <c r="FZ17" s="3">
        <f t="shared" si="124"/>
        <v>-0.2661092969007634</v>
      </c>
      <c r="GA17" s="3">
        <f t="shared" si="125"/>
        <v>-0.16266194098555598</v>
      </c>
      <c r="GB17" s="3">
        <f t="shared" si="126"/>
        <v>0.14276958459758851</v>
      </c>
      <c r="GC17" s="3">
        <f t="shared" si="127"/>
        <v>-0.29828877478002613</v>
      </c>
      <c r="GD17" s="3">
        <f t="shared" si="128"/>
        <v>-0.34886904096934951</v>
      </c>
      <c r="GE17" s="3">
        <f t="shared" si="129"/>
        <v>4.707220771259242E-2</v>
      </c>
      <c r="GF17" s="3">
        <f t="shared" si="130"/>
        <v>3.6195740190038288E-2</v>
      </c>
      <c r="GG17" s="3">
        <f t="shared" si="131"/>
        <v>-3.5094452270428768E-2</v>
      </c>
      <c r="GH17" s="3">
        <f t="shared" si="132"/>
        <v>-0.18205819294906878</v>
      </c>
      <c r="GI17" s="3">
        <f t="shared" si="133"/>
        <v>-5.7911483885909248E-2</v>
      </c>
      <c r="GJ17" s="3">
        <f t="shared" si="134"/>
        <v>-6.2197516373051154E-2</v>
      </c>
      <c r="GK17" s="3">
        <f t="shared" si="135"/>
        <v>0.10641075433557005</v>
      </c>
      <c r="GL17" s="3">
        <f t="shared" si="136"/>
        <v>5.7300432615057212E-2</v>
      </c>
      <c r="GM17" s="3">
        <f t="shared" si="137"/>
        <v>0.22126092629432198</v>
      </c>
      <c r="GN17" s="3">
        <f t="shared" si="138"/>
        <v>-0.264899375011028</v>
      </c>
      <c r="GO17" s="3">
        <f t="shared" si="139"/>
        <v>-0.20779982564024449</v>
      </c>
      <c r="GP17" s="3">
        <f t="shared" si="140"/>
        <v>-0.16878155873981493</v>
      </c>
      <c r="GQ17" s="3">
        <f t="shared" si="141"/>
        <v>-0.28141034620056443</v>
      </c>
      <c r="GR17" s="3">
        <f t="shared" si="142"/>
        <v>-9.4700802948758531E-2</v>
      </c>
      <c r="GS17" s="3">
        <f t="shared" si="143"/>
        <v>-6.8776852666310881E-2</v>
      </c>
      <c r="GT17" s="3">
        <f t="shared" si="144"/>
        <v>9.0675597908996999E-2</v>
      </c>
      <c r="GU17" s="3">
        <f t="shared" si="145"/>
        <v>-0.28167456679451786</v>
      </c>
      <c r="GV17" s="3">
        <f t="shared" si="146"/>
        <v>-0.16663268476127341</v>
      </c>
      <c r="GW17" s="3">
        <f t="shared" si="147"/>
        <v>-0.11037325288243517</v>
      </c>
      <c r="GX17" s="3">
        <f t="shared" si="148"/>
        <v>-0.43972843484304169</v>
      </c>
      <c r="GY17" s="3">
        <f t="shared" si="149"/>
        <v>-0.3364359652439457</v>
      </c>
      <c r="GZ17" s="3">
        <f t="shared" si="150"/>
        <v>-2.278348545244321E-3</v>
      </c>
      <c r="HA17" s="3">
        <f t="shared" si="151"/>
        <v>-3.8610005205375185E-2</v>
      </c>
      <c r="HB17" s="3">
        <f t="shared" si="152"/>
        <v>-0.30686437209505502</v>
      </c>
      <c r="HC17" s="3">
        <f t="shared" si="153"/>
        <v>0.20254200415576298</v>
      </c>
      <c r="HD17" s="3">
        <f t="shared" si="154"/>
        <v>7.825914259511052E-2</v>
      </c>
      <c r="HE17" s="3">
        <f t="shared" si="155"/>
        <v>-6.0082580953409043E-2</v>
      </c>
      <c r="HF17" s="3">
        <f t="shared" si="156"/>
        <v>-2.0601880508884823E-2</v>
      </c>
      <c r="HG17" s="3">
        <f t="shared" si="157"/>
        <v>-0.1436196255930979</v>
      </c>
      <c r="HH17" s="3">
        <f t="shared" si="158"/>
        <v>-9.4767102472437428E-2</v>
      </c>
      <c r="HI17" s="3">
        <f t="shared" si="159"/>
        <v>1.6237008456868922E-2</v>
      </c>
      <c r="HJ17" s="3">
        <f t="shared" si="160"/>
        <v>-0.11954043266553162</v>
      </c>
      <c r="HK17" s="3">
        <f t="shared" si="161"/>
        <v>-0.15345242457667799</v>
      </c>
      <c r="HL17" s="3">
        <f t="shared" si="162"/>
        <v>-0.25922928921313193</v>
      </c>
      <c r="HM17" s="3">
        <f t="shared" si="163"/>
        <v>-0.21956665992082661</v>
      </c>
      <c r="HN17" s="3">
        <f t="shared" si="164"/>
        <v>-2.3922649248263712E-2</v>
      </c>
      <c r="HO17" s="3">
        <f t="shared" si="165"/>
        <v>-0.18626621183366163</v>
      </c>
      <c r="HP17" s="3">
        <f t="shared" si="166"/>
        <v>-0.1423942813732551</v>
      </c>
      <c r="HQ17" s="3">
        <f t="shared" si="167"/>
        <v>-4.0538988113761824E-2</v>
      </c>
    </row>
    <row r="18" spans="1:225" x14ac:dyDescent="0.3">
      <c r="A18" s="24" t="s">
        <v>31</v>
      </c>
      <c r="B18" s="4">
        <v>47.268900000000002</v>
      </c>
      <c r="C18" s="4">
        <v>40.732799999999997</v>
      </c>
      <c r="D18" s="4">
        <v>26.630400000000002</v>
      </c>
      <c r="E18" s="4">
        <v>58.643599999999999</v>
      </c>
      <c r="F18" s="4">
        <v>29.8507</v>
      </c>
      <c r="G18" s="4">
        <v>37.121200000000002</v>
      </c>
      <c r="H18" s="4">
        <v>41.279299999999999</v>
      </c>
      <c r="I18" s="13">
        <v>31.754000000000001</v>
      </c>
      <c r="J18" s="13">
        <v>42.918300000000002</v>
      </c>
      <c r="K18" s="4">
        <v>44.3446</v>
      </c>
      <c r="L18" s="4">
        <v>52.317300000000003</v>
      </c>
      <c r="M18" s="15">
        <v>30.6889</v>
      </c>
      <c r="N18" s="4">
        <v>35</v>
      </c>
      <c r="O18" s="4">
        <v>35.823099999999997</v>
      </c>
      <c r="P18" s="13">
        <v>38.582700000000003</v>
      </c>
      <c r="Q18" s="13">
        <v>31.410299999999999</v>
      </c>
      <c r="R18" s="4">
        <v>29.282900000000001</v>
      </c>
      <c r="S18" s="13">
        <v>33.970999999999997</v>
      </c>
      <c r="T18" s="13">
        <v>48.039200000000001</v>
      </c>
      <c r="U18" s="13">
        <v>33.0486</v>
      </c>
      <c r="V18" s="13">
        <v>21.8371</v>
      </c>
      <c r="W18" s="4">
        <v>36.952199999999998</v>
      </c>
      <c r="X18" s="13">
        <v>42</v>
      </c>
      <c r="Y18" s="4">
        <v>29.984999999999999</v>
      </c>
      <c r="Z18" s="13">
        <v>41.400700000000001</v>
      </c>
      <c r="AA18" s="4">
        <v>21.940300000000001</v>
      </c>
      <c r="AB18" s="4">
        <v>31.6129</v>
      </c>
      <c r="AC18" s="4">
        <v>22.927</v>
      </c>
      <c r="AD18" s="4">
        <v>31.512</v>
      </c>
      <c r="AE18" s="13">
        <v>25.925899999999999</v>
      </c>
      <c r="AF18" s="13">
        <v>45.230800000000002</v>
      </c>
      <c r="AG18" s="4">
        <v>38.940399999999997</v>
      </c>
      <c r="AH18" s="4">
        <v>27.384499999999999</v>
      </c>
      <c r="AI18" s="4">
        <v>25.8325</v>
      </c>
      <c r="AJ18" s="4">
        <v>23.0456</v>
      </c>
      <c r="AK18" s="4">
        <v>27.4892</v>
      </c>
      <c r="AL18" s="4">
        <v>33.9998</v>
      </c>
      <c r="AM18" s="13">
        <v>23.0745</v>
      </c>
      <c r="AN18" s="4">
        <v>24.401299999999999</v>
      </c>
      <c r="AO18" s="4">
        <v>22.968800000000002</v>
      </c>
      <c r="AP18" s="4">
        <v>51.679699999999997</v>
      </c>
      <c r="AQ18" s="4">
        <v>31.9998</v>
      </c>
      <c r="AR18" s="7">
        <v>41.593299999999999</v>
      </c>
      <c r="AS18" s="13">
        <v>25.89</v>
      </c>
      <c r="AT18" s="13">
        <v>33.033700000000003</v>
      </c>
      <c r="AU18" s="13">
        <v>30.497900000000001</v>
      </c>
      <c r="AV18" s="13">
        <v>31.276599999999998</v>
      </c>
      <c r="AW18" s="4">
        <v>41.330800000000004</v>
      </c>
      <c r="AX18" s="13">
        <v>40.183500000000002</v>
      </c>
      <c r="AY18" s="13">
        <v>38.415700000000001</v>
      </c>
      <c r="AZ18" s="13">
        <v>39.215699999999998</v>
      </c>
      <c r="BA18" s="13">
        <v>43.408099999999997</v>
      </c>
      <c r="BB18" s="13">
        <v>40.453800000000001</v>
      </c>
      <c r="BC18" s="13">
        <v>48.411900000000003</v>
      </c>
      <c r="BD18" s="13">
        <v>41.025599999999997</v>
      </c>
      <c r="BE18" s="24" t="s">
        <v>31</v>
      </c>
      <c r="BG18" s="3">
        <f t="shared" si="3"/>
        <v>1.2693335364266991</v>
      </c>
      <c r="BH18" s="3">
        <f t="shared" si="4"/>
        <v>1.4730143766203159</v>
      </c>
      <c r="BI18" s="3">
        <f t="shared" si="5"/>
        <v>2.2530641672674836</v>
      </c>
      <c r="BJ18" s="3">
        <f t="shared" si="6"/>
        <v>1.0231295486634517</v>
      </c>
      <c r="BK18" s="3">
        <f t="shared" si="7"/>
        <v>2.010003115504829</v>
      </c>
      <c r="BL18" s="3">
        <f t="shared" si="8"/>
        <v>1.6163270583925089</v>
      </c>
      <c r="BM18" s="3">
        <f t="shared" si="9"/>
        <v>1.4535130198428752</v>
      </c>
      <c r="BN18" s="3">
        <f t="shared" si="10"/>
        <v>1.8895257290420104</v>
      </c>
      <c r="BO18" s="3">
        <f t="shared" si="11"/>
        <v>1.3980050467982188</v>
      </c>
      <c r="BP18" s="3">
        <f t="shared" si="12"/>
        <v>1.3530396034691936</v>
      </c>
      <c r="BQ18" s="3">
        <f t="shared" si="13"/>
        <v>1.1468481745044181</v>
      </c>
      <c r="BR18" s="3">
        <f t="shared" si="14"/>
        <v>1.9551042885212568</v>
      </c>
      <c r="BS18" s="3">
        <f t="shared" si="15"/>
        <v>1.7142857142857142</v>
      </c>
      <c r="BT18" s="3">
        <f t="shared" si="16"/>
        <v>1.6748969240517992</v>
      </c>
      <c r="BU18" s="3">
        <f t="shared" si="17"/>
        <v>1.5551011204503571</v>
      </c>
      <c r="BV18" s="3">
        <f t="shared" si="18"/>
        <v>1.9102014307408717</v>
      </c>
      <c r="BW18" s="3">
        <f t="shared" si="19"/>
        <v>2.0489773895345063</v>
      </c>
      <c r="BX18" s="3">
        <f t="shared" si="20"/>
        <v>1.7662123575991289</v>
      </c>
      <c r="BY18" s="3">
        <f t="shared" si="21"/>
        <v>1.2489799996669386</v>
      </c>
      <c r="BZ18" s="3">
        <f t="shared" si="22"/>
        <v>1.8155080699333708</v>
      </c>
      <c r="CA18" s="3">
        <f t="shared" si="23"/>
        <v>2.7476175865842993</v>
      </c>
      <c r="CB18" s="3">
        <f t="shared" si="24"/>
        <v>1.6237192914089014</v>
      </c>
      <c r="CC18" s="3">
        <f t="shared" si="25"/>
        <v>1.4285714285714286</v>
      </c>
      <c r="CD18" s="3">
        <f t="shared" si="26"/>
        <v>2.0010005002501252</v>
      </c>
      <c r="CE18" s="3">
        <f t="shared" si="27"/>
        <v>1.4492508580772789</v>
      </c>
      <c r="CF18" s="3">
        <f t="shared" si="28"/>
        <v>2.7346936915174358</v>
      </c>
      <c r="CG18" s="3">
        <f t="shared" si="29"/>
        <v>1.8979593773427936</v>
      </c>
      <c r="CH18" s="3">
        <f t="shared" si="30"/>
        <v>2.6170017882845555</v>
      </c>
      <c r="CI18" s="3">
        <f t="shared" si="31"/>
        <v>1.904036557501904</v>
      </c>
      <c r="CJ18" s="3">
        <f t="shared" si="32"/>
        <v>2.3142880285737428</v>
      </c>
      <c r="CK18" s="3">
        <f t="shared" si="33"/>
        <v>1.3265297098437348</v>
      </c>
      <c r="CL18" s="3">
        <f t="shared" si="34"/>
        <v>1.5408162217131822</v>
      </c>
      <c r="CM18" s="3">
        <f t="shared" si="35"/>
        <v>2.1910204677828697</v>
      </c>
      <c r="CN18" s="3">
        <f t="shared" si="36"/>
        <v>2.322655569534501</v>
      </c>
      <c r="CO18" s="3">
        <f t="shared" si="37"/>
        <v>2.6035338632971152</v>
      </c>
      <c r="CP18" s="3">
        <f t="shared" si="38"/>
        <v>2.1826753779666195</v>
      </c>
      <c r="CQ18" s="3">
        <f t="shared" si="39"/>
        <v>1.7647162630368414</v>
      </c>
      <c r="CR18" s="3">
        <f t="shared" si="40"/>
        <v>2.6002730286680102</v>
      </c>
      <c r="CS18" s="3">
        <f t="shared" si="41"/>
        <v>2.4588853872539578</v>
      </c>
      <c r="CT18" s="3">
        <f t="shared" si="42"/>
        <v>2.6122392114520565</v>
      </c>
      <c r="CU18" s="3">
        <f t="shared" si="43"/>
        <v>1.1609974516105939</v>
      </c>
      <c r="CV18" s="3">
        <f t="shared" si="44"/>
        <v>1.8750117188232427</v>
      </c>
      <c r="CW18" s="3">
        <f t="shared" si="45"/>
        <v>1.4425400244750959</v>
      </c>
      <c r="CX18" s="3">
        <f t="shared" si="46"/>
        <v>2.3174971031286211</v>
      </c>
      <c r="CY18" s="3">
        <f t="shared" si="47"/>
        <v>1.8163269630710455</v>
      </c>
      <c r="CZ18" s="3">
        <f t="shared" si="48"/>
        <v>1.9673485715409913</v>
      </c>
      <c r="DA18" s="3">
        <f t="shared" si="49"/>
        <v>1.918367085936451</v>
      </c>
      <c r="DB18" s="3">
        <f t="shared" si="50"/>
        <v>1.4517018785022306</v>
      </c>
      <c r="DC18" s="3">
        <f t="shared" si="51"/>
        <v>1.4931501735787076</v>
      </c>
      <c r="DD18" s="3">
        <f t="shared" si="52"/>
        <v>1.5618614264480408</v>
      </c>
      <c r="DE18" s="3">
        <f t="shared" si="53"/>
        <v>1.5299994645001875</v>
      </c>
      <c r="DF18" s="3">
        <f t="shared" si="54"/>
        <v>1.38223050536651</v>
      </c>
      <c r="DG18" s="3">
        <f t="shared" si="55"/>
        <v>1.483173397801937</v>
      </c>
      <c r="DH18" s="3">
        <f t="shared" si="56"/>
        <v>1.2393647016539322</v>
      </c>
      <c r="DI18" s="3">
        <f t="shared" si="57"/>
        <v>1.4625014625014625</v>
      </c>
      <c r="DK18" s="3">
        <f t="shared" si="58"/>
        <v>-8.7368029527154917E-3</v>
      </c>
      <c r="DL18" s="3">
        <f t="shared" si="59"/>
        <v>0.11130015082489569</v>
      </c>
      <c r="DM18" s="3">
        <f t="shared" si="60"/>
        <v>0.28372844203847342</v>
      </c>
      <c r="DN18" s="3">
        <f t="shared" si="61"/>
        <v>-0.20506479373555853</v>
      </c>
      <c r="DO18" s="3">
        <f t="shared" si="62"/>
        <v>0.31617552789179965</v>
      </c>
      <c r="DP18" s="3">
        <f t="shared" si="63"/>
        <v>0.15906950453856461</v>
      </c>
      <c r="DQ18" s="3">
        <f t="shared" si="64"/>
        <v>-1.1847013221051549E-2</v>
      </c>
      <c r="DR18" s="3">
        <f t="shared" si="65"/>
        <v>0.14415242216664972</v>
      </c>
      <c r="DS18" s="3">
        <f t="shared" si="66"/>
        <v>0.22943880929113322</v>
      </c>
      <c r="DT18" s="3">
        <f t="shared" si="67"/>
        <v>0.30898386862774702</v>
      </c>
      <c r="DU18" s="3">
        <f t="shared" si="68"/>
        <v>-2.4424870131560233E-2</v>
      </c>
      <c r="DV18" s="3">
        <f t="shared" si="69"/>
        <v>0.11425715092288956</v>
      </c>
      <c r="DW18" s="3">
        <f t="shared" si="70"/>
        <v>0.10552761018088293</v>
      </c>
      <c r="DX18" s="3">
        <f t="shared" si="71"/>
        <v>-0.135602755277724</v>
      </c>
      <c r="DY18" s="3">
        <f t="shared" si="72"/>
        <v>-0.11240405829762534</v>
      </c>
      <c r="DZ18" s="3">
        <f t="shared" si="73"/>
        <v>0.11463315209614296</v>
      </c>
      <c r="EA18" s="3">
        <f t="shared" si="74"/>
        <v>0.16732167498481029</v>
      </c>
      <c r="EB18" s="3">
        <f t="shared" si="75"/>
        <v>-7.9367419525677788E-2</v>
      </c>
      <c r="EC18" s="3">
        <f t="shared" si="76"/>
        <v>-1.8887801239403548E-2</v>
      </c>
      <c r="ED18" s="3">
        <f t="shared" si="77"/>
        <v>-3.5461976612770972E-2</v>
      </c>
      <c r="EE18" s="3">
        <f t="shared" si="78"/>
        <v>0.30591931773003145</v>
      </c>
      <c r="EF18" s="3">
        <f t="shared" si="79"/>
        <v>3.2152282805150097E-2</v>
      </c>
      <c r="EG18" s="3">
        <f t="shared" si="80"/>
        <v>5.1048791306427414E-2</v>
      </c>
      <c r="EH18" s="3">
        <f t="shared" si="81"/>
        <v>-1.3243733151869925E-2</v>
      </c>
      <c r="EI18" s="3">
        <f t="shared" si="82"/>
        <v>0.12157444858998231</v>
      </c>
      <c r="EJ18" s="3">
        <f t="shared" si="83"/>
        <v>0.50215554909123872</v>
      </c>
      <c r="EK18" s="3">
        <f t="shared" si="84"/>
        <v>0.18624532125311388</v>
      </c>
      <c r="EL18" s="3">
        <f t="shared" si="85"/>
        <v>0.34154101894365541</v>
      </c>
      <c r="EM18" s="3">
        <f t="shared" si="86"/>
        <v>-0.11481474138901936</v>
      </c>
      <c r="EN18" s="3">
        <f t="shared" si="87"/>
        <v>0.12935002047742136</v>
      </c>
      <c r="EO18" s="3">
        <f t="shared" si="88"/>
        <v>3.7406337534456019E-2</v>
      </c>
      <c r="EP18" s="3">
        <f t="shared" si="89"/>
        <v>-0.24229837382069946</v>
      </c>
      <c r="EQ18" s="3">
        <f t="shared" si="90"/>
        <v>-8.41812041324045E-3</v>
      </c>
      <c r="ER18" s="3">
        <f t="shared" si="91"/>
        <v>0.17240697287270279</v>
      </c>
      <c r="ES18" s="3">
        <f t="shared" si="92"/>
        <v>0.15973205536321025</v>
      </c>
      <c r="ET18" s="3">
        <f t="shared" si="93"/>
        <v>0.37531729006433373</v>
      </c>
      <c r="EU18" s="3">
        <f t="shared" si="94"/>
        <v>-0.16401351718284107</v>
      </c>
      <c r="EV18" s="3">
        <f t="shared" si="95"/>
        <v>0.15246086426739605</v>
      </c>
      <c r="EW18" s="3">
        <f t="shared" si="96"/>
        <v>-0.48816113039755576</v>
      </c>
      <c r="EX18" s="3">
        <f t="shared" si="97"/>
        <v>0.68188140317353008</v>
      </c>
      <c r="EY18" s="3">
        <f t="shared" si="98"/>
        <v>-0.11973667199182136</v>
      </c>
      <c r="EZ18" s="3">
        <f t="shared" si="99"/>
        <v>-3.3410151344062236E-2</v>
      </c>
      <c r="FA18" s="3">
        <f t="shared" si="100"/>
        <v>-6.0088598983573556E-2</v>
      </c>
      <c r="FB18" s="3">
        <f t="shared" si="101"/>
        <v>5.0476132633878672E-2</v>
      </c>
      <c r="FC18" s="3">
        <f t="shared" si="102"/>
        <v>0.13056791951020805</v>
      </c>
      <c r="FD18" s="3">
        <f t="shared" si="103"/>
        <v>0.16190473548598205</v>
      </c>
      <c r="FE18" s="3">
        <f t="shared" si="104"/>
        <v>0.17319636589480811</v>
      </c>
      <c r="FF18" s="3">
        <f t="shared" si="105"/>
        <v>-0.12903735251842821</v>
      </c>
      <c r="FG18" s="3">
        <f t="shared" si="106"/>
        <v>-0.12321960037324126</v>
      </c>
      <c r="FH18" s="3">
        <f t="shared" si="107"/>
        <v>-0.12313647200970063</v>
      </c>
      <c r="FI18" s="3">
        <f t="shared" si="108"/>
        <v>-0.10846100317140427</v>
      </c>
      <c r="FJ18" s="3">
        <f t="shared" si="109"/>
        <v>-0.13241829876286246</v>
      </c>
      <c r="FK18" s="3">
        <f t="shared" si="110"/>
        <v>0.18063120059048063</v>
      </c>
      <c r="FL18" s="3">
        <f t="shared" si="111"/>
        <v>-7.8066875829097049E-2</v>
      </c>
      <c r="FM18" s="3">
        <f t="shared" si="112"/>
        <v>0.1191343834773255</v>
      </c>
      <c r="FO18" s="3">
        <f t="shared" si="113"/>
        <v>8.7368029527154917E-3</v>
      </c>
      <c r="FP18" s="3">
        <f t="shared" si="114"/>
        <v>-0.11130015082489569</v>
      </c>
      <c r="FQ18" s="3">
        <f t="shared" si="115"/>
        <v>-0.28372844203847342</v>
      </c>
      <c r="FR18" s="3">
        <f t="shared" si="116"/>
        <v>0.20506479373555853</v>
      </c>
      <c r="FS18" s="3">
        <f t="shared" si="117"/>
        <v>-0.31617552789179965</v>
      </c>
      <c r="FT18" s="3">
        <f t="shared" si="118"/>
        <v>-0.15906950453856461</v>
      </c>
      <c r="FU18" s="3">
        <f t="shared" si="119"/>
        <v>1.1847013221051549E-2</v>
      </c>
      <c r="FV18" s="3">
        <f t="shared" si="120"/>
        <v>-0.14415242216664972</v>
      </c>
      <c r="FW18" s="3">
        <f t="shared" si="121"/>
        <v>-0.22943880929113322</v>
      </c>
      <c r="FX18" s="3">
        <f t="shared" si="122"/>
        <v>-0.30898386862774702</v>
      </c>
      <c r="FY18" s="3">
        <f t="shared" si="123"/>
        <v>2.4424870131560233E-2</v>
      </c>
      <c r="FZ18" s="3">
        <f t="shared" si="124"/>
        <v>-0.11425715092288956</v>
      </c>
      <c r="GA18" s="3">
        <f t="shared" si="125"/>
        <v>-0.10552761018088293</v>
      </c>
      <c r="GB18" s="3">
        <f t="shared" si="126"/>
        <v>0.135602755277724</v>
      </c>
      <c r="GC18" s="3">
        <f t="shared" si="127"/>
        <v>0.11240405829762534</v>
      </c>
      <c r="GD18" s="3">
        <f t="shared" si="128"/>
        <v>-0.11463315209614296</v>
      </c>
      <c r="GE18" s="3">
        <f t="shared" si="129"/>
        <v>-0.16732167498481029</v>
      </c>
      <c r="GF18" s="3">
        <f t="shared" si="130"/>
        <v>7.9367419525677788E-2</v>
      </c>
      <c r="GG18" s="3">
        <f t="shared" si="131"/>
        <v>1.8887801239403548E-2</v>
      </c>
      <c r="GH18" s="3">
        <f t="shared" si="132"/>
        <v>3.5461976612770972E-2</v>
      </c>
      <c r="GI18" s="3">
        <f t="shared" si="133"/>
        <v>-0.30591931773003145</v>
      </c>
      <c r="GJ18" s="3">
        <f t="shared" si="134"/>
        <v>-3.2152282805150097E-2</v>
      </c>
      <c r="GK18" s="3">
        <f t="shared" si="135"/>
        <v>-5.1048791306427414E-2</v>
      </c>
      <c r="GL18" s="3">
        <f t="shared" si="136"/>
        <v>1.3243733151869925E-2</v>
      </c>
      <c r="GM18" s="3">
        <f t="shared" si="137"/>
        <v>-0.12157444858998231</v>
      </c>
      <c r="GN18" s="3">
        <f t="shared" si="138"/>
        <v>-0.50215554909123872</v>
      </c>
      <c r="GO18" s="3">
        <f t="shared" si="139"/>
        <v>-0.18624532125311388</v>
      </c>
      <c r="GP18" s="3">
        <f t="shared" si="140"/>
        <v>-0.34154101894365541</v>
      </c>
      <c r="GQ18" s="3">
        <f t="shared" si="141"/>
        <v>0.11481474138901936</v>
      </c>
      <c r="GR18" s="3">
        <f t="shared" si="142"/>
        <v>-0.12935002047742136</v>
      </c>
      <c r="GS18" s="3">
        <f t="shared" si="143"/>
        <v>-3.7406337534456019E-2</v>
      </c>
      <c r="GT18" s="3">
        <f t="shared" si="144"/>
        <v>0.24229837382069946</v>
      </c>
      <c r="GU18" s="3">
        <f t="shared" si="145"/>
        <v>8.41812041324045E-3</v>
      </c>
      <c r="GV18" s="3">
        <f t="shared" si="146"/>
        <v>-0.17240697287270279</v>
      </c>
      <c r="GW18" s="3">
        <f t="shared" si="147"/>
        <v>-0.15973205536321025</v>
      </c>
      <c r="GX18" s="3">
        <f t="shared" si="148"/>
        <v>-0.37531729006433373</v>
      </c>
      <c r="GY18" s="3">
        <f t="shared" si="149"/>
        <v>0.16401351718284107</v>
      </c>
      <c r="GZ18" s="3">
        <f t="shared" si="150"/>
        <v>-0.15246086426739605</v>
      </c>
      <c r="HA18" s="3">
        <f t="shared" si="151"/>
        <v>0.48816113039755576</v>
      </c>
      <c r="HB18" s="3">
        <f t="shared" si="152"/>
        <v>-0.68188140317353008</v>
      </c>
      <c r="HC18" s="3">
        <f t="shared" si="153"/>
        <v>0.11973667199182136</v>
      </c>
      <c r="HD18" s="3">
        <f t="shared" si="154"/>
        <v>3.3410151344062236E-2</v>
      </c>
      <c r="HE18" s="3">
        <f t="shared" si="155"/>
        <v>6.0088598983573556E-2</v>
      </c>
      <c r="HF18" s="3">
        <f t="shared" si="156"/>
        <v>-5.0476132633878672E-2</v>
      </c>
      <c r="HG18" s="3">
        <f t="shared" si="157"/>
        <v>-0.13056791951020805</v>
      </c>
      <c r="HH18" s="3">
        <f t="shared" si="158"/>
        <v>-0.16190473548598205</v>
      </c>
      <c r="HI18" s="3">
        <f t="shared" si="159"/>
        <v>-0.17319636589480811</v>
      </c>
      <c r="HJ18" s="3">
        <f t="shared" si="160"/>
        <v>0.12903735251842821</v>
      </c>
      <c r="HK18" s="3">
        <f t="shared" si="161"/>
        <v>0.12321960037324126</v>
      </c>
      <c r="HL18" s="3">
        <f t="shared" si="162"/>
        <v>0.12313647200970063</v>
      </c>
      <c r="HM18" s="3">
        <f t="shared" si="163"/>
        <v>0.10846100317140427</v>
      </c>
      <c r="HN18" s="3">
        <f t="shared" si="164"/>
        <v>0.13241829876286246</v>
      </c>
      <c r="HO18" s="3">
        <f t="shared" si="165"/>
        <v>-0.18063120059048063</v>
      </c>
      <c r="HP18" s="3">
        <f t="shared" si="166"/>
        <v>7.8066875829097049E-2</v>
      </c>
      <c r="HQ18" s="3">
        <f t="shared" si="167"/>
        <v>-0.1191343834773255</v>
      </c>
    </row>
    <row r="19" spans="1:225" x14ac:dyDescent="0.3">
      <c r="A19" s="23" t="s">
        <v>34</v>
      </c>
      <c r="B19" s="4">
        <v>46.8521</v>
      </c>
      <c r="C19" s="4">
        <v>48.903100000000002</v>
      </c>
      <c r="D19" s="4">
        <v>31.3184</v>
      </c>
      <c r="E19" s="4">
        <v>70.3125</v>
      </c>
      <c r="F19" s="4">
        <v>36.781599999999997</v>
      </c>
      <c r="G19" s="4">
        <v>41.525399999999998</v>
      </c>
      <c r="H19" s="4">
        <v>45.652200000000001</v>
      </c>
      <c r="I19" s="13">
        <v>32.773499999999999</v>
      </c>
      <c r="J19" s="13">
        <v>49.830500000000001</v>
      </c>
      <c r="K19" s="4">
        <v>55.912399999999998</v>
      </c>
      <c r="L19" s="4">
        <v>67.582800000000006</v>
      </c>
      <c r="M19" s="13">
        <v>37.944200000000002</v>
      </c>
      <c r="N19" s="4">
        <v>41.820799999999998</v>
      </c>
      <c r="O19" s="4">
        <v>37.291800000000002</v>
      </c>
      <c r="P19" s="13">
        <v>36.162399999999998</v>
      </c>
      <c r="Q19" s="13">
        <v>38.982900000000001</v>
      </c>
      <c r="R19" s="4">
        <v>36.051000000000002</v>
      </c>
      <c r="S19" s="13">
        <v>33.736699999999999</v>
      </c>
      <c r="T19" s="13">
        <v>49.662199999999999</v>
      </c>
      <c r="U19" s="13">
        <v>33.301400000000001</v>
      </c>
      <c r="V19" s="13">
        <v>26.866199999999999</v>
      </c>
      <c r="W19" s="4">
        <v>45.734200000000001</v>
      </c>
      <c r="X19" s="13">
        <v>43.99</v>
      </c>
      <c r="Y19" s="4">
        <v>34.208100000000002</v>
      </c>
      <c r="Z19" s="13">
        <v>59.048000000000002</v>
      </c>
      <c r="AA19" s="4">
        <v>32.378900000000002</v>
      </c>
      <c r="AB19" s="4">
        <v>39.945700000000002</v>
      </c>
      <c r="AC19" s="4">
        <v>41.317300000000003</v>
      </c>
      <c r="AD19" s="4">
        <v>41.5124</v>
      </c>
      <c r="AE19" s="13">
        <v>33.0152</v>
      </c>
      <c r="AF19" s="13">
        <v>50.083300000000001</v>
      </c>
      <c r="AG19" s="4">
        <v>40.523800000000001</v>
      </c>
      <c r="AH19" s="4">
        <v>23.855699999999999</v>
      </c>
      <c r="AI19" s="4">
        <v>30.866099999999999</v>
      </c>
      <c r="AJ19" s="4">
        <v>27.38</v>
      </c>
      <c r="AK19" s="4">
        <v>45.233899999999998</v>
      </c>
      <c r="AL19" s="4">
        <v>40.217700000000001</v>
      </c>
      <c r="AM19" s="13">
        <v>31.179300000000001</v>
      </c>
      <c r="AN19" s="4">
        <v>21.909800000000001</v>
      </c>
      <c r="AO19" s="4">
        <v>41.220100000000002</v>
      </c>
      <c r="AP19" s="4">
        <v>51.615200000000002</v>
      </c>
      <c r="AQ19" s="4">
        <v>31.371500000000001</v>
      </c>
      <c r="AR19" s="7">
        <v>43.246600000000001</v>
      </c>
      <c r="AS19" s="13">
        <v>29.962499999999999</v>
      </c>
      <c r="AT19" s="13">
        <v>43.459000000000003</v>
      </c>
      <c r="AU19" s="13">
        <v>42.241399999999999</v>
      </c>
      <c r="AV19" s="13">
        <v>46.9649</v>
      </c>
      <c r="AW19" s="4">
        <v>39.846400000000003</v>
      </c>
      <c r="AX19" s="13">
        <v>38.069800000000001</v>
      </c>
      <c r="AY19" s="13">
        <v>36.273899999999998</v>
      </c>
      <c r="AZ19" s="13">
        <v>39.518599999999999</v>
      </c>
      <c r="BA19" s="13">
        <v>38.369300000000003</v>
      </c>
      <c r="BB19" s="13">
        <v>42.594999999999999</v>
      </c>
      <c r="BC19" s="13">
        <v>49.637900000000002</v>
      </c>
      <c r="BD19" s="13">
        <v>48.833399999999997</v>
      </c>
      <c r="BE19" s="23" t="s">
        <v>34</v>
      </c>
      <c r="BG19" s="3">
        <f t="shared" si="3"/>
        <v>1.2806256283069488</v>
      </c>
      <c r="BH19" s="3">
        <f t="shared" si="4"/>
        <v>1.2269160850743612</v>
      </c>
      <c r="BI19" s="3">
        <f t="shared" si="5"/>
        <v>1.9158066823337079</v>
      </c>
      <c r="BJ19" s="3">
        <f t="shared" si="6"/>
        <v>0.85333333333333339</v>
      </c>
      <c r="BK19" s="3">
        <f t="shared" si="7"/>
        <v>1.631250407812602</v>
      </c>
      <c r="BL19" s="3">
        <f t="shared" si="8"/>
        <v>1.444898784840122</v>
      </c>
      <c r="BM19" s="3">
        <f t="shared" si="9"/>
        <v>1.3142849632657352</v>
      </c>
      <c r="BN19" s="3">
        <f t="shared" si="10"/>
        <v>1.8307474026271227</v>
      </c>
      <c r="BO19" s="3">
        <f t="shared" si="11"/>
        <v>1.204081837428884</v>
      </c>
      <c r="BP19" s="3">
        <f t="shared" si="12"/>
        <v>1.0731072177191465</v>
      </c>
      <c r="BQ19" s="3">
        <f t="shared" si="13"/>
        <v>0.88779985440082376</v>
      </c>
      <c r="BR19" s="3">
        <f t="shared" si="14"/>
        <v>1.5812693376062743</v>
      </c>
      <c r="BS19" s="3">
        <f t="shared" si="15"/>
        <v>1.4346927844517561</v>
      </c>
      <c r="BT19" s="3">
        <f t="shared" si="16"/>
        <v>1.6089327948771579</v>
      </c>
      <c r="BU19" s="3">
        <f t="shared" si="17"/>
        <v>1.659181912704909</v>
      </c>
      <c r="BV19" s="3">
        <f t="shared" si="18"/>
        <v>1.5391363905712505</v>
      </c>
      <c r="BW19" s="3">
        <f t="shared" si="19"/>
        <v>1.6643088957310477</v>
      </c>
      <c r="BX19" s="3">
        <f t="shared" si="20"/>
        <v>1.778478630097194</v>
      </c>
      <c r="BY19" s="3">
        <f t="shared" si="21"/>
        <v>1.2081623448014789</v>
      </c>
      <c r="BZ19" s="3">
        <f t="shared" si="22"/>
        <v>1.8017260535593098</v>
      </c>
      <c r="CA19" s="3">
        <f t="shared" si="23"/>
        <v>2.2332894119748978</v>
      </c>
      <c r="CB19" s="3">
        <f t="shared" si="24"/>
        <v>1.3119284911510423</v>
      </c>
      <c r="CC19" s="3">
        <f t="shared" si="25"/>
        <v>1.3639463514435097</v>
      </c>
      <c r="CD19" s="3">
        <f t="shared" si="26"/>
        <v>1.7539705508344514</v>
      </c>
      <c r="CE19" s="3">
        <f t="shared" si="27"/>
        <v>1.016122476629183</v>
      </c>
      <c r="CF19" s="3">
        <f t="shared" si="28"/>
        <v>1.8530586276865488</v>
      </c>
      <c r="CG19" s="3">
        <f t="shared" si="29"/>
        <v>1.5020390179668899</v>
      </c>
      <c r="CH19" s="3">
        <f t="shared" si="30"/>
        <v>1.4521762070609647</v>
      </c>
      <c r="CI19" s="3">
        <f t="shared" si="31"/>
        <v>1.4453512685366301</v>
      </c>
      <c r="CJ19" s="3">
        <f t="shared" si="32"/>
        <v>1.8173447381812013</v>
      </c>
      <c r="CK19" s="3">
        <f t="shared" si="33"/>
        <v>1.1980041251275375</v>
      </c>
      <c r="CL19" s="3">
        <f t="shared" si="34"/>
        <v>1.4806113937982124</v>
      </c>
      <c r="CM19" s="3">
        <f t="shared" si="35"/>
        <v>2.5151221720595078</v>
      </c>
      <c r="CN19" s="3">
        <f t="shared" si="36"/>
        <v>1.9438801792257525</v>
      </c>
      <c r="CO19" s="3">
        <f t="shared" si="37"/>
        <v>2.1913805697589481</v>
      </c>
      <c r="CP19" s="3">
        <f t="shared" si="38"/>
        <v>1.3264387992191697</v>
      </c>
      <c r="CQ19" s="3">
        <f t="shared" si="39"/>
        <v>1.4918804407014821</v>
      </c>
      <c r="CR19" s="3">
        <f t="shared" si="40"/>
        <v>1.9243536577152147</v>
      </c>
      <c r="CS19" s="3">
        <f t="shared" si="41"/>
        <v>2.7385005796492892</v>
      </c>
      <c r="CT19" s="3">
        <f t="shared" si="42"/>
        <v>1.4556005443946036</v>
      </c>
      <c r="CU19" s="3">
        <f t="shared" si="43"/>
        <v>1.1624482710519382</v>
      </c>
      <c r="CV19" s="3">
        <f t="shared" si="44"/>
        <v>1.9125639513571235</v>
      </c>
      <c r="CW19" s="3">
        <f t="shared" si="45"/>
        <v>1.3873923036724274</v>
      </c>
      <c r="CX19" s="3">
        <f t="shared" si="46"/>
        <v>2.002503128911139</v>
      </c>
      <c r="CY19" s="3">
        <f t="shared" si="47"/>
        <v>1.3806116109436479</v>
      </c>
      <c r="CZ19" s="3">
        <f t="shared" si="48"/>
        <v>1.420407467555526</v>
      </c>
      <c r="DA19" s="3">
        <f t="shared" si="49"/>
        <v>1.2775498297664851</v>
      </c>
      <c r="DB19" s="3">
        <f t="shared" si="50"/>
        <v>1.5057822036620623</v>
      </c>
      <c r="DC19" s="3">
        <f t="shared" si="51"/>
        <v>1.5760524089961072</v>
      </c>
      <c r="DD19" s="3">
        <f t="shared" si="52"/>
        <v>1.6540818605112768</v>
      </c>
      <c r="DE19" s="3">
        <f t="shared" si="53"/>
        <v>1.5182724084355215</v>
      </c>
      <c r="DF19" s="3">
        <f t="shared" si="54"/>
        <v>1.5637501856953344</v>
      </c>
      <c r="DG19" s="3">
        <f t="shared" si="55"/>
        <v>1.4086160347458623</v>
      </c>
      <c r="DH19" s="3">
        <f t="shared" si="56"/>
        <v>1.2087537949832687</v>
      </c>
      <c r="DI19" s="3">
        <f t="shared" si="57"/>
        <v>1.2286672646180687</v>
      </c>
      <c r="DK19" s="3">
        <f t="shared" si="58"/>
        <v>4.0407753503090013E-3</v>
      </c>
      <c r="DL19" s="3">
        <f t="shared" si="59"/>
        <v>-0.15243478107346345</v>
      </c>
      <c r="DM19" s="3">
        <f t="shared" si="60"/>
        <v>4.9792030796143395E-2</v>
      </c>
      <c r="DN19" s="3">
        <f t="shared" si="61"/>
        <v>-0.46687231492682862</v>
      </c>
      <c r="DO19" s="3">
        <f t="shared" si="62"/>
        <v>1.4956052664876606E-2</v>
      </c>
      <c r="DP19" s="3">
        <f t="shared" si="63"/>
        <v>-2.6812121448174871E-3</v>
      </c>
      <c r="DQ19" s="3">
        <f t="shared" si="64"/>
        <v>-0.15711289297879369</v>
      </c>
      <c r="DR19" s="3">
        <f t="shared" si="65"/>
        <v>9.8561007755638752E-2</v>
      </c>
      <c r="DS19" s="3">
        <f t="shared" si="66"/>
        <v>1.400269104223925E-2</v>
      </c>
      <c r="DT19" s="3">
        <f t="shared" si="67"/>
        <v>-2.542597122215361E-2</v>
      </c>
      <c r="DU19" s="3">
        <f t="shared" si="68"/>
        <v>-0.39379290576970188</v>
      </c>
      <c r="DV19" s="3">
        <f t="shared" si="69"/>
        <v>-0.1919052915473258</v>
      </c>
      <c r="DW19" s="3">
        <f t="shared" si="70"/>
        <v>-0.15133812760850712</v>
      </c>
      <c r="DX19" s="3">
        <f t="shared" si="71"/>
        <v>-0.1935710017747041</v>
      </c>
      <c r="DY19" s="3">
        <f t="shared" si="72"/>
        <v>-1.8940380898746268E-2</v>
      </c>
      <c r="DZ19" s="3">
        <f t="shared" si="73"/>
        <v>-0.19697054462670369</v>
      </c>
      <c r="EA19" s="3">
        <f t="shared" si="74"/>
        <v>-0.13265916678222478</v>
      </c>
      <c r="EB19" s="3">
        <f t="shared" si="75"/>
        <v>-6.9382593653732658E-2</v>
      </c>
      <c r="EC19" s="3">
        <f t="shared" si="76"/>
        <v>-6.6823848583080228E-2</v>
      </c>
      <c r="ED19" s="3">
        <f t="shared" si="77"/>
        <v>-4.6455648690574274E-2</v>
      </c>
      <c r="EE19" s="3">
        <f t="shared" si="78"/>
        <v>6.9083160236112356E-3</v>
      </c>
      <c r="EF19" s="3">
        <f t="shared" si="79"/>
        <v>-0.27546087255472584</v>
      </c>
      <c r="EG19" s="3">
        <f t="shared" si="80"/>
        <v>-1.573748205021162E-2</v>
      </c>
      <c r="EH19" s="3">
        <f t="shared" si="81"/>
        <v>-0.20334073593307136</v>
      </c>
      <c r="EI19" s="3">
        <f t="shared" si="82"/>
        <v>-0.39065858578525958</v>
      </c>
      <c r="EJ19" s="3">
        <f t="shared" si="83"/>
        <v>-5.9315172554955789E-2</v>
      </c>
      <c r="EK19" s="3">
        <f t="shared" si="84"/>
        <v>-0.15128150320636866</v>
      </c>
      <c r="EL19" s="3">
        <f t="shared" si="85"/>
        <v>-0.50815737071277123</v>
      </c>
      <c r="EM19" s="3">
        <f t="shared" si="86"/>
        <v>-0.51245576172141605</v>
      </c>
      <c r="EN19" s="3">
        <f t="shared" si="87"/>
        <v>-0.21938629299474538</v>
      </c>
      <c r="EO19" s="3">
        <f t="shared" si="88"/>
        <v>-0.10961777413875072</v>
      </c>
      <c r="EP19" s="3">
        <f t="shared" si="89"/>
        <v>-0.29980013512793369</v>
      </c>
      <c r="EQ19" s="3">
        <f t="shared" si="90"/>
        <v>0.19060739866401091</v>
      </c>
      <c r="ER19" s="3">
        <f t="shared" si="91"/>
        <v>-8.4428963521064937E-2</v>
      </c>
      <c r="ES19" s="3">
        <f t="shared" si="92"/>
        <v>-8.8899062015140931E-2</v>
      </c>
      <c r="ET19" s="3">
        <f t="shared" si="93"/>
        <v>-0.34322217663903243</v>
      </c>
      <c r="EU19" s="3">
        <f t="shared" si="94"/>
        <v>-0.40631783536227478</v>
      </c>
      <c r="EV19" s="3">
        <f t="shared" si="95"/>
        <v>-0.28182828794990944</v>
      </c>
      <c r="EW19" s="3">
        <f t="shared" si="96"/>
        <v>-0.33277943474145583</v>
      </c>
      <c r="EX19" s="3">
        <f t="shared" si="97"/>
        <v>-0.1617911162937834</v>
      </c>
      <c r="EY19" s="3">
        <f t="shared" si="98"/>
        <v>-0.11793495976340607</v>
      </c>
      <c r="EZ19" s="3">
        <f t="shared" si="99"/>
        <v>-4.8017750975125791E-3</v>
      </c>
      <c r="FA19" s="3">
        <f t="shared" si="100"/>
        <v>-0.11632416057926238</v>
      </c>
      <c r="FB19" s="3">
        <f t="shared" si="101"/>
        <v>-0.16028690600250556</v>
      </c>
      <c r="FC19" s="3">
        <f t="shared" si="102"/>
        <v>-0.26514848832773147</v>
      </c>
      <c r="FD19" s="3">
        <f t="shared" si="103"/>
        <v>-0.3080430088604591</v>
      </c>
      <c r="FE19" s="3">
        <f t="shared" si="104"/>
        <v>-0.4133028820044416</v>
      </c>
      <c r="FF19" s="3">
        <f t="shared" si="105"/>
        <v>-7.6269450726736229E-2</v>
      </c>
      <c r="FG19" s="3">
        <f t="shared" si="106"/>
        <v>-4.5263362185536039E-2</v>
      </c>
      <c r="FH19" s="3">
        <f t="shared" si="107"/>
        <v>-4.0372295200983691E-2</v>
      </c>
      <c r="FI19" s="3">
        <f t="shared" si="108"/>
        <v>-0.11956148882447709</v>
      </c>
      <c r="FJ19" s="3">
        <f t="shared" si="109"/>
        <v>4.5593532525193374E-2</v>
      </c>
      <c r="FK19" s="3">
        <f t="shared" si="110"/>
        <v>0.10622233807250871</v>
      </c>
      <c r="FL19" s="3">
        <f t="shared" si="111"/>
        <v>-0.11414724126838841</v>
      </c>
      <c r="FM19" s="3">
        <f t="shared" si="112"/>
        <v>-0.13220941155525162</v>
      </c>
      <c r="FO19" s="3">
        <f t="shared" si="113"/>
        <v>-4.0407753503090013E-3</v>
      </c>
      <c r="FP19" s="3">
        <f t="shared" si="114"/>
        <v>0.15243478107346345</v>
      </c>
      <c r="FQ19" s="3">
        <f t="shared" si="115"/>
        <v>-4.9792030796143395E-2</v>
      </c>
      <c r="FR19" s="3">
        <f t="shared" si="116"/>
        <v>0.46687231492682862</v>
      </c>
      <c r="FS19" s="3">
        <f t="shared" si="117"/>
        <v>-1.4956052664876606E-2</v>
      </c>
      <c r="FT19" s="3">
        <f t="shared" si="118"/>
        <v>2.6812121448174871E-3</v>
      </c>
      <c r="FU19" s="3">
        <f t="shared" si="119"/>
        <v>0.15711289297879369</v>
      </c>
      <c r="FV19" s="3">
        <f t="shared" si="120"/>
        <v>-9.8561007755638752E-2</v>
      </c>
      <c r="FW19" s="3">
        <f t="shared" si="121"/>
        <v>-1.400269104223925E-2</v>
      </c>
      <c r="FX19" s="3">
        <f t="shared" si="122"/>
        <v>2.542597122215361E-2</v>
      </c>
      <c r="FY19" s="3">
        <f t="shared" si="123"/>
        <v>0.39379290576970188</v>
      </c>
      <c r="FZ19" s="3">
        <f t="shared" si="124"/>
        <v>0.1919052915473258</v>
      </c>
      <c r="GA19" s="3">
        <f t="shared" si="125"/>
        <v>0.15133812760850712</v>
      </c>
      <c r="GB19" s="3">
        <f t="shared" si="126"/>
        <v>0.1935710017747041</v>
      </c>
      <c r="GC19" s="3">
        <f t="shared" si="127"/>
        <v>1.8940380898746268E-2</v>
      </c>
      <c r="GD19" s="3">
        <f t="shared" si="128"/>
        <v>0.19697054462670369</v>
      </c>
      <c r="GE19" s="3">
        <f t="shared" si="129"/>
        <v>0.13265916678222478</v>
      </c>
      <c r="GF19" s="3">
        <f t="shared" si="130"/>
        <v>6.9382593653732658E-2</v>
      </c>
      <c r="GG19" s="3">
        <f t="shared" si="131"/>
        <v>6.6823848583080228E-2</v>
      </c>
      <c r="GH19" s="3">
        <f t="shared" si="132"/>
        <v>4.6455648690574274E-2</v>
      </c>
      <c r="GI19" s="3">
        <f t="shared" si="133"/>
        <v>-6.9083160236112356E-3</v>
      </c>
      <c r="GJ19" s="3">
        <f t="shared" si="134"/>
        <v>0.27546087255472584</v>
      </c>
      <c r="GK19" s="3">
        <f t="shared" si="135"/>
        <v>1.573748205021162E-2</v>
      </c>
      <c r="GL19" s="3">
        <f t="shared" si="136"/>
        <v>0.20334073593307136</v>
      </c>
      <c r="GM19" s="3">
        <f t="shared" si="137"/>
        <v>0.39065858578525958</v>
      </c>
      <c r="GN19" s="3">
        <f t="shared" si="138"/>
        <v>5.9315172554955789E-2</v>
      </c>
      <c r="GO19" s="3">
        <f t="shared" si="139"/>
        <v>0.15128150320636866</v>
      </c>
      <c r="GP19" s="3">
        <f t="shared" si="140"/>
        <v>0.50815737071277123</v>
      </c>
      <c r="GQ19" s="3">
        <f t="shared" si="141"/>
        <v>0.51245576172141605</v>
      </c>
      <c r="GR19" s="3">
        <f t="shared" si="142"/>
        <v>0.21938629299474538</v>
      </c>
      <c r="GS19" s="3">
        <f t="shared" si="143"/>
        <v>0.10961777413875072</v>
      </c>
      <c r="GT19" s="3">
        <f t="shared" si="144"/>
        <v>0.29980013512793369</v>
      </c>
      <c r="GU19" s="3">
        <f t="shared" si="145"/>
        <v>-0.19060739866401091</v>
      </c>
      <c r="GV19" s="3">
        <f t="shared" si="146"/>
        <v>8.4428963521064937E-2</v>
      </c>
      <c r="GW19" s="3">
        <f t="shared" si="147"/>
        <v>8.8899062015140931E-2</v>
      </c>
      <c r="GX19" s="3">
        <f t="shared" si="148"/>
        <v>0.34322217663903243</v>
      </c>
      <c r="GY19" s="3">
        <f t="shared" si="149"/>
        <v>0.40631783536227478</v>
      </c>
      <c r="GZ19" s="3">
        <f t="shared" si="150"/>
        <v>0.28182828794990944</v>
      </c>
      <c r="HA19" s="3">
        <f t="shared" si="151"/>
        <v>0.33277943474145583</v>
      </c>
      <c r="HB19" s="3">
        <f t="shared" si="152"/>
        <v>0.1617911162937834</v>
      </c>
      <c r="HC19" s="3">
        <f t="shared" si="153"/>
        <v>0.11793495976340607</v>
      </c>
      <c r="HD19" s="3">
        <f t="shared" si="154"/>
        <v>4.8017750975125791E-3</v>
      </c>
      <c r="HE19" s="3">
        <f t="shared" si="155"/>
        <v>0.11632416057926238</v>
      </c>
      <c r="HF19" s="3">
        <f t="shared" si="156"/>
        <v>0.16028690600250556</v>
      </c>
      <c r="HG19" s="3">
        <f t="shared" si="157"/>
        <v>0.26514848832773147</v>
      </c>
      <c r="HH19" s="3">
        <f t="shared" si="158"/>
        <v>0.3080430088604591</v>
      </c>
      <c r="HI19" s="3">
        <f t="shared" si="159"/>
        <v>0.4133028820044416</v>
      </c>
      <c r="HJ19" s="3">
        <f t="shared" si="160"/>
        <v>7.6269450726736229E-2</v>
      </c>
      <c r="HK19" s="3">
        <f t="shared" si="161"/>
        <v>4.5263362185536039E-2</v>
      </c>
      <c r="HL19" s="3">
        <f t="shared" si="162"/>
        <v>4.0372295200983691E-2</v>
      </c>
      <c r="HM19" s="3">
        <f t="shared" si="163"/>
        <v>0.11956148882447709</v>
      </c>
      <c r="HN19" s="3">
        <f t="shared" si="164"/>
        <v>-4.5593532525193374E-2</v>
      </c>
      <c r="HO19" s="3">
        <f t="shared" si="165"/>
        <v>-0.10622233807250871</v>
      </c>
      <c r="HP19" s="3">
        <f t="shared" si="166"/>
        <v>0.11414724126838841</v>
      </c>
      <c r="HQ19" s="3">
        <f t="shared" si="167"/>
        <v>0.13220941155525162</v>
      </c>
    </row>
    <row r="20" spans="1:225" x14ac:dyDescent="0.3">
      <c r="A20" s="23" t="s">
        <v>35</v>
      </c>
      <c r="B20" s="4">
        <v>46.8521</v>
      </c>
      <c r="C20" s="4">
        <v>48.903100000000002</v>
      </c>
      <c r="D20" s="4">
        <v>31.318100000000001</v>
      </c>
      <c r="E20" s="4">
        <v>70.3125</v>
      </c>
      <c r="F20" s="4">
        <v>36.781599999999997</v>
      </c>
      <c r="G20" s="4">
        <v>41.525399999999998</v>
      </c>
      <c r="H20" s="4">
        <v>45.652200000000001</v>
      </c>
      <c r="I20" s="13">
        <v>32.773499999999999</v>
      </c>
      <c r="J20" s="13">
        <v>49.830500000000001</v>
      </c>
      <c r="K20" s="4">
        <v>55.912399999999998</v>
      </c>
      <c r="L20" s="4">
        <v>67.582800000000006</v>
      </c>
      <c r="M20" s="13">
        <v>37.944200000000002</v>
      </c>
      <c r="N20" s="4">
        <v>41.820799999999998</v>
      </c>
      <c r="O20" s="4">
        <v>37.291200000000003</v>
      </c>
      <c r="P20" s="13">
        <v>36.162399999999998</v>
      </c>
      <c r="Q20" s="13">
        <v>38.982900000000001</v>
      </c>
      <c r="R20" s="4">
        <v>36.051000000000002</v>
      </c>
      <c r="S20" s="13">
        <v>33.736699999999999</v>
      </c>
      <c r="T20" s="13">
        <v>49.662199999999999</v>
      </c>
      <c r="U20" s="13">
        <v>33.301400000000001</v>
      </c>
      <c r="V20" s="13">
        <v>26.866199999999999</v>
      </c>
      <c r="W20" s="4">
        <v>45.734200000000001</v>
      </c>
      <c r="X20" s="13">
        <v>43.99</v>
      </c>
      <c r="Y20" s="4">
        <v>34.208100000000002</v>
      </c>
      <c r="Z20" s="13">
        <v>59.046700000000001</v>
      </c>
      <c r="AA20" s="4">
        <v>32.378900000000002</v>
      </c>
      <c r="AB20" s="4">
        <v>39.945700000000002</v>
      </c>
      <c r="AC20" s="4">
        <v>41.317300000000003</v>
      </c>
      <c r="AD20" s="4">
        <v>41.5124</v>
      </c>
      <c r="AE20" s="13">
        <v>33.0152</v>
      </c>
      <c r="AF20" s="13">
        <v>50.083300000000001</v>
      </c>
      <c r="AG20" s="4">
        <v>40.523800000000001</v>
      </c>
      <c r="AH20" s="4">
        <v>23.855499999999999</v>
      </c>
      <c r="AI20" s="4">
        <v>30.866099999999999</v>
      </c>
      <c r="AJ20" s="4">
        <v>27.38</v>
      </c>
      <c r="AK20" s="4">
        <v>45.233899999999998</v>
      </c>
      <c r="AL20" s="4">
        <v>40.217700000000001</v>
      </c>
      <c r="AM20" s="13">
        <v>31.179300000000001</v>
      </c>
      <c r="AN20" s="4">
        <v>21.909800000000001</v>
      </c>
      <c r="AO20" s="4">
        <v>41.220100000000002</v>
      </c>
      <c r="AP20" s="4">
        <v>51.615200000000002</v>
      </c>
      <c r="AQ20" s="4">
        <v>31.371500000000001</v>
      </c>
      <c r="AR20" s="7">
        <v>43.246600000000001</v>
      </c>
      <c r="AS20" s="13">
        <v>29.962499999999999</v>
      </c>
      <c r="AT20" s="13">
        <v>43.459000000000003</v>
      </c>
      <c r="AU20" s="13">
        <v>42.241399999999999</v>
      </c>
      <c r="AV20" s="13">
        <v>46.9649</v>
      </c>
      <c r="AW20" s="4">
        <v>39.846400000000003</v>
      </c>
      <c r="AX20" s="13">
        <v>38.069800000000001</v>
      </c>
      <c r="AY20" s="13">
        <v>36.273899999999998</v>
      </c>
      <c r="AZ20" s="13">
        <v>39.518099999999997</v>
      </c>
      <c r="BA20" s="13">
        <v>38.369300000000003</v>
      </c>
      <c r="BB20" s="13">
        <v>42.594999999999999</v>
      </c>
      <c r="BC20" s="13">
        <v>49.637900000000002</v>
      </c>
      <c r="BD20" s="13">
        <v>48.833399999999997</v>
      </c>
      <c r="BE20" s="23" t="s">
        <v>35</v>
      </c>
      <c r="BG20" s="3">
        <f t="shared" si="3"/>
        <v>1.2806256283069488</v>
      </c>
      <c r="BH20" s="3">
        <f t="shared" si="4"/>
        <v>1.2269160850743612</v>
      </c>
      <c r="BI20" s="3">
        <f t="shared" si="5"/>
        <v>1.9158250340857204</v>
      </c>
      <c r="BJ20" s="3">
        <f t="shared" si="6"/>
        <v>0.85333333333333339</v>
      </c>
      <c r="BK20" s="3">
        <f t="shared" si="7"/>
        <v>1.631250407812602</v>
      </c>
      <c r="BL20" s="3">
        <f t="shared" si="8"/>
        <v>1.444898784840122</v>
      </c>
      <c r="BM20" s="3">
        <f t="shared" si="9"/>
        <v>1.3142849632657352</v>
      </c>
      <c r="BN20" s="3">
        <f t="shared" si="10"/>
        <v>1.8307474026271227</v>
      </c>
      <c r="BO20" s="3">
        <f t="shared" si="11"/>
        <v>1.204081837428884</v>
      </c>
      <c r="BP20" s="3">
        <f t="shared" si="12"/>
        <v>1.0731072177191465</v>
      </c>
      <c r="BQ20" s="3">
        <f t="shared" si="13"/>
        <v>0.88779985440082376</v>
      </c>
      <c r="BR20" s="3">
        <f t="shared" si="14"/>
        <v>1.5812693376062743</v>
      </c>
      <c r="BS20" s="3">
        <f t="shared" si="15"/>
        <v>1.4346927844517561</v>
      </c>
      <c r="BT20" s="3">
        <f t="shared" si="16"/>
        <v>1.6089586819410475</v>
      </c>
      <c r="BU20" s="3">
        <f t="shared" si="17"/>
        <v>1.659181912704909</v>
      </c>
      <c r="BV20" s="3">
        <f t="shared" si="18"/>
        <v>1.5391363905712505</v>
      </c>
      <c r="BW20" s="3">
        <f t="shared" si="19"/>
        <v>1.6643088957310477</v>
      </c>
      <c r="BX20" s="3">
        <f t="shared" si="20"/>
        <v>1.778478630097194</v>
      </c>
      <c r="BY20" s="3">
        <f t="shared" si="21"/>
        <v>1.2081623448014789</v>
      </c>
      <c r="BZ20" s="3">
        <f t="shared" si="22"/>
        <v>1.8017260535593098</v>
      </c>
      <c r="CA20" s="3">
        <f t="shared" si="23"/>
        <v>2.2332894119748978</v>
      </c>
      <c r="CB20" s="3">
        <f t="shared" si="24"/>
        <v>1.3119284911510423</v>
      </c>
      <c r="CC20" s="3">
        <f t="shared" si="25"/>
        <v>1.3639463514435097</v>
      </c>
      <c r="CD20" s="3">
        <f t="shared" si="26"/>
        <v>1.7539705508344514</v>
      </c>
      <c r="CE20" s="3">
        <f t="shared" si="27"/>
        <v>1.0161448480609416</v>
      </c>
      <c r="CF20" s="3">
        <f t="shared" si="28"/>
        <v>1.8530586276865488</v>
      </c>
      <c r="CG20" s="3">
        <f t="shared" si="29"/>
        <v>1.5020390179668899</v>
      </c>
      <c r="CH20" s="3">
        <f t="shared" si="30"/>
        <v>1.4521762070609647</v>
      </c>
      <c r="CI20" s="3">
        <f t="shared" si="31"/>
        <v>1.4453512685366301</v>
      </c>
      <c r="CJ20" s="3">
        <f t="shared" si="32"/>
        <v>1.8173447381812013</v>
      </c>
      <c r="CK20" s="3">
        <f t="shared" si="33"/>
        <v>1.1980041251275375</v>
      </c>
      <c r="CL20" s="3">
        <f t="shared" si="34"/>
        <v>1.4806113937982124</v>
      </c>
      <c r="CM20" s="3">
        <f t="shared" si="35"/>
        <v>2.5151432583680915</v>
      </c>
      <c r="CN20" s="3">
        <f t="shared" si="36"/>
        <v>1.9438801792257525</v>
      </c>
      <c r="CO20" s="3">
        <f t="shared" si="37"/>
        <v>2.1913805697589481</v>
      </c>
      <c r="CP20" s="3">
        <f t="shared" si="38"/>
        <v>1.3264387992191697</v>
      </c>
      <c r="CQ20" s="3">
        <f t="shared" si="39"/>
        <v>1.4918804407014821</v>
      </c>
      <c r="CR20" s="3">
        <f t="shared" si="40"/>
        <v>1.9243536577152147</v>
      </c>
      <c r="CS20" s="3">
        <f t="shared" si="41"/>
        <v>2.7385005796492892</v>
      </c>
      <c r="CT20" s="3">
        <f t="shared" si="42"/>
        <v>1.4556005443946036</v>
      </c>
      <c r="CU20" s="3">
        <f t="shared" si="43"/>
        <v>1.1624482710519382</v>
      </c>
      <c r="CV20" s="3">
        <f t="shared" si="44"/>
        <v>1.9125639513571235</v>
      </c>
      <c r="CW20" s="3">
        <f t="shared" si="45"/>
        <v>1.3873923036724274</v>
      </c>
      <c r="CX20" s="3">
        <f t="shared" si="46"/>
        <v>2.002503128911139</v>
      </c>
      <c r="CY20" s="3">
        <f t="shared" si="47"/>
        <v>1.3806116109436479</v>
      </c>
      <c r="CZ20" s="3">
        <f t="shared" si="48"/>
        <v>1.420407467555526</v>
      </c>
      <c r="DA20" s="3">
        <f t="shared" si="49"/>
        <v>1.2775498297664851</v>
      </c>
      <c r="DB20" s="3">
        <f t="shared" si="50"/>
        <v>1.5057822036620623</v>
      </c>
      <c r="DC20" s="3">
        <f t="shared" si="51"/>
        <v>1.5760524089961072</v>
      </c>
      <c r="DD20" s="3">
        <f t="shared" si="52"/>
        <v>1.6540818605112768</v>
      </c>
      <c r="DE20" s="3">
        <f t="shared" si="53"/>
        <v>1.5182916182711215</v>
      </c>
      <c r="DF20" s="3">
        <f t="shared" si="54"/>
        <v>1.5637501856953344</v>
      </c>
      <c r="DG20" s="3">
        <f t="shared" si="55"/>
        <v>1.4086160347458623</v>
      </c>
      <c r="DH20" s="3">
        <f t="shared" si="56"/>
        <v>1.2087537949832687</v>
      </c>
      <c r="DI20" s="3">
        <f t="shared" si="57"/>
        <v>1.2286672646180687</v>
      </c>
      <c r="DK20" s="3">
        <f t="shared" si="58"/>
        <v>4.0407753503090013E-3</v>
      </c>
      <c r="DL20" s="3">
        <f t="shared" si="59"/>
        <v>-0.15243478107346345</v>
      </c>
      <c r="DM20" s="3">
        <f t="shared" si="60"/>
        <v>4.9805850486332563E-2</v>
      </c>
      <c r="DN20" s="3">
        <f t="shared" si="61"/>
        <v>-0.46687231492682862</v>
      </c>
      <c r="DO20" s="3">
        <f t="shared" si="62"/>
        <v>1.4956052664876606E-2</v>
      </c>
      <c r="DP20" s="3">
        <f t="shared" si="63"/>
        <v>-2.6812121448174871E-3</v>
      </c>
      <c r="DQ20" s="3">
        <f t="shared" si="64"/>
        <v>-0.15711289297879369</v>
      </c>
      <c r="DR20" s="3">
        <f t="shared" si="65"/>
        <v>9.8561007755638752E-2</v>
      </c>
      <c r="DS20" s="3">
        <f t="shared" si="66"/>
        <v>1.400269104223925E-2</v>
      </c>
      <c r="DT20" s="3">
        <f t="shared" si="67"/>
        <v>-2.542597122215361E-2</v>
      </c>
      <c r="DU20" s="3">
        <f t="shared" si="68"/>
        <v>-0.39379290576970188</v>
      </c>
      <c r="DV20" s="3">
        <f t="shared" si="69"/>
        <v>-0.1919052915473258</v>
      </c>
      <c r="DW20" s="3">
        <f t="shared" si="70"/>
        <v>-0.15133812760850712</v>
      </c>
      <c r="DX20" s="3">
        <f t="shared" si="71"/>
        <v>-0.19354778959432667</v>
      </c>
      <c r="DY20" s="3">
        <f t="shared" si="72"/>
        <v>-1.8940380898746268E-2</v>
      </c>
      <c r="DZ20" s="3">
        <f t="shared" si="73"/>
        <v>-0.19697054462670369</v>
      </c>
      <c r="EA20" s="3">
        <f t="shared" si="74"/>
        <v>-0.13265916678222478</v>
      </c>
      <c r="EB20" s="3">
        <f t="shared" si="75"/>
        <v>-6.9382593653732658E-2</v>
      </c>
      <c r="EC20" s="3">
        <f t="shared" si="76"/>
        <v>-6.6823848583080228E-2</v>
      </c>
      <c r="ED20" s="3">
        <f t="shared" si="77"/>
        <v>-4.6455648690574274E-2</v>
      </c>
      <c r="EE20" s="3">
        <f t="shared" si="78"/>
        <v>6.9083160236112356E-3</v>
      </c>
      <c r="EF20" s="3">
        <f t="shared" si="79"/>
        <v>-0.27546087255472584</v>
      </c>
      <c r="EG20" s="3">
        <f t="shared" si="80"/>
        <v>-1.573748205021162E-2</v>
      </c>
      <c r="EH20" s="3">
        <f t="shared" si="81"/>
        <v>-0.20334073593307136</v>
      </c>
      <c r="EI20" s="3">
        <f t="shared" si="82"/>
        <v>-0.39062682308035857</v>
      </c>
      <c r="EJ20" s="3">
        <f t="shared" si="83"/>
        <v>-5.9315172554955789E-2</v>
      </c>
      <c r="EK20" s="3">
        <f t="shared" si="84"/>
        <v>-0.15128150320636866</v>
      </c>
      <c r="EL20" s="3">
        <f t="shared" si="85"/>
        <v>-0.50815737071277123</v>
      </c>
      <c r="EM20" s="3">
        <f t="shared" si="86"/>
        <v>-0.51245576172141605</v>
      </c>
      <c r="EN20" s="3">
        <f t="shared" si="87"/>
        <v>-0.21938629299474538</v>
      </c>
      <c r="EO20" s="3">
        <f t="shared" si="88"/>
        <v>-0.10961777413875072</v>
      </c>
      <c r="EP20" s="3">
        <f t="shared" si="89"/>
        <v>-0.29980013512793369</v>
      </c>
      <c r="EQ20" s="3">
        <f t="shared" si="90"/>
        <v>0.1906194938956621</v>
      </c>
      <c r="ER20" s="3">
        <f t="shared" si="91"/>
        <v>-8.4428963521064937E-2</v>
      </c>
      <c r="ES20" s="3">
        <f t="shared" si="92"/>
        <v>-8.8899062015140931E-2</v>
      </c>
      <c r="ET20" s="3">
        <f t="shared" si="93"/>
        <v>-0.34322217663903243</v>
      </c>
      <c r="EU20" s="3">
        <f t="shared" si="94"/>
        <v>-0.40631783536227478</v>
      </c>
      <c r="EV20" s="3">
        <f t="shared" si="95"/>
        <v>-0.28182828794990944</v>
      </c>
      <c r="EW20" s="3">
        <f t="shared" si="96"/>
        <v>-0.33277943474145583</v>
      </c>
      <c r="EX20" s="3">
        <f t="shared" si="97"/>
        <v>-0.1617911162937834</v>
      </c>
      <c r="EY20" s="3">
        <f t="shared" si="98"/>
        <v>-0.11793495976340607</v>
      </c>
      <c r="EZ20" s="3">
        <f t="shared" si="99"/>
        <v>-4.8017750975125791E-3</v>
      </c>
      <c r="FA20" s="3">
        <f t="shared" si="100"/>
        <v>-0.11632416057926238</v>
      </c>
      <c r="FB20" s="3">
        <f t="shared" si="101"/>
        <v>-0.16028690600250556</v>
      </c>
      <c r="FC20" s="3">
        <f t="shared" si="102"/>
        <v>-0.26514848832773147</v>
      </c>
      <c r="FD20" s="3">
        <f t="shared" si="103"/>
        <v>-0.3080430088604591</v>
      </c>
      <c r="FE20" s="3">
        <f t="shared" si="104"/>
        <v>-0.4133028820044416</v>
      </c>
      <c r="FF20" s="3">
        <f t="shared" si="105"/>
        <v>-7.6269450726736229E-2</v>
      </c>
      <c r="FG20" s="3">
        <f t="shared" si="106"/>
        <v>-4.5263362185536039E-2</v>
      </c>
      <c r="FH20" s="3">
        <f t="shared" si="107"/>
        <v>-4.0372295200983691E-2</v>
      </c>
      <c r="FI20" s="3">
        <f t="shared" si="108"/>
        <v>-0.11954323534171621</v>
      </c>
      <c r="FJ20" s="3">
        <f t="shared" si="109"/>
        <v>4.5593532525193374E-2</v>
      </c>
      <c r="FK20" s="3">
        <f t="shared" si="110"/>
        <v>0.10622233807250871</v>
      </c>
      <c r="FL20" s="3">
        <f t="shared" si="111"/>
        <v>-0.11414724126838841</v>
      </c>
      <c r="FM20" s="3">
        <f t="shared" si="112"/>
        <v>-0.13220941155525162</v>
      </c>
      <c r="FO20" s="3">
        <f t="shared" si="113"/>
        <v>-4.0407753503090013E-3</v>
      </c>
      <c r="FP20" s="3">
        <f t="shared" si="114"/>
        <v>0.15243478107346345</v>
      </c>
      <c r="FQ20" s="3">
        <f t="shared" si="115"/>
        <v>-4.9805850486332563E-2</v>
      </c>
      <c r="FR20" s="3">
        <f t="shared" si="116"/>
        <v>0.46687231492682862</v>
      </c>
      <c r="FS20" s="3">
        <f t="shared" si="117"/>
        <v>-1.4956052664876606E-2</v>
      </c>
      <c r="FT20" s="3">
        <f t="shared" si="118"/>
        <v>2.6812121448174871E-3</v>
      </c>
      <c r="FU20" s="3">
        <f t="shared" si="119"/>
        <v>0.15711289297879369</v>
      </c>
      <c r="FV20" s="3">
        <f t="shared" si="120"/>
        <v>-9.8561007755638752E-2</v>
      </c>
      <c r="FW20" s="3">
        <f t="shared" si="121"/>
        <v>-1.400269104223925E-2</v>
      </c>
      <c r="FX20" s="3">
        <f t="shared" si="122"/>
        <v>2.542597122215361E-2</v>
      </c>
      <c r="FY20" s="3">
        <f t="shared" si="123"/>
        <v>0.39379290576970188</v>
      </c>
      <c r="FZ20" s="3">
        <f t="shared" si="124"/>
        <v>0.1919052915473258</v>
      </c>
      <c r="GA20" s="3">
        <f t="shared" si="125"/>
        <v>0.15133812760850712</v>
      </c>
      <c r="GB20" s="3">
        <f t="shared" si="126"/>
        <v>0.19354778959432667</v>
      </c>
      <c r="GC20" s="3">
        <f t="shared" si="127"/>
        <v>1.8940380898746268E-2</v>
      </c>
      <c r="GD20" s="3">
        <f t="shared" si="128"/>
        <v>0.19697054462670369</v>
      </c>
      <c r="GE20" s="3">
        <f t="shared" si="129"/>
        <v>0.13265916678222478</v>
      </c>
      <c r="GF20" s="3">
        <f t="shared" si="130"/>
        <v>6.9382593653732658E-2</v>
      </c>
      <c r="GG20" s="3">
        <f t="shared" si="131"/>
        <v>6.6823848583080228E-2</v>
      </c>
      <c r="GH20" s="3">
        <f t="shared" si="132"/>
        <v>4.6455648690574274E-2</v>
      </c>
      <c r="GI20" s="3">
        <f t="shared" si="133"/>
        <v>-6.9083160236112356E-3</v>
      </c>
      <c r="GJ20" s="3">
        <f t="shared" si="134"/>
        <v>0.27546087255472584</v>
      </c>
      <c r="GK20" s="3">
        <f t="shared" si="135"/>
        <v>1.573748205021162E-2</v>
      </c>
      <c r="GL20" s="3">
        <f t="shared" si="136"/>
        <v>0.20334073593307136</v>
      </c>
      <c r="GM20" s="3">
        <f t="shared" si="137"/>
        <v>0.39062682308035857</v>
      </c>
      <c r="GN20" s="3">
        <f t="shared" si="138"/>
        <v>5.9315172554955789E-2</v>
      </c>
      <c r="GO20" s="3">
        <f t="shared" si="139"/>
        <v>0.15128150320636866</v>
      </c>
      <c r="GP20" s="3">
        <f t="shared" si="140"/>
        <v>0.50815737071277123</v>
      </c>
      <c r="GQ20" s="3">
        <f t="shared" si="141"/>
        <v>0.51245576172141605</v>
      </c>
      <c r="GR20" s="3">
        <f t="shared" si="142"/>
        <v>0.21938629299474538</v>
      </c>
      <c r="GS20" s="3">
        <f t="shared" si="143"/>
        <v>0.10961777413875072</v>
      </c>
      <c r="GT20" s="3">
        <f t="shared" si="144"/>
        <v>0.29980013512793369</v>
      </c>
      <c r="GU20" s="3">
        <f t="shared" si="145"/>
        <v>-0.1906194938956621</v>
      </c>
      <c r="GV20" s="3">
        <f t="shared" si="146"/>
        <v>8.4428963521064937E-2</v>
      </c>
      <c r="GW20" s="3">
        <f t="shared" si="147"/>
        <v>8.8899062015140931E-2</v>
      </c>
      <c r="GX20" s="3">
        <f t="shared" si="148"/>
        <v>0.34322217663903243</v>
      </c>
      <c r="GY20" s="3">
        <f t="shared" si="149"/>
        <v>0.40631783536227478</v>
      </c>
      <c r="GZ20" s="3">
        <f t="shared" si="150"/>
        <v>0.28182828794990944</v>
      </c>
      <c r="HA20" s="3">
        <f t="shared" si="151"/>
        <v>0.33277943474145583</v>
      </c>
      <c r="HB20" s="3">
        <f t="shared" si="152"/>
        <v>0.1617911162937834</v>
      </c>
      <c r="HC20" s="3">
        <f t="shared" si="153"/>
        <v>0.11793495976340607</v>
      </c>
      <c r="HD20" s="3">
        <f t="shared" si="154"/>
        <v>4.8017750975125791E-3</v>
      </c>
      <c r="HE20" s="3">
        <f t="shared" si="155"/>
        <v>0.11632416057926238</v>
      </c>
      <c r="HF20" s="3">
        <f t="shared" si="156"/>
        <v>0.16028690600250556</v>
      </c>
      <c r="HG20" s="3">
        <f t="shared" si="157"/>
        <v>0.26514848832773147</v>
      </c>
      <c r="HH20" s="3">
        <f t="shared" si="158"/>
        <v>0.3080430088604591</v>
      </c>
      <c r="HI20" s="3">
        <f t="shared" si="159"/>
        <v>0.4133028820044416</v>
      </c>
      <c r="HJ20" s="3">
        <f t="shared" si="160"/>
        <v>7.6269450726736229E-2</v>
      </c>
      <c r="HK20" s="3">
        <f t="shared" si="161"/>
        <v>4.5263362185536039E-2</v>
      </c>
      <c r="HL20" s="3">
        <f t="shared" si="162"/>
        <v>4.0372295200983691E-2</v>
      </c>
      <c r="HM20" s="3">
        <f t="shared" si="163"/>
        <v>0.11954323534171621</v>
      </c>
      <c r="HN20" s="3">
        <f t="shared" si="164"/>
        <v>-4.5593532525193374E-2</v>
      </c>
      <c r="HO20" s="3">
        <f t="shared" si="165"/>
        <v>-0.10622233807250871</v>
      </c>
      <c r="HP20" s="3">
        <f t="shared" si="166"/>
        <v>0.11414724126838841</v>
      </c>
      <c r="HQ20" s="3">
        <f t="shared" si="167"/>
        <v>0.13220941155525162</v>
      </c>
    </row>
    <row r="21" spans="1:225" x14ac:dyDescent="0.3">
      <c r="A21" s="23" t="s">
        <v>36</v>
      </c>
      <c r="B21" s="4">
        <v>54.607500000000002</v>
      </c>
      <c r="C21" s="4">
        <v>44.478099999999998</v>
      </c>
      <c r="D21" s="4">
        <v>26.189499999999999</v>
      </c>
      <c r="E21" s="4">
        <v>81.666700000000006</v>
      </c>
      <c r="F21" s="4">
        <v>40.609099999999998</v>
      </c>
      <c r="G21" s="4">
        <v>40.833300000000001</v>
      </c>
      <c r="H21" s="4">
        <v>45.091999999999999</v>
      </c>
      <c r="I21" s="13">
        <v>58.894199999999998</v>
      </c>
      <c r="J21" s="13">
        <v>50.959099999999999</v>
      </c>
      <c r="K21" s="4">
        <v>36.080500000000001</v>
      </c>
      <c r="L21" s="4">
        <v>47.061799999999998</v>
      </c>
      <c r="M21" s="13">
        <v>36.139600000000002</v>
      </c>
      <c r="N21" s="4">
        <v>42.363100000000003</v>
      </c>
      <c r="O21" s="4">
        <v>33.944000000000003</v>
      </c>
      <c r="P21" s="13">
        <v>39.516100000000002</v>
      </c>
      <c r="Q21" s="13">
        <v>29.363499999999998</v>
      </c>
      <c r="R21" s="4">
        <v>24.609400000000001</v>
      </c>
      <c r="S21" s="13">
        <v>33.7776</v>
      </c>
      <c r="T21" s="13">
        <v>43.505400000000002</v>
      </c>
      <c r="U21" s="13">
        <v>29.3752</v>
      </c>
      <c r="V21" s="13">
        <v>31.839600000000001</v>
      </c>
      <c r="W21" s="4">
        <v>38.119700000000002</v>
      </c>
      <c r="X21" s="13">
        <v>43.394100000000002</v>
      </c>
      <c r="Y21" s="4">
        <v>31.273599999999998</v>
      </c>
      <c r="Z21" s="13">
        <v>47.541200000000003</v>
      </c>
      <c r="AA21" s="4">
        <v>28.2318</v>
      </c>
      <c r="AB21" s="4">
        <v>35</v>
      </c>
      <c r="AC21" s="4">
        <v>24.200900000000001</v>
      </c>
      <c r="AD21" s="4">
        <v>23.863600000000002</v>
      </c>
      <c r="AE21" s="13">
        <v>35.083500000000001</v>
      </c>
      <c r="AF21" s="13">
        <v>53.415700000000001</v>
      </c>
      <c r="AG21" s="4">
        <v>35.81</v>
      </c>
      <c r="AH21" s="4">
        <v>30.532800000000002</v>
      </c>
      <c r="AI21" s="4">
        <v>26.842199999999998</v>
      </c>
      <c r="AJ21" s="4">
        <v>29.959199999999999</v>
      </c>
      <c r="AK21" s="4">
        <v>41.015599999999999</v>
      </c>
      <c r="AL21" s="4">
        <v>27.7498</v>
      </c>
      <c r="AM21" s="13">
        <v>27.618600000000001</v>
      </c>
      <c r="AN21" s="4">
        <v>16.4847</v>
      </c>
      <c r="AO21" s="4">
        <v>32.605499999999999</v>
      </c>
      <c r="AP21" s="4">
        <v>41.426600000000001</v>
      </c>
      <c r="AQ21" s="4">
        <v>45.510800000000003</v>
      </c>
      <c r="AR21" s="7">
        <v>38.14</v>
      </c>
      <c r="AS21" s="13">
        <v>29.6296</v>
      </c>
      <c r="AT21" s="13">
        <v>31.6129</v>
      </c>
      <c r="AU21" s="13">
        <v>30.016300000000001</v>
      </c>
      <c r="AV21" s="13">
        <v>33.136299999999999</v>
      </c>
      <c r="AW21" s="4">
        <v>40.163899999999998</v>
      </c>
      <c r="AX21" s="13">
        <v>38.281300000000002</v>
      </c>
      <c r="AY21" s="13">
        <v>39.3048</v>
      </c>
      <c r="AZ21" s="13">
        <v>36.887599999999999</v>
      </c>
      <c r="BA21" s="13">
        <v>54.3294</v>
      </c>
      <c r="BB21" s="13">
        <v>76.963300000000004</v>
      </c>
      <c r="BC21" s="13">
        <v>75.968999999999994</v>
      </c>
      <c r="BD21" s="13">
        <v>63.202199999999998</v>
      </c>
      <c r="BE21" s="23" t="s">
        <v>36</v>
      </c>
      <c r="BG21" s="3">
        <f t="shared" si="3"/>
        <v>1.0987501716797143</v>
      </c>
      <c r="BH21" s="3">
        <f t="shared" si="4"/>
        <v>1.3489784860414451</v>
      </c>
      <c r="BI21" s="3">
        <f t="shared" si="5"/>
        <v>2.2909944825216213</v>
      </c>
      <c r="BJ21" s="3">
        <f t="shared" si="6"/>
        <v>0.73469357767609067</v>
      </c>
      <c r="BK21" s="3">
        <f t="shared" si="7"/>
        <v>1.4775013482199804</v>
      </c>
      <c r="BL21" s="3">
        <f t="shared" si="8"/>
        <v>1.4693889546032282</v>
      </c>
      <c r="BM21" s="3">
        <f t="shared" si="9"/>
        <v>1.3306129690410715</v>
      </c>
      <c r="BN21" s="3">
        <f t="shared" si="10"/>
        <v>1.0187760424625856</v>
      </c>
      <c r="BO21" s="3">
        <f t="shared" si="11"/>
        <v>1.1774148287548249</v>
      </c>
      <c r="BP21" s="3">
        <f t="shared" si="12"/>
        <v>1.662948129876249</v>
      </c>
      <c r="BQ21" s="3">
        <f t="shared" si="13"/>
        <v>1.2749193613503946</v>
      </c>
      <c r="BR21" s="3">
        <f t="shared" si="14"/>
        <v>1.6602286688286532</v>
      </c>
      <c r="BS21" s="3">
        <f t="shared" si="15"/>
        <v>1.4163269449119633</v>
      </c>
      <c r="BT21" s="3">
        <f t="shared" si="16"/>
        <v>1.7676172519443789</v>
      </c>
      <c r="BU21" s="3">
        <f t="shared" si="17"/>
        <v>1.5183684624747886</v>
      </c>
      <c r="BV21" s="3">
        <f t="shared" si="18"/>
        <v>2.0433531425068541</v>
      </c>
      <c r="BW21" s="3">
        <f t="shared" si="19"/>
        <v>2.4380927613025918</v>
      </c>
      <c r="BX21" s="3">
        <f t="shared" si="20"/>
        <v>1.7763251385533607</v>
      </c>
      <c r="BY21" s="3">
        <f t="shared" si="21"/>
        <v>1.3791391413479706</v>
      </c>
      <c r="BZ21" s="3">
        <f t="shared" si="22"/>
        <v>2.0425392848389117</v>
      </c>
      <c r="CA21" s="3">
        <f t="shared" si="23"/>
        <v>1.88444578449478</v>
      </c>
      <c r="CB21" s="3">
        <f t="shared" si="24"/>
        <v>1.5739893021193765</v>
      </c>
      <c r="CC21" s="3">
        <f t="shared" si="25"/>
        <v>1.382676446798067</v>
      </c>
      <c r="CD21" s="3">
        <f t="shared" si="26"/>
        <v>1.918551110201576</v>
      </c>
      <c r="CE21" s="3">
        <f t="shared" si="27"/>
        <v>1.2620632209536149</v>
      </c>
      <c r="CF21" s="3">
        <f t="shared" si="28"/>
        <v>2.1252630012964104</v>
      </c>
      <c r="CG21" s="3">
        <f t="shared" si="29"/>
        <v>1.7142857142857142</v>
      </c>
      <c r="CH21" s="3">
        <f t="shared" si="30"/>
        <v>2.4792466395877839</v>
      </c>
      <c r="CI21" s="3">
        <f t="shared" si="31"/>
        <v>2.5142895455840693</v>
      </c>
      <c r="CJ21" s="3">
        <f t="shared" si="32"/>
        <v>1.7102056522296807</v>
      </c>
      <c r="CK21" s="3">
        <f t="shared" si="33"/>
        <v>1.1232652572183834</v>
      </c>
      <c r="CL21" s="3">
        <f t="shared" si="34"/>
        <v>1.6755096341803963</v>
      </c>
      <c r="CM21" s="3">
        <f t="shared" si="35"/>
        <v>1.965099827071215</v>
      </c>
      <c r="CN21" s="3">
        <f t="shared" si="36"/>
        <v>2.2352862284015469</v>
      </c>
      <c r="CO21" s="3">
        <f t="shared" si="37"/>
        <v>2.0027237042377632</v>
      </c>
      <c r="CP21" s="3">
        <f t="shared" si="38"/>
        <v>1.4628580345039448</v>
      </c>
      <c r="CQ21" s="3">
        <f t="shared" si="39"/>
        <v>2.162177745425192</v>
      </c>
      <c r="CR21" s="3">
        <f t="shared" si="40"/>
        <v>2.1724490017596838</v>
      </c>
      <c r="CS21" s="3">
        <f t="shared" si="41"/>
        <v>3.6397386667637264</v>
      </c>
      <c r="CT21" s="3">
        <f t="shared" si="42"/>
        <v>1.8401803376730921</v>
      </c>
      <c r="CU21" s="3">
        <f t="shared" si="43"/>
        <v>1.4483447833034813</v>
      </c>
      <c r="CV21" s="3">
        <f t="shared" si="44"/>
        <v>1.3183683872838974</v>
      </c>
      <c r="CW21" s="3">
        <f t="shared" si="45"/>
        <v>1.5731515469323545</v>
      </c>
      <c r="CX21" s="3">
        <f t="shared" si="46"/>
        <v>2.0250020250020251</v>
      </c>
      <c r="CY21" s="3">
        <f t="shared" si="47"/>
        <v>1.8979593773427936</v>
      </c>
      <c r="CZ21" s="3">
        <f t="shared" si="48"/>
        <v>1.9989139234349336</v>
      </c>
      <c r="DA21" s="3">
        <f t="shared" si="49"/>
        <v>1.8107030658220744</v>
      </c>
      <c r="DB21" s="3">
        <f t="shared" si="50"/>
        <v>1.4938788314879781</v>
      </c>
      <c r="DC21" s="3">
        <f t="shared" si="51"/>
        <v>1.5673448916311619</v>
      </c>
      <c r="DD21" s="3">
        <f t="shared" si="52"/>
        <v>1.5265311107040362</v>
      </c>
      <c r="DE21" s="3">
        <f t="shared" si="53"/>
        <v>1.6265628558106247</v>
      </c>
      <c r="DF21" s="3">
        <f t="shared" si="54"/>
        <v>1.1043744271057661</v>
      </c>
      <c r="DG21" s="3">
        <f t="shared" si="55"/>
        <v>0.77959235115957859</v>
      </c>
      <c r="DH21" s="3">
        <f t="shared" si="56"/>
        <v>0.78979583777593498</v>
      </c>
      <c r="DI21" s="3">
        <f t="shared" si="57"/>
        <v>0.94933404216941819</v>
      </c>
      <c r="DK21" s="3">
        <f t="shared" si="58"/>
        <v>-0.21694462091884373</v>
      </c>
      <c r="DL21" s="3">
        <f t="shared" si="59"/>
        <v>-1.5604020432937744E-2</v>
      </c>
      <c r="DM21" s="3">
        <f t="shared" si="60"/>
        <v>0.3078140240814794</v>
      </c>
      <c r="DN21" s="3">
        <f t="shared" si="61"/>
        <v>-0.68283905595884231</v>
      </c>
      <c r="DO21" s="3">
        <f t="shared" si="62"/>
        <v>-0.12786276282881742</v>
      </c>
      <c r="DP21" s="3">
        <f t="shared" si="63"/>
        <v>2.1566687415176047E-2</v>
      </c>
      <c r="DQ21" s="3">
        <f t="shared" si="64"/>
        <v>-0.13930000732503053</v>
      </c>
      <c r="DR21" s="3">
        <f t="shared" si="65"/>
        <v>-0.74703480255538257</v>
      </c>
      <c r="DS21" s="3">
        <f t="shared" si="66"/>
        <v>-1.8308056900752982E-2</v>
      </c>
      <c r="DT21" s="3">
        <f t="shared" si="67"/>
        <v>0.60652297027559965</v>
      </c>
      <c r="DU21" s="3">
        <f t="shared" si="68"/>
        <v>0.12830671656509302</v>
      </c>
      <c r="DV21" s="3">
        <f t="shared" si="69"/>
        <v>-0.12160645196553392</v>
      </c>
      <c r="DW21" s="3">
        <f t="shared" si="70"/>
        <v>-0.16992563289408208</v>
      </c>
      <c r="DX21" s="3">
        <f t="shared" si="71"/>
        <v>-5.7869150742859719E-2</v>
      </c>
      <c r="DY21" s="3">
        <f t="shared" si="72"/>
        <v>-0.14689052090364335</v>
      </c>
      <c r="DZ21" s="3">
        <f t="shared" si="73"/>
        <v>0.21184693301094265</v>
      </c>
      <c r="EA21" s="3">
        <f t="shared" si="74"/>
        <v>0.41817062742724825</v>
      </c>
      <c r="EB21" s="3">
        <f t="shared" si="75"/>
        <v>-7.1130556215460036E-2</v>
      </c>
      <c r="EC21" s="3">
        <f t="shared" si="76"/>
        <v>0.12412984168385241</v>
      </c>
      <c r="ED21" s="3">
        <f t="shared" si="77"/>
        <v>0.13452850692782345</v>
      </c>
      <c r="EE21" s="3">
        <f t="shared" si="78"/>
        <v>-0.23812161683916919</v>
      </c>
      <c r="EF21" s="3">
        <f t="shared" si="79"/>
        <v>-1.272422279462901E-2</v>
      </c>
      <c r="EG21" s="3">
        <f t="shared" si="80"/>
        <v>3.9392166056648548E-3</v>
      </c>
      <c r="EH21" s="3">
        <f t="shared" si="81"/>
        <v>-7.3948062220791907E-2</v>
      </c>
      <c r="EI21" s="3">
        <f t="shared" si="82"/>
        <v>-7.7948709684172765E-2</v>
      </c>
      <c r="EJ21" s="3">
        <f t="shared" si="83"/>
        <v>0.13841768670051269</v>
      </c>
      <c r="EK21" s="3">
        <f t="shared" si="84"/>
        <v>3.9403785710055254E-2</v>
      </c>
      <c r="EL21" s="3">
        <f t="shared" si="85"/>
        <v>0.26352790898691686</v>
      </c>
      <c r="EM21" s="3">
        <f t="shared" si="86"/>
        <v>0.28627488004086726</v>
      </c>
      <c r="EN21" s="3">
        <f t="shared" si="87"/>
        <v>-0.30704858853659228</v>
      </c>
      <c r="EO21" s="3">
        <f t="shared" si="88"/>
        <v>-0.20255199195297235</v>
      </c>
      <c r="EP21" s="3">
        <f t="shared" si="89"/>
        <v>-0.12139318882533516</v>
      </c>
      <c r="EQ21" s="3">
        <f t="shared" si="90"/>
        <v>-0.16541847872693938</v>
      </c>
      <c r="ER21" s="3">
        <f t="shared" si="91"/>
        <v>0.11709132285430326</v>
      </c>
      <c r="ES21" s="3">
        <f t="shared" si="92"/>
        <v>-0.21877571546958807</v>
      </c>
      <c r="ET21" s="3">
        <f t="shared" si="93"/>
        <v>-0.20199052146935786</v>
      </c>
      <c r="EU21" s="3">
        <f t="shared" si="94"/>
        <v>0.12903536909058111</v>
      </c>
      <c r="EV21" s="3">
        <f t="shared" si="95"/>
        <v>-0.10687993974793879</v>
      </c>
      <c r="EW21" s="3">
        <f t="shared" si="96"/>
        <v>7.7669248160188678E-2</v>
      </c>
      <c r="EX21" s="3">
        <f t="shared" si="97"/>
        <v>0.17644154517052288</v>
      </c>
      <c r="EY21" s="3">
        <f t="shared" si="98"/>
        <v>0.19930360418623599</v>
      </c>
      <c r="EZ21" s="3">
        <f t="shared" si="99"/>
        <v>-0.54155620967973106</v>
      </c>
      <c r="FA21" s="3">
        <f t="shared" si="100"/>
        <v>6.4957709884674017E-2</v>
      </c>
      <c r="FB21" s="3">
        <f t="shared" si="101"/>
        <v>-0.14416805215622888</v>
      </c>
      <c r="FC21" s="3">
        <f t="shared" si="102"/>
        <v>0.19399310336676887</v>
      </c>
      <c r="FD21" s="3">
        <f t="shared" si="103"/>
        <v>0.18486848948650231</v>
      </c>
      <c r="FE21" s="3">
        <f t="shared" si="104"/>
        <v>8.9867535146704647E-2</v>
      </c>
      <c r="FF21" s="3">
        <f t="shared" si="105"/>
        <v>-8.7719428537773328E-2</v>
      </c>
      <c r="FG21" s="3">
        <f t="shared" si="106"/>
        <v>-5.3256194813154571E-2</v>
      </c>
      <c r="FH21" s="3">
        <f t="shared" si="107"/>
        <v>-0.15614593848533295</v>
      </c>
      <c r="FI21" s="3">
        <f t="shared" si="108"/>
        <v>-2.0165577144526055E-2</v>
      </c>
      <c r="FJ21" s="3">
        <f t="shared" si="109"/>
        <v>-0.45618713680691397</v>
      </c>
      <c r="FK21" s="3">
        <f t="shared" si="110"/>
        <v>-0.74726423152346799</v>
      </c>
      <c r="FL21" s="3">
        <f t="shared" si="111"/>
        <v>-0.72811599051085296</v>
      </c>
      <c r="FM21" s="3">
        <f t="shared" si="112"/>
        <v>-0.5043159611186252</v>
      </c>
      <c r="FO21" s="3">
        <f t="shared" si="113"/>
        <v>0.21694462091884373</v>
      </c>
      <c r="FP21" s="3">
        <f t="shared" si="114"/>
        <v>1.5604020432937744E-2</v>
      </c>
      <c r="FQ21" s="3">
        <f t="shared" si="115"/>
        <v>-0.3078140240814794</v>
      </c>
      <c r="FR21" s="3">
        <f t="shared" si="116"/>
        <v>0.68283905595884231</v>
      </c>
      <c r="FS21" s="3">
        <f t="shared" si="117"/>
        <v>0.12786276282881742</v>
      </c>
      <c r="FT21" s="3">
        <f t="shared" si="118"/>
        <v>-2.1566687415176047E-2</v>
      </c>
      <c r="FU21" s="3">
        <f t="shared" si="119"/>
        <v>0.13930000732503053</v>
      </c>
      <c r="FV21" s="3">
        <f t="shared" si="120"/>
        <v>0.74703480255538257</v>
      </c>
      <c r="FW21" s="3">
        <f t="shared" si="121"/>
        <v>1.8308056900752982E-2</v>
      </c>
      <c r="FX21" s="3">
        <f t="shared" si="122"/>
        <v>-0.60652297027559965</v>
      </c>
      <c r="FY21" s="3">
        <f t="shared" si="123"/>
        <v>-0.12830671656509302</v>
      </c>
      <c r="FZ21" s="3">
        <f t="shared" si="124"/>
        <v>0.12160645196553392</v>
      </c>
      <c r="GA21" s="3">
        <f t="shared" si="125"/>
        <v>0.16992563289408208</v>
      </c>
      <c r="GB21" s="3">
        <f t="shared" si="126"/>
        <v>5.7869150742859719E-2</v>
      </c>
      <c r="GC21" s="3">
        <f t="shared" si="127"/>
        <v>0.14689052090364335</v>
      </c>
      <c r="GD21" s="3">
        <f t="shared" si="128"/>
        <v>-0.21184693301094265</v>
      </c>
      <c r="GE21" s="3">
        <f t="shared" si="129"/>
        <v>-0.41817062742724825</v>
      </c>
      <c r="GF21" s="3">
        <f t="shared" si="130"/>
        <v>7.1130556215460036E-2</v>
      </c>
      <c r="GG21" s="3">
        <f t="shared" si="131"/>
        <v>-0.12412984168385241</v>
      </c>
      <c r="GH21" s="3">
        <f t="shared" si="132"/>
        <v>-0.13452850692782345</v>
      </c>
      <c r="GI21" s="3">
        <f t="shared" si="133"/>
        <v>0.23812161683916919</v>
      </c>
      <c r="GJ21" s="3">
        <f t="shared" si="134"/>
        <v>1.272422279462901E-2</v>
      </c>
      <c r="GK21" s="3">
        <f t="shared" si="135"/>
        <v>-3.9392166056648548E-3</v>
      </c>
      <c r="GL21" s="3">
        <f t="shared" si="136"/>
        <v>7.3948062220791907E-2</v>
      </c>
      <c r="GM21" s="3">
        <f t="shared" si="137"/>
        <v>7.7948709684172765E-2</v>
      </c>
      <c r="GN21" s="3">
        <f t="shared" si="138"/>
        <v>-0.13841768670051269</v>
      </c>
      <c r="GO21" s="3">
        <f t="shared" si="139"/>
        <v>-3.9403785710055254E-2</v>
      </c>
      <c r="GP21" s="3">
        <f t="shared" si="140"/>
        <v>-0.26352790898691686</v>
      </c>
      <c r="GQ21" s="3">
        <f t="shared" si="141"/>
        <v>-0.28627488004086726</v>
      </c>
      <c r="GR21" s="3">
        <f t="shared" si="142"/>
        <v>0.30704858853659228</v>
      </c>
      <c r="GS21" s="3">
        <f t="shared" si="143"/>
        <v>0.20255199195297235</v>
      </c>
      <c r="GT21" s="3">
        <f t="shared" si="144"/>
        <v>0.12139318882533516</v>
      </c>
      <c r="GU21" s="3">
        <f t="shared" si="145"/>
        <v>0.16541847872693938</v>
      </c>
      <c r="GV21" s="3">
        <f t="shared" si="146"/>
        <v>-0.11709132285430326</v>
      </c>
      <c r="GW21" s="3">
        <f t="shared" si="147"/>
        <v>0.21877571546958807</v>
      </c>
      <c r="GX21" s="3">
        <f t="shared" si="148"/>
        <v>0.20199052146935786</v>
      </c>
      <c r="GY21" s="3">
        <f t="shared" si="149"/>
        <v>-0.12903536909058111</v>
      </c>
      <c r="GZ21" s="3">
        <f t="shared" si="150"/>
        <v>0.10687993974793879</v>
      </c>
      <c r="HA21" s="3">
        <f t="shared" si="151"/>
        <v>-7.7669248160188678E-2</v>
      </c>
      <c r="HB21" s="3">
        <f t="shared" si="152"/>
        <v>-0.17644154517052288</v>
      </c>
      <c r="HC21" s="3">
        <f t="shared" si="153"/>
        <v>-0.19930360418623599</v>
      </c>
      <c r="HD21" s="3">
        <f t="shared" si="154"/>
        <v>0.54155620967973106</v>
      </c>
      <c r="HE21" s="3">
        <f t="shared" si="155"/>
        <v>-6.4957709884674017E-2</v>
      </c>
      <c r="HF21" s="3">
        <f t="shared" si="156"/>
        <v>0.14416805215622888</v>
      </c>
      <c r="HG21" s="3">
        <f t="shared" si="157"/>
        <v>-0.19399310336676887</v>
      </c>
      <c r="HH21" s="3">
        <f t="shared" si="158"/>
        <v>-0.18486848948650231</v>
      </c>
      <c r="HI21" s="3">
        <f t="shared" si="159"/>
        <v>-8.9867535146704647E-2</v>
      </c>
      <c r="HJ21" s="3">
        <f t="shared" si="160"/>
        <v>8.7719428537773328E-2</v>
      </c>
      <c r="HK21" s="3">
        <f t="shared" si="161"/>
        <v>5.3256194813154571E-2</v>
      </c>
      <c r="HL21" s="3">
        <f t="shared" si="162"/>
        <v>0.15614593848533295</v>
      </c>
      <c r="HM21" s="3">
        <f t="shared" si="163"/>
        <v>2.0165577144526055E-2</v>
      </c>
      <c r="HN21" s="3">
        <f t="shared" si="164"/>
        <v>0.45618713680691397</v>
      </c>
      <c r="HO21" s="3">
        <f t="shared" si="165"/>
        <v>0.74726423152346799</v>
      </c>
      <c r="HP21" s="3">
        <f t="shared" si="166"/>
        <v>0.72811599051085296</v>
      </c>
      <c r="HQ21" s="3">
        <f t="shared" si="167"/>
        <v>0.5043159611186252</v>
      </c>
    </row>
    <row r="22" spans="1:225" x14ac:dyDescent="0.3">
      <c r="A22" s="23" t="s">
        <v>37</v>
      </c>
      <c r="B22" s="4">
        <v>34.249000000000002</v>
      </c>
      <c r="C22" s="4">
        <v>38.867199999999997</v>
      </c>
      <c r="D22" s="4">
        <v>23.933399999999999</v>
      </c>
      <c r="E22" s="4">
        <v>34.779200000000003</v>
      </c>
      <c r="F22" s="4">
        <v>27.358000000000001</v>
      </c>
      <c r="G22" s="4">
        <v>27.560199999999998</v>
      </c>
      <c r="H22" s="4">
        <v>29.478899999999999</v>
      </c>
      <c r="I22" s="13">
        <v>30.165500000000002</v>
      </c>
      <c r="J22" s="13">
        <v>43.178100000000001</v>
      </c>
      <c r="K22" s="4">
        <v>33.099800000000002</v>
      </c>
      <c r="L22" s="4">
        <v>36.782699999999998</v>
      </c>
      <c r="M22" s="13">
        <v>24.908200000000001</v>
      </c>
      <c r="N22" s="4">
        <v>29.521999999999998</v>
      </c>
      <c r="O22" s="4">
        <v>39.945700000000002</v>
      </c>
      <c r="P22" s="13">
        <v>29.8474</v>
      </c>
      <c r="Q22" s="13">
        <v>26.508800000000001</v>
      </c>
      <c r="R22" s="4">
        <v>27.658200000000001</v>
      </c>
      <c r="S22" s="13">
        <v>26.953199999999999</v>
      </c>
      <c r="T22" s="13">
        <v>35.2791</v>
      </c>
      <c r="U22" s="13">
        <v>26.063800000000001</v>
      </c>
      <c r="V22" s="13">
        <v>19.5123</v>
      </c>
      <c r="W22" s="4">
        <v>31.800999999999998</v>
      </c>
      <c r="X22" s="13">
        <v>26.230699999999999</v>
      </c>
      <c r="Y22" s="4">
        <v>23.7608</v>
      </c>
      <c r="Z22" s="13">
        <v>34.607199999999999</v>
      </c>
      <c r="AA22" s="4">
        <v>16.821000000000002</v>
      </c>
      <c r="AB22" s="4">
        <v>25.6098</v>
      </c>
      <c r="AC22" s="4">
        <v>27.967099999999999</v>
      </c>
      <c r="AD22" s="4">
        <v>23.486999999999998</v>
      </c>
      <c r="AE22" s="13">
        <v>28.9468</v>
      </c>
      <c r="AF22" s="13">
        <v>31.400600000000001</v>
      </c>
      <c r="AG22" s="4">
        <v>31.956499999999998</v>
      </c>
      <c r="AH22" s="4">
        <v>19.521000000000001</v>
      </c>
      <c r="AI22" s="4">
        <v>21.430800000000001</v>
      </c>
      <c r="AJ22" s="4">
        <v>22.2254</v>
      </c>
      <c r="AK22" s="4">
        <v>31.6084</v>
      </c>
      <c r="AL22" s="4">
        <v>27.735800000000001</v>
      </c>
      <c r="AM22" s="13">
        <v>18.977699999999999</v>
      </c>
      <c r="AN22" s="4">
        <v>18.776599999999998</v>
      </c>
      <c r="AO22" s="4">
        <v>30.251799999999999</v>
      </c>
      <c r="AP22" s="4">
        <v>33.851500000000001</v>
      </c>
      <c r="AQ22" s="4">
        <v>32.2667</v>
      </c>
      <c r="AR22" s="7">
        <v>29.5411</v>
      </c>
      <c r="AS22" s="13">
        <v>22.934899999999999</v>
      </c>
      <c r="AT22" s="13">
        <v>29.6112</v>
      </c>
      <c r="AU22" s="13">
        <v>28.291899999999998</v>
      </c>
      <c r="AV22" s="13">
        <v>28.864699999999999</v>
      </c>
      <c r="AW22" s="4">
        <v>32.354700000000001</v>
      </c>
      <c r="AX22" s="13">
        <v>30.5366</v>
      </c>
      <c r="AY22" s="13">
        <v>30.133900000000001</v>
      </c>
      <c r="AZ22" s="13">
        <v>31.596299999999999</v>
      </c>
      <c r="BA22" s="13">
        <v>31.631</v>
      </c>
      <c r="BB22" s="13">
        <v>27.929099999999998</v>
      </c>
      <c r="BC22" s="13">
        <v>24.404199999999999</v>
      </c>
      <c r="BD22" s="13">
        <v>29.724399999999999</v>
      </c>
      <c r="BE22" s="23" t="s">
        <v>37</v>
      </c>
      <c r="BG22" s="3">
        <f t="shared" si="3"/>
        <v>1.7518759671815234</v>
      </c>
      <c r="BH22" s="3">
        <f t="shared" si="4"/>
        <v>1.5437180964926727</v>
      </c>
      <c r="BI22" s="3">
        <f t="shared" si="5"/>
        <v>2.5069568051342475</v>
      </c>
      <c r="BJ22" s="3">
        <f t="shared" si="6"/>
        <v>1.7251690665685235</v>
      </c>
      <c r="BK22" s="3">
        <f t="shared" si="7"/>
        <v>2.1931427735945608</v>
      </c>
      <c r="BL22" s="3">
        <f t="shared" si="8"/>
        <v>2.1770524161653402</v>
      </c>
      <c r="BM22" s="3">
        <f t="shared" si="9"/>
        <v>2.0353541007296743</v>
      </c>
      <c r="BN22" s="3">
        <f t="shared" si="10"/>
        <v>1.9890271999469591</v>
      </c>
      <c r="BO22" s="3">
        <f t="shared" si="11"/>
        <v>1.3895933355103629</v>
      </c>
      <c r="BP22" s="3">
        <f t="shared" si="12"/>
        <v>1.8126997746209945</v>
      </c>
      <c r="BQ22" s="3">
        <f t="shared" si="13"/>
        <v>1.6312016246768182</v>
      </c>
      <c r="BR22" s="3">
        <f t="shared" si="14"/>
        <v>2.4088452798676738</v>
      </c>
      <c r="BS22" s="3">
        <f t="shared" si="15"/>
        <v>2.0323826299031231</v>
      </c>
      <c r="BT22" s="3">
        <f t="shared" si="16"/>
        <v>1.5020390179668899</v>
      </c>
      <c r="BU22" s="3">
        <f t="shared" si="17"/>
        <v>2.0102253462613158</v>
      </c>
      <c r="BV22" s="3">
        <f t="shared" si="18"/>
        <v>2.2633993239980685</v>
      </c>
      <c r="BW22" s="3">
        <f t="shared" si="19"/>
        <v>2.1693385686704123</v>
      </c>
      <c r="BX22" s="3">
        <f t="shared" si="20"/>
        <v>2.2260807622100529</v>
      </c>
      <c r="BY22" s="3">
        <f t="shared" si="21"/>
        <v>1.7007236579164435</v>
      </c>
      <c r="BZ22" s="3">
        <f t="shared" si="22"/>
        <v>2.3020434472333275</v>
      </c>
      <c r="CA22" s="3">
        <f t="shared" si="23"/>
        <v>3.0749834719638383</v>
      </c>
      <c r="CB22" s="3">
        <f t="shared" si="24"/>
        <v>1.8867331215999499</v>
      </c>
      <c r="CC22" s="3">
        <f t="shared" si="25"/>
        <v>2.2873960664412314</v>
      </c>
      <c r="CD22" s="3">
        <f t="shared" si="26"/>
        <v>2.5251675027776841</v>
      </c>
      <c r="CE22" s="3">
        <f t="shared" si="27"/>
        <v>1.7337432672969788</v>
      </c>
      <c r="CF22" s="3">
        <f t="shared" si="28"/>
        <v>3.5669698591046903</v>
      </c>
      <c r="CG22" s="3">
        <f t="shared" si="29"/>
        <v>2.3428531265374972</v>
      </c>
      <c r="CH22" s="3">
        <f t="shared" si="30"/>
        <v>2.1453779619624487</v>
      </c>
      <c r="CI22" s="3">
        <f t="shared" si="31"/>
        <v>2.5546046749265554</v>
      </c>
      <c r="CJ22" s="3">
        <f t="shared" si="32"/>
        <v>2.072767974352951</v>
      </c>
      <c r="CK22" s="3">
        <f t="shared" si="33"/>
        <v>1.9107915135379578</v>
      </c>
      <c r="CL22" s="3">
        <f t="shared" si="34"/>
        <v>1.8775522976546244</v>
      </c>
      <c r="CM22" s="3">
        <f t="shared" si="35"/>
        <v>3.0736130321192561</v>
      </c>
      <c r="CN22" s="3">
        <f t="shared" si="36"/>
        <v>2.7997088302816504</v>
      </c>
      <c r="CO22" s="3">
        <f t="shared" si="37"/>
        <v>2.6996139552044056</v>
      </c>
      <c r="CP22" s="3">
        <f t="shared" si="38"/>
        <v>1.8982295845408184</v>
      </c>
      <c r="CQ22" s="3">
        <f t="shared" si="39"/>
        <v>2.1632691323127511</v>
      </c>
      <c r="CR22" s="3">
        <f t="shared" si="40"/>
        <v>3.1616054632542405</v>
      </c>
      <c r="CS22" s="3">
        <f t="shared" si="41"/>
        <v>3.1954666979112303</v>
      </c>
      <c r="CT22" s="3">
        <f t="shared" si="42"/>
        <v>1.9833530566776192</v>
      </c>
      <c r="CU22" s="3">
        <f t="shared" si="43"/>
        <v>1.7724473066186135</v>
      </c>
      <c r="CV22" s="3">
        <f t="shared" si="44"/>
        <v>1.8595022112580462</v>
      </c>
      <c r="CW22" s="3">
        <f t="shared" si="45"/>
        <v>2.0310685790305709</v>
      </c>
      <c r="CX22" s="3">
        <f t="shared" si="46"/>
        <v>2.6161003536095646</v>
      </c>
      <c r="CY22" s="3">
        <f t="shared" si="47"/>
        <v>2.026260333927703</v>
      </c>
      <c r="CZ22" s="3">
        <f t="shared" si="48"/>
        <v>2.1207483413980683</v>
      </c>
      <c r="DA22" s="3">
        <f t="shared" si="49"/>
        <v>2.0786635579098345</v>
      </c>
      <c r="DB22" s="3">
        <f t="shared" si="50"/>
        <v>1.8544446401913786</v>
      </c>
      <c r="DC22" s="3">
        <f t="shared" si="51"/>
        <v>1.9648552884080088</v>
      </c>
      <c r="DD22" s="3">
        <f t="shared" si="52"/>
        <v>1.9911129989812137</v>
      </c>
      <c r="DE22" s="3">
        <f t="shared" si="53"/>
        <v>1.8989565233903971</v>
      </c>
      <c r="DF22" s="3">
        <f t="shared" si="54"/>
        <v>1.8968733204767474</v>
      </c>
      <c r="DG22" s="3">
        <f t="shared" si="55"/>
        <v>2.1482969376027157</v>
      </c>
      <c r="DH22" s="3">
        <f t="shared" si="56"/>
        <v>2.4585931929749796</v>
      </c>
      <c r="DI22" s="3">
        <f t="shared" si="57"/>
        <v>2.0185436880138878</v>
      </c>
      <c r="DK22" s="3">
        <f t="shared" si="58"/>
        <v>0.45609262403723522</v>
      </c>
      <c r="DL22" s="3">
        <f t="shared" si="59"/>
        <v>0.17893796098671491</v>
      </c>
      <c r="DM22" s="3">
        <f t="shared" si="60"/>
        <v>0.4377771786757082</v>
      </c>
      <c r="DN22" s="3">
        <f t="shared" si="61"/>
        <v>0.54868412850214021</v>
      </c>
      <c r="DO22" s="3">
        <f t="shared" si="62"/>
        <v>0.44197752482442826</v>
      </c>
      <c r="DP22" s="3">
        <f t="shared" si="63"/>
        <v>0.58872649560923629</v>
      </c>
      <c r="DQ22" s="3">
        <f t="shared" si="64"/>
        <v>0.47388880150312651</v>
      </c>
      <c r="DR22" s="3">
        <f t="shared" si="65"/>
        <v>0.21819126389879109</v>
      </c>
      <c r="DS22" s="3">
        <f t="shared" si="66"/>
        <v>0.22073198045140521</v>
      </c>
      <c r="DT22" s="3">
        <f t="shared" si="67"/>
        <v>0.73091980191701422</v>
      </c>
      <c r="DU22" s="3">
        <f t="shared" si="68"/>
        <v>0.48383583444874517</v>
      </c>
      <c r="DV22" s="3">
        <f t="shared" si="69"/>
        <v>0.41535331782943596</v>
      </c>
      <c r="DW22" s="3">
        <f t="shared" si="70"/>
        <v>0.35109207058466912</v>
      </c>
      <c r="DX22" s="3">
        <f t="shared" si="71"/>
        <v>-0.29275277797560112</v>
      </c>
      <c r="DY22" s="3">
        <f t="shared" si="72"/>
        <v>0.25794478363500656</v>
      </c>
      <c r="DZ22" s="3">
        <f t="shared" si="73"/>
        <v>0.35939951055877939</v>
      </c>
      <c r="EA22" s="3">
        <f t="shared" si="74"/>
        <v>0.24967284268510628</v>
      </c>
      <c r="EB22" s="3">
        <f t="shared" si="75"/>
        <v>0.25447970163096273</v>
      </c>
      <c r="EC22" s="3">
        <f t="shared" si="76"/>
        <v>0.42651056772642648</v>
      </c>
      <c r="ED22" s="3">
        <f t="shared" si="77"/>
        <v>0.30707974264689752</v>
      </c>
      <c r="EE22" s="3">
        <f t="shared" si="78"/>
        <v>0.4683167498847034</v>
      </c>
      <c r="EF22" s="3">
        <f t="shared" si="79"/>
        <v>0.24874041000020311</v>
      </c>
      <c r="EG22" s="3">
        <f t="shared" si="80"/>
        <v>0.73018181090665391</v>
      </c>
      <c r="EH22" s="3">
        <f t="shared" si="81"/>
        <v>0.32241382874029817</v>
      </c>
      <c r="EI22" s="3">
        <f t="shared" si="82"/>
        <v>0.38015738887562983</v>
      </c>
      <c r="EJ22" s="3">
        <f t="shared" si="83"/>
        <v>0.88547532597432599</v>
      </c>
      <c r="EK22" s="3">
        <f t="shared" si="84"/>
        <v>0.49006272153024172</v>
      </c>
      <c r="EL22" s="3">
        <f t="shared" si="85"/>
        <v>5.4857945630956743E-2</v>
      </c>
      <c r="EM22" s="3">
        <f t="shared" si="86"/>
        <v>0.3092241313324704</v>
      </c>
      <c r="EN22" s="3">
        <f t="shared" si="87"/>
        <v>-2.9659777955331829E-2</v>
      </c>
      <c r="EO22" s="3">
        <f t="shared" si="88"/>
        <v>0.56391972449254379</v>
      </c>
      <c r="EP22" s="3">
        <f t="shared" si="89"/>
        <v>4.285992247928281E-2</v>
      </c>
      <c r="EQ22" s="3">
        <f t="shared" si="90"/>
        <v>0.47991445917551973</v>
      </c>
      <c r="ER22" s="3">
        <f t="shared" si="91"/>
        <v>0.44190853720446488</v>
      </c>
      <c r="ES22" s="3">
        <f t="shared" si="92"/>
        <v>0.2120140004942036</v>
      </c>
      <c r="ET22" s="3">
        <f t="shared" si="93"/>
        <v>0.17387420307375204</v>
      </c>
      <c r="EU22" s="3">
        <f t="shared" si="94"/>
        <v>0.12976340414836471</v>
      </c>
      <c r="EV22" s="3">
        <f t="shared" si="95"/>
        <v>0.43445509509537256</v>
      </c>
      <c r="EW22" s="3">
        <f t="shared" si="96"/>
        <v>-0.11013896830712135</v>
      </c>
      <c r="EX22" s="3">
        <f t="shared" si="97"/>
        <v>0.28453590241739868</v>
      </c>
      <c r="EY22" s="3">
        <f t="shared" si="98"/>
        <v>0.49064126049784096</v>
      </c>
      <c r="EZ22" s="3">
        <f t="shared" si="99"/>
        <v>-4.5393300268990799E-2</v>
      </c>
      <c r="FA22" s="3">
        <f t="shared" si="100"/>
        <v>0.43353900586871741</v>
      </c>
      <c r="FB22" s="3">
        <f t="shared" si="101"/>
        <v>0.22532648082999321</v>
      </c>
      <c r="FC22" s="3">
        <f t="shared" si="102"/>
        <v>0.28836353266644627</v>
      </c>
      <c r="FD22" s="3">
        <f t="shared" si="103"/>
        <v>0.27022557453756052</v>
      </c>
      <c r="FE22" s="3">
        <f t="shared" si="104"/>
        <v>0.28897382430297669</v>
      </c>
      <c r="FF22" s="3">
        <f t="shared" si="105"/>
        <v>0.22420463601452162</v>
      </c>
      <c r="FG22" s="3">
        <f t="shared" si="106"/>
        <v>0.272844189710159</v>
      </c>
      <c r="FH22" s="3">
        <f t="shared" si="107"/>
        <v>0.22717216827527598</v>
      </c>
      <c r="FI22" s="3">
        <f t="shared" si="108"/>
        <v>0.20321472421640469</v>
      </c>
      <c r="FJ22" s="3">
        <f t="shared" si="109"/>
        <v>0.3242068107967031</v>
      </c>
      <c r="FK22" s="3">
        <f t="shared" si="110"/>
        <v>0.71513734387492267</v>
      </c>
      <c r="FL22" s="3">
        <f t="shared" si="111"/>
        <v>0.91016538111158263</v>
      </c>
      <c r="FM22" s="3">
        <f t="shared" si="112"/>
        <v>0.58401112797152088</v>
      </c>
      <c r="FO22" s="3">
        <f t="shared" si="113"/>
        <v>-0.45609262403723522</v>
      </c>
      <c r="FP22" s="3">
        <f t="shared" si="114"/>
        <v>-0.17893796098671491</v>
      </c>
      <c r="FQ22" s="3">
        <f t="shared" si="115"/>
        <v>-0.4377771786757082</v>
      </c>
      <c r="FR22" s="3">
        <f t="shared" si="116"/>
        <v>-0.54868412850214021</v>
      </c>
      <c r="FS22" s="3">
        <f t="shared" si="117"/>
        <v>-0.44197752482442826</v>
      </c>
      <c r="FT22" s="3">
        <f t="shared" si="118"/>
        <v>-0.58872649560923629</v>
      </c>
      <c r="FU22" s="3">
        <f t="shared" si="119"/>
        <v>-0.47388880150312651</v>
      </c>
      <c r="FV22" s="3">
        <f t="shared" si="120"/>
        <v>-0.21819126389879109</v>
      </c>
      <c r="FW22" s="3">
        <f t="shared" si="121"/>
        <v>-0.22073198045140521</v>
      </c>
      <c r="FX22" s="3">
        <f t="shared" si="122"/>
        <v>-0.73091980191701422</v>
      </c>
      <c r="FY22" s="3">
        <f t="shared" si="123"/>
        <v>-0.48383583444874517</v>
      </c>
      <c r="FZ22" s="3">
        <f t="shared" si="124"/>
        <v>-0.41535331782943596</v>
      </c>
      <c r="GA22" s="3">
        <f t="shared" si="125"/>
        <v>-0.35109207058466912</v>
      </c>
      <c r="GB22" s="3">
        <f t="shared" si="126"/>
        <v>0.29275277797560112</v>
      </c>
      <c r="GC22" s="3">
        <f t="shared" si="127"/>
        <v>-0.25794478363500656</v>
      </c>
      <c r="GD22" s="3">
        <f t="shared" si="128"/>
        <v>-0.35939951055877939</v>
      </c>
      <c r="GE22" s="3">
        <f t="shared" si="129"/>
        <v>-0.24967284268510628</v>
      </c>
      <c r="GF22" s="3">
        <f t="shared" si="130"/>
        <v>-0.25447970163096273</v>
      </c>
      <c r="GG22" s="3">
        <f t="shared" si="131"/>
        <v>-0.42651056772642648</v>
      </c>
      <c r="GH22" s="3">
        <f t="shared" si="132"/>
        <v>-0.30707974264689752</v>
      </c>
      <c r="GI22" s="3">
        <f t="shared" si="133"/>
        <v>-0.4683167498847034</v>
      </c>
      <c r="GJ22" s="3">
        <f t="shared" si="134"/>
        <v>-0.24874041000020311</v>
      </c>
      <c r="GK22" s="3">
        <f t="shared" si="135"/>
        <v>-0.73018181090665391</v>
      </c>
      <c r="GL22" s="3">
        <f t="shared" si="136"/>
        <v>-0.32241382874029817</v>
      </c>
      <c r="GM22" s="3">
        <f t="shared" si="137"/>
        <v>-0.38015738887562983</v>
      </c>
      <c r="GN22" s="3">
        <f t="shared" si="138"/>
        <v>-0.88547532597432599</v>
      </c>
      <c r="GO22" s="3">
        <f t="shared" si="139"/>
        <v>-0.49006272153024172</v>
      </c>
      <c r="GP22" s="3">
        <f t="shared" si="140"/>
        <v>-5.4857945630956743E-2</v>
      </c>
      <c r="GQ22" s="3">
        <f t="shared" si="141"/>
        <v>-0.3092241313324704</v>
      </c>
      <c r="GR22" s="3">
        <f t="shared" si="142"/>
        <v>2.9659777955331829E-2</v>
      </c>
      <c r="GS22" s="3">
        <f t="shared" si="143"/>
        <v>-0.56391972449254379</v>
      </c>
      <c r="GT22" s="3">
        <f t="shared" si="144"/>
        <v>-4.285992247928281E-2</v>
      </c>
      <c r="GU22" s="3">
        <f t="shared" si="145"/>
        <v>-0.47991445917551973</v>
      </c>
      <c r="GV22" s="3">
        <f t="shared" si="146"/>
        <v>-0.44190853720446488</v>
      </c>
      <c r="GW22" s="3">
        <f t="shared" si="147"/>
        <v>-0.2120140004942036</v>
      </c>
      <c r="GX22" s="3">
        <f t="shared" si="148"/>
        <v>-0.17387420307375204</v>
      </c>
      <c r="GY22" s="3">
        <f t="shared" si="149"/>
        <v>-0.12976340414836471</v>
      </c>
      <c r="GZ22" s="3">
        <f t="shared" si="150"/>
        <v>-0.43445509509537256</v>
      </c>
      <c r="HA22" s="3">
        <f t="shared" si="151"/>
        <v>0.11013896830712135</v>
      </c>
      <c r="HB22" s="3">
        <f t="shared" si="152"/>
        <v>-0.28453590241739868</v>
      </c>
      <c r="HC22" s="3">
        <f t="shared" si="153"/>
        <v>-0.49064126049784096</v>
      </c>
      <c r="HD22" s="3">
        <f t="shared" si="154"/>
        <v>4.5393300268990799E-2</v>
      </c>
      <c r="HE22" s="3">
        <f t="shared" si="155"/>
        <v>-0.43353900586871741</v>
      </c>
      <c r="HF22" s="3">
        <f t="shared" si="156"/>
        <v>-0.22532648082999321</v>
      </c>
      <c r="HG22" s="3">
        <f t="shared" si="157"/>
        <v>-0.28836353266644627</v>
      </c>
      <c r="HH22" s="3">
        <f t="shared" si="158"/>
        <v>-0.27022557453756052</v>
      </c>
      <c r="HI22" s="3">
        <f t="shared" si="159"/>
        <v>-0.28897382430297669</v>
      </c>
      <c r="HJ22" s="3">
        <f t="shared" si="160"/>
        <v>-0.22420463601452162</v>
      </c>
      <c r="HK22" s="3">
        <f t="shared" si="161"/>
        <v>-0.272844189710159</v>
      </c>
      <c r="HL22" s="3">
        <f t="shared" si="162"/>
        <v>-0.22717216827527598</v>
      </c>
      <c r="HM22" s="3">
        <f t="shared" si="163"/>
        <v>-0.20321472421640469</v>
      </c>
      <c r="HN22" s="3">
        <f t="shared" si="164"/>
        <v>-0.3242068107967031</v>
      </c>
      <c r="HO22" s="3">
        <f t="shared" si="165"/>
        <v>-0.71513734387492267</v>
      </c>
      <c r="HP22" s="3">
        <f t="shared" si="166"/>
        <v>-0.91016538111158263</v>
      </c>
      <c r="HQ22" s="3">
        <f t="shared" si="167"/>
        <v>-0.58401112797152088</v>
      </c>
    </row>
    <row r="23" spans="1:225" x14ac:dyDescent="0.3">
      <c r="A23" s="23" t="s">
        <v>40</v>
      </c>
      <c r="B23" s="4">
        <v>36.669199999999996</v>
      </c>
      <c r="C23" s="4">
        <v>40.299700000000001</v>
      </c>
      <c r="D23" s="4">
        <v>21.044899999999998</v>
      </c>
      <c r="E23" s="4">
        <v>38.711399999999998</v>
      </c>
      <c r="F23" s="4">
        <v>24.934200000000001</v>
      </c>
      <c r="G23" s="4">
        <v>25.852</v>
      </c>
      <c r="H23" s="4">
        <v>27.624700000000001</v>
      </c>
      <c r="I23" s="13">
        <v>24.342199999999998</v>
      </c>
      <c r="J23" s="13">
        <v>45.782499999999999</v>
      </c>
      <c r="K23" s="4">
        <v>34.910400000000003</v>
      </c>
      <c r="L23" s="4">
        <v>42.1875</v>
      </c>
      <c r="M23" s="13">
        <v>20.068300000000001</v>
      </c>
      <c r="N23" s="4">
        <v>29.573499999999999</v>
      </c>
      <c r="O23" s="4">
        <v>19.972799999999999</v>
      </c>
      <c r="P23" s="13">
        <v>33.183300000000003</v>
      </c>
      <c r="Q23" s="13">
        <v>23.6081</v>
      </c>
      <c r="R23" s="4">
        <v>28.451599999999999</v>
      </c>
      <c r="S23" s="13">
        <v>27.971</v>
      </c>
      <c r="T23" s="13">
        <v>34.472000000000001</v>
      </c>
      <c r="U23" s="13">
        <v>29.4</v>
      </c>
      <c r="V23" s="13">
        <v>20.735199999999999</v>
      </c>
      <c r="W23" s="4">
        <v>31.100899999999999</v>
      </c>
      <c r="X23" s="13">
        <v>34.751800000000003</v>
      </c>
      <c r="Y23" s="4">
        <v>26.846599999999999</v>
      </c>
      <c r="Z23" s="13">
        <v>32.881799999999998</v>
      </c>
      <c r="AA23" s="4">
        <v>17.670300000000001</v>
      </c>
      <c r="AB23" s="4">
        <v>27.1218</v>
      </c>
      <c r="AC23" s="4">
        <v>26.177800000000001</v>
      </c>
      <c r="AD23" s="4">
        <v>23.053999999999998</v>
      </c>
      <c r="AE23" s="13">
        <v>34.697499999999998</v>
      </c>
      <c r="AF23" s="13">
        <v>30.325299999999999</v>
      </c>
      <c r="AG23" s="4">
        <v>33.793100000000003</v>
      </c>
      <c r="AH23" s="4">
        <v>15.3589</v>
      </c>
      <c r="AI23" s="4">
        <v>19.492100000000001</v>
      </c>
      <c r="AJ23" s="4">
        <v>23.065899999999999</v>
      </c>
      <c r="AK23" s="4">
        <v>29.872699999999998</v>
      </c>
      <c r="AL23" s="4">
        <v>31.144100000000002</v>
      </c>
      <c r="AM23" s="13">
        <v>17.882200000000001</v>
      </c>
      <c r="AN23" s="4">
        <v>17.1462</v>
      </c>
      <c r="AO23" s="4">
        <v>27.985199999999999</v>
      </c>
      <c r="AP23" s="4">
        <v>38.759599999999999</v>
      </c>
      <c r="AQ23" s="4">
        <v>28.424700000000001</v>
      </c>
      <c r="AR23" s="7">
        <v>30.1538</v>
      </c>
      <c r="AS23" s="13">
        <v>25.671399999999998</v>
      </c>
      <c r="AT23" s="13">
        <v>35.777099999999997</v>
      </c>
      <c r="AU23" s="13">
        <v>34.6068</v>
      </c>
      <c r="AV23" s="13">
        <v>36.436700000000002</v>
      </c>
      <c r="AW23" s="4">
        <v>32.3658</v>
      </c>
      <c r="AX23" s="13">
        <v>29.8767</v>
      </c>
      <c r="AY23" s="13">
        <v>29.778500000000001</v>
      </c>
      <c r="AZ23" s="13">
        <v>30.841699999999999</v>
      </c>
      <c r="BA23" s="13">
        <v>33.356499999999997</v>
      </c>
      <c r="BB23" s="13">
        <v>28.785900000000002</v>
      </c>
      <c r="BC23" s="13">
        <v>26.169499999999999</v>
      </c>
      <c r="BD23" s="13">
        <v>29.724399999999999</v>
      </c>
      <c r="BE23" s="23" t="s">
        <v>40</v>
      </c>
      <c r="BG23" s="3">
        <f t="shared" si="3"/>
        <v>1.6362505863231269</v>
      </c>
      <c r="BH23" s="3">
        <f t="shared" si="4"/>
        <v>1.4888448301103978</v>
      </c>
      <c r="BI23" s="3">
        <f t="shared" si="5"/>
        <v>2.8510470470280214</v>
      </c>
      <c r="BJ23" s="3">
        <f t="shared" si="6"/>
        <v>1.5499310280692511</v>
      </c>
      <c r="BK23" s="3">
        <f t="shared" si="7"/>
        <v>2.4063334696922301</v>
      </c>
      <c r="BL23" s="3">
        <f t="shared" si="8"/>
        <v>2.3209036051369334</v>
      </c>
      <c r="BM23" s="3">
        <f t="shared" si="9"/>
        <v>2.1719692883542625</v>
      </c>
      <c r="BN23" s="3">
        <f t="shared" si="10"/>
        <v>2.4648552719146175</v>
      </c>
      <c r="BO23" s="3">
        <f t="shared" si="11"/>
        <v>1.310544421995304</v>
      </c>
      <c r="BP23" s="3">
        <f t="shared" si="12"/>
        <v>1.7186855492919013</v>
      </c>
      <c r="BQ23" s="3">
        <f t="shared" si="13"/>
        <v>1.4222222222222223</v>
      </c>
      <c r="BR23" s="3">
        <f t="shared" si="14"/>
        <v>2.9897898676021386</v>
      </c>
      <c r="BS23" s="3">
        <f t="shared" si="15"/>
        <v>2.0288433901973049</v>
      </c>
      <c r="BT23" s="3">
        <f t="shared" si="16"/>
        <v>3.0040855563566451</v>
      </c>
      <c r="BU23" s="3">
        <f t="shared" si="17"/>
        <v>1.8081384310782833</v>
      </c>
      <c r="BV23" s="3">
        <f t="shared" si="18"/>
        <v>2.541500586663052</v>
      </c>
      <c r="BW23" s="3">
        <f t="shared" si="19"/>
        <v>2.1088444938070268</v>
      </c>
      <c r="BX23" s="3">
        <f t="shared" si="20"/>
        <v>2.145078831647063</v>
      </c>
      <c r="BY23" s="3">
        <f t="shared" si="21"/>
        <v>1.7405430494314225</v>
      </c>
      <c r="BZ23" s="3">
        <f t="shared" si="22"/>
        <v>2.0408163265306123</v>
      </c>
      <c r="CA23" s="3">
        <f t="shared" si="23"/>
        <v>2.8936301554843937</v>
      </c>
      <c r="CB23" s="3">
        <f t="shared" si="24"/>
        <v>1.9292046210881357</v>
      </c>
      <c r="CC23" s="3">
        <f t="shared" si="25"/>
        <v>1.7265292733038287</v>
      </c>
      <c r="CD23" s="3">
        <f t="shared" si="26"/>
        <v>2.2349198781223696</v>
      </c>
      <c r="CE23" s="3">
        <f t="shared" si="27"/>
        <v>1.8247176249475394</v>
      </c>
      <c r="CF23" s="3">
        <f t="shared" si="28"/>
        <v>3.3955280895061204</v>
      </c>
      <c r="CG23" s="3">
        <f t="shared" si="29"/>
        <v>2.2122425502732117</v>
      </c>
      <c r="CH23" s="3">
        <f t="shared" si="30"/>
        <v>2.2920184278281597</v>
      </c>
      <c r="CI23" s="3">
        <f t="shared" si="31"/>
        <v>2.6025852346664355</v>
      </c>
      <c r="CJ23" s="3">
        <f t="shared" si="32"/>
        <v>1.729231212623388</v>
      </c>
      <c r="CK23" s="3">
        <f t="shared" si="33"/>
        <v>1.9785459665691685</v>
      </c>
      <c r="CL23" s="3">
        <f t="shared" si="34"/>
        <v>1.7755103852561616</v>
      </c>
      <c r="CM23" s="3">
        <f t="shared" si="35"/>
        <v>3.9065297645013639</v>
      </c>
      <c r="CN23" s="3">
        <f t="shared" si="36"/>
        <v>3.0781701304631106</v>
      </c>
      <c r="CO23" s="3">
        <f t="shared" si="37"/>
        <v>2.6012425268469905</v>
      </c>
      <c r="CP23" s="3">
        <f t="shared" si="38"/>
        <v>2.0085228318832917</v>
      </c>
      <c r="CQ23" s="3">
        <f t="shared" si="39"/>
        <v>1.9265286201880933</v>
      </c>
      <c r="CR23" s="3">
        <f t="shared" si="40"/>
        <v>3.3552918544698076</v>
      </c>
      <c r="CS23" s="3">
        <f t="shared" si="41"/>
        <v>3.499317633061553</v>
      </c>
      <c r="CT23" s="3">
        <f t="shared" si="42"/>
        <v>2.1439903949230308</v>
      </c>
      <c r="CU23" s="3">
        <f t="shared" si="43"/>
        <v>1.5480035913683321</v>
      </c>
      <c r="CV23" s="3">
        <f t="shared" si="44"/>
        <v>2.1108402199495506</v>
      </c>
      <c r="CW23" s="3">
        <f t="shared" si="45"/>
        <v>1.989798963978006</v>
      </c>
      <c r="CX23" s="3">
        <f t="shared" si="46"/>
        <v>2.3372313157833231</v>
      </c>
      <c r="CY23" s="3">
        <f t="shared" si="47"/>
        <v>1.6770504037498848</v>
      </c>
      <c r="CZ23" s="3">
        <f t="shared" si="48"/>
        <v>1.7337633066333784</v>
      </c>
      <c r="DA23" s="3">
        <f t="shared" si="49"/>
        <v>1.6466913853340175</v>
      </c>
      <c r="DB23" s="3">
        <f t="shared" si="50"/>
        <v>1.8538086498711603</v>
      </c>
      <c r="DC23" s="3">
        <f t="shared" si="51"/>
        <v>2.0082539236261034</v>
      </c>
      <c r="DD23" s="3">
        <f t="shared" si="52"/>
        <v>2.0148765048608896</v>
      </c>
      <c r="DE23" s="3">
        <f t="shared" si="53"/>
        <v>1.9454180541280151</v>
      </c>
      <c r="DF23" s="3">
        <f t="shared" si="54"/>
        <v>1.7987498688411556</v>
      </c>
      <c r="DG23" s="3">
        <f t="shared" si="55"/>
        <v>2.0843537982137086</v>
      </c>
      <c r="DH23" s="3">
        <f t="shared" si="56"/>
        <v>2.2927453715202812</v>
      </c>
      <c r="DI23" s="3">
        <f t="shared" si="57"/>
        <v>2.0185436880138878</v>
      </c>
      <c r="DK23" s="3">
        <f t="shared" si="58"/>
        <v>0.3575856974276912</v>
      </c>
      <c r="DL23" s="3">
        <f t="shared" si="59"/>
        <v>0.12672204135202431</v>
      </c>
      <c r="DM23" s="3">
        <f t="shared" si="60"/>
        <v>0.62333188627022518</v>
      </c>
      <c r="DN23" s="3">
        <f t="shared" si="61"/>
        <v>0.39415039256765166</v>
      </c>
      <c r="DO23" s="3">
        <f t="shared" si="62"/>
        <v>0.57581437535564317</v>
      </c>
      <c r="DP23" s="3">
        <f t="shared" si="63"/>
        <v>0.68103695637002049</v>
      </c>
      <c r="DQ23" s="3">
        <f t="shared" si="64"/>
        <v>0.56761269588471153</v>
      </c>
      <c r="DR23" s="3">
        <f t="shared" si="65"/>
        <v>0.52763119758377641</v>
      </c>
      <c r="DS23" s="3">
        <f t="shared" si="66"/>
        <v>0.1362354962850679</v>
      </c>
      <c r="DT23" s="3">
        <f t="shared" si="67"/>
        <v>0.65408541448643154</v>
      </c>
      <c r="DU23" s="3">
        <f t="shared" si="68"/>
        <v>0.28604762072694706</v>
      </c>
      <c r="DV23" s="3">
        <f t="shared" si="69"/>
        <v>0.72705567614977251</v>
      </c>
      <c r="DW23" s="3">
        <f t="shared" si="70"/>
        <v>0.34857753687517129</v>
      </c>
      <c r="DX23" s="3">
        <f t="shared" si="71"/>
        <v>0.70725083366932395</v>
      </c>
      <c r="DY23" s="3">
        <f t="shared" si="72"/>
        <v>0.10509268176507022</v>
      </c>
      <c r="DZ23" s="3">
        <f t="shared" si="73"/>
        <v>0.52658893742982438</v>
      </c>
      <c r="EA23" s="3">
        <f t="shared" si="74"/>
        <v>0.20887032540907524</v>
      </c>
      <c r="EB23" s="3">
        <f t="shared" si="75"/>
        <v>0.20100443476734078</v>
      </c>
      <c r="EC23" s="3">
        <f t="shared" si="76"/>
        <v>0.45989932114656623</v>
      </c>
      <c r="ED23" s="3">
        <f t="shared" si="77"/>
        <v>0.13331102611491633</v>
      </c>
      <c r="EE23" s="3">
        <f t="shared" si="78"/>
        <v>0.38061863188841677</v>
      </c>
      <c r="EF23" s="3">
        <f t="shared" si="79"/>
        <v>0.28085621279605028</v>
      </c>
      <c r="EG23" s="3">
        <f t="shared" si="80"/>
        <v>0.3243504137697566</v>
      </c>
      <c r="EH23" s="3">
        <f t="shared" si="81"/>
        <v>0.1462578506491177</v>
      </c>
      <c r="EI23" s="3">
        <f t="shared" si="82"/>
        <v>0.45394033298942599</v>
      </c>
      <c r="EJ23" s="3">
        <f t="shared" si="83"/>
        <v>0.81441226795721389</v>
      </c>
      <c r="EK23" s="3">
        <f t="shared" si="84"/>
        <v>0.4073057783753079</v>
      </c>
      <c r="EL23" s="3">
        <f t="shared" si="85"/>
        <v>0.15024475212533533</v>
      </c>
      <c r="EM23" s="3">
        <f t="shared" si="86"/>
        <v>0.33606949251540702</v>
      </c>
      <c r="EN23" s="3">
        <f t="shared" si="87"/>
        <v>-0.29108762593103693</v>
      </c>
      <c r="EO23" s="3">
        <f t="shared" si="88"/>
        <v>0.61418993315857784</v>
      </c>
      <c r="EP23" s="3">
        <f t="shared" si="89"/>
        <v>-3.7759371940746758E-2</v>
      </c>
      <c r="EQ23" s="3">
        <f t="shared" si="90"/>
        <v>0.82586652438553254</v>
      </c>
      <c r="ER23" s="3">
        <f t="shared" si="91"/>
        <v>0.57870471414158897</v>
      </c>
      <c r="ES23" s="3">
        <f t="shared" si="92"/>
        <v>0.15846179908345118</v>
      </c>
      <c r="ET23" s="3">
        <f t="shared" si="93"/>
        <v>0.25535457231819614</v>
      </c>
      <c r="EU23" s="3">
        <f t="shared" si="94"/>
        <v>-3.7446139413656272E-2</v>
      </c>
      <c r="EV23" s="3">
        <f t="shared" si="95"/>
        <v>0.52023601238816242</v>
      </c>
      <c r="EW23" s="3">
        <f t="shared" si="96"/>
        <v>2.0908003471916355E-2</v>
      </c>
      <c r="EX23" s="3">
        <f t="shared" si="97"/>
        <v>0.39689283038233325</v>
      </c>
      <c r="EY23" s="3">
        <f t="shared" si="98"/>
        <v>0.29530734105553924</v>
      </c>
      <c r="EZ23" s="3">
        <f t="shared" si="99"/>
        <v>0.13750761419210458</v>
      </c>
      <c r="FA23" s="3">
        <f t="shared" si="100"/>
        <v>0.40392273065697459</v>
      </c>
      <c r="FB23" s="3">
        <f t="shared" si="101"/>
        <v>6.2709121865790807E-2</v>
      </c>
      <c r="FC23" s="3">
        <f t="shared" si="102"/>
        <v>1.5470038913480132E-2</v>
      </c>
      <c r="FD23" s="3">
        <f t="shared" si="103"/>
        <v>-2.044090380483882E-2</v>
      </c>
      <c r="FE23" s="3">
        <f t="shared" si="104"/>
        <v>-4.7112247675694524E-2</v>
      </c>
      <c r="FF23" s="3">
        <f t="shared" si="105"/>
        <v>0.22370977225077218</v>
      </c>
      <c r="FG23" s="3">
        <f t="shared" si="106"/>
        <v>0.30436282298627243</v>
      </c>
      <c r="FH23" s="3">
        <f t="shared" si="107"/>
        <v>0.24428848582487664</v>
      </c>
      <c r="FI23" s="3">
        <f t="shared" si="108"/>
        <v>0.23808806052260778</v>
      </c>
      <c r="FJ23" s="3">
        <f t="shared" si="109"/>
        <v>0.24757805858311588</v>
      </c>
      <c r="FK23" s="3">
        <f t="shared" si="110"/>
        <v>0.67154410891883654</v>
      </c>
      <c r="FL23" s="3">
        <f t="shared" si="111"/>
        <v>0.80940848006944455</v>
      </c>
      <c r="FM23" s="3">
        <f t="shared" si="112"/>
        <v>0.58401112797152088</v>
      </c>
      <c r="FO23" s="3">
        <f t="shared" si="113"/>
        <v>-0.3575856974276912</v>
      </c>
      <c r="FP23" s="3">
        <f t="shared" si="114"/>
        <v>-0.12672204135202431</v>
      </c>
      <c r="FQ23" s="3">
        <f t="shared" si="115"/>
        <v>-0.62333188627022518</v>
      </c>
      <c r="FR23" s="3">
        <f t="shared" si="116"/>
        <v>-0.39415039256765166</v>
      </c>
      <c r="FS23" s="3">
        <f t="shared" si="117"/>
        <v>-0.57581437535564317</v>
      </c>
      <c r="FT23" s="3">
        <f t="shared" si="118"/>
        <v>-0.68103695637002049</v>
      </c>
      <c r="FU23" s="3">
        <f t="shared" si="119"/>
        <v>-0.56761269588471153</v>
      </c>
      <c r="FV23" s="3">
        <f t="shared" si="120"/>
        <v>-0.52763119758377641</v>
      </c>
      <c r="FW23" s="3">
        <f t="shared" si="121"/>
        <v>-0.1362354962850679</v>
      </c>
      <c r="FX23" s="3">
        <f t="shared" si="122"/>
        <v>-0.65408541448643154</v>
      </c>
      <c r="FY23" s="3">
        <f t="shared" si="123"/>
        <v>-0.28604762072694706</v>
      </c>
      <c r="FZ23" s="3">
        <f t="shared" si="124"/>
        <v>-0.72705567614977251</v>
      </c>
      <c r="GA23" s="3">
        <f t="shared" si="125"/>
        <v>-0.34857753687517129</v>
      </c>
      <c r="GB23" s="3">
        <f t="shared" si="126"/>
        <v>-0.70725083366932395</v>
      </c>
      <c r="GC23" s="3">
        <f t="shared" si="127"/>
        <v>-0.10509268176507022</v>
      </c>
      <c r="GD23" s="3">
        <f t="shared" si="128"/>
        <v>-0.52658893742982438</v>
      </c>
      <c r="GE23" s="3">
        <f t="shared" si="129"/>
        <v>-0.20887032540907524</v>
      </c>
      <c r="GF23" s="3">
        <f t="shared" si="130"/>
        <v>-0.20100443476734078</v>
      </c>
      <c r="GG23" s="3">
        <f t="shared" si="131"/>
        <v>-0.45989932114656623</v>
      </c>
      <c r="GH23" s="3">
        <f t="shared" si="132"/>
        <v>-0.13331102611491633</v>
      </c>
      <c r="GI23" s="3">
        <f t="shared" si="133"/>
        <v>-0.38061863188841677</v>
      </c>
      <c r="GJ23" s="3">
        <f t="shared" si="134"/>
        <v>-0.28085621279605028</v>
      </c>
      <c r="GK23" s="3">
        <f t="shared" si="135"/>
        <v>-0.3243504137697566</v>
      </c>
      <c r="GL23" s="3">
        <f t="shared" si="136"/>
        <v>-0.1462578506491177</v>
      </c>
      <c r="GM23" s="3">
        <f t="shared" si="137"/>
        <v>-0.45394033298942599</v>
      </c>
      <c r="GN23" s="3">
        <f t="shared" si="138"/>
        <v>-0.81441226795721389</v>
      </c>
      <c r="GO23" s="3">
        <f t="shared" si="139"/>
        <v>-0.4073057783753079</v>
      </c>
      <c r="GP23" s="3">
        <f t="shared" si="140"/>
        <v>-0.15024475212533533</v>
      </c>
      <c r="GQ23" s="3">
        <f t="shared" si="141"/>
        <v>-0.33606949251540702</v>
      </c>
      <c r="GR23" s="3">
        <f t="shared" si="142"/>
        <v>0.29108762593103693</v>
      </c>
      <c r="GS23" s="3">
        <f t="shared" si="143"/>
        <v>-0.61418993315857784</v>
      </c>
      <c r="GT23" s="3">
        <f t="shared" si="144"/>
        <v>3.7759371940746758E-2</v>
      </c>
      <c r="GU23" s="3">
        <f t="shared" si="145"/>
        <v>-0.82586652438553254</v>
      </c>
      <c r="GV23" s="3">
        <f t="shared" si="146"/>
        <v>-0.57870471414158897</v>
      </c>
      <c r="GW23" s="3">
        <f t="shared" si="147"/>
        <v>-0.15846179908345118</v>
      </c>
      <c r="GX23" s="3">
        <f t="shared" si="148"/>
        <v>-0.25535457231819614</v>
      </c>
      <c r="GY23" s="3">
        <f t="shared" si="149"/>
        <v>3.7446139413656272E-2</v>
      </c>
      <c r="GZ23" s="3">
        <f t="shared" si="150"/>
        <v>-0.52023601238816242</v>
      </c>
      <c r="HA23" s="3">
        <f t="shared" si="151"/>
        <v>-2.0908003471916355E-2</v>
      </c>
      <c r="HB23" s="3">
        <f t="shared" si="152"/>
        <v>-0.39689283038233325</v>
      </c>
      <c r="HC23" s="3">
        <f t="shared" si="153"/>
        <v>-0.29530734105553924</v>
      </c>
      <c r="HD23" s="3">
        <f t="shared" si="154"/>
        <v>-0.13750761419210458</v>
      </c>
      <c r="HE23" s="3">
        <f t="shared" si="155"/>
        <v>-0.40392273065697459</v>
      </c>
      <c r="HF23" s="3">
        <f t="shared" si="156"/>
        <v>-6.2709121865790807E-2</v>
      </c>
      <c r="HG23" s="3">
        <f t="shared" si="157"/>
        <v>-1.5470038913480132E-2</v>
      </c>
      <c r="HH23" s="3">
        <f t="shared" si="158"/>
        <v>2.044090380483882E-2</v>
      </c>
      <c r="HI23" s="3">
        <f t="shared" si="159"/>
        <v>4.7112247675694524E-2</v>
      </c>
      <c r="HJ23" s="3">
        <f t="shared" si="160"/>
        <v>-0.22370977225077218</v>
      </c>
      <c r="HK23" s="3">
        <f t="shared" si="161"/>
        <v>-0.30436282298627243</v>
      </c>
      <c r="HL23" s="3">
        <f t="shared" si="162"/>
        <v>-0.24428848582487664</v>
      </c>
      <c r="HM23" s="3">
        <f t="shared" si="163"/>
        <v>-0.23808806052260778</v>
      </c>
      <c r="HN23" s="3">
        <f t="shared" si="164"/>
        <v>-0.24757805858311588</v>
      </c>
      <c r="HO23" s="3">
        <f t="shared" si="165"/>
        <v>-0.67154410891883654</v>
      </c>
      <c r="HP23" s="3">
        <f t="shared" si="166"/>
        <v>-0.80940848006944455</v>
      </c>
      <c r="HQ23" s="3">
        <f t="shared" si="167"/>
        <v>-0.58401112797152088</v>
      </c>
    </row>
    <row r="24" spans="1:225" x14ac:dyDescent="0.3">
      <c r="A24" s="23" t="s">
        <v>41</v>
      </c>
      <c r="B24" s="4">
        <v>42.370399999999997</v>
      </c>
      <c r="C24" s="4">
        <v>52.664099999999998</v>
      </c>
      <c r="D24" s="4">
        <v>36.744399999999999</v>
      </c>
      <c r="E24" s="4">
        <v>58.436399999999999</v>
      </c>
      <c r="F24" s="4">
        <v>43.142200000000003</v>
      </c>
      <c r="G24" s="4">
        <v>37.523899999999998</v>
      </c>
      <c r="H24" s="4">
        <v>43.287599999999998</v>
      </c>
      <c r="I24" s="13">
        <v>33.2746</v>
      </c>
      <c r="J24" s="13">
        <v>61.764699999999998</v>
      </c>
      <c r="K24" s="4">
        <v>73.059600000000003</v>
      </c>
      <c r="L24" s="4">
        <v>42.710500000000003</v>
      </c>
      <c r="M24" s="13">
        <v>31.2973</v>
      </c>
      <c r="N24" s="4">
        <v>34.062800000000003</v>
      </c>
      <c r="O24" s="4">
        <v>36.286799999999999</v>
      </c>
      <c r="P24" s="13">
        <v>29.473700000000001</v>
      </c>
      <c r="Q24" s="13">
        <v>35.379100000000001</v>
      </c>
      <c r="R24" s="4">
        <v>27.973400000000002</v>
      </c>
      <c r="S24" s="13">
        <v>34.114600000000003</v>
      </c>
      <c r="T24" s="13">
        <v>49.328899999999997</v>
      </c>
      <c r="U24" s="13">
        <v>31.1203</v>
      </c>
      <c r="V24" s="13">
        <v>27.2727</v>
      </c>
      <c r="W24" s="4">
        <v>34.052300000000002</v>
      </c>
      <c r="X24" s="13">
        <v>41.452599999999997</v>
      </c>
      <c r="Y24" s="4">
        <v>27.918199999999999</v>
      </c>
      <c r="Z24" s="13">
        <v>46.297600000000003</v>
      </c>
      <c r="AA24" s="4">
        <v>36.828800000000001</v>
      </c>
      <c r="AB24" s="4">
        <v>25.410499999999999</v>
      </c>
      <c r="AC24" s="4">
        <v>35.701300000000003</v>
      </c>
      <c r="AD24" s="4">
        <v>25.309899999999999</v>
      </c>
      <c r="AE24" s="13">
        <v>24.492999999999999</v>
      </c>
      <c r="AF24" s="13">
        <v>46.194099999999999</v>
      </c>
      <c r="AG24" s="4">
        <v>24.2133</v>
      </c>
      <c r="AH24" s="4">
        <v>21.729500000000002</v>
      </c>
      <c r="AI24" s="4">
        <v>26.059699999999999</v>
      </c>
      <c r="AJ24" s="4">
        <v>27.1218</v>
      </c>
      <c r="AK24" s="4">
        <v>31.925699999999999</v>
      </c>
      <c r="AL24" s="4">
        <v>28.750900000000001</v>
      </c>
      <c r="AM24" s="13">
        <v>15.526300000000001</v>
      </c>
      <c r="AN24" s="4">
        <v>16.780999999999999</v>
      </c>
      <c r="AO24" s="4">
        <v>38.966799999999999</v>
      </c>
      <c r="AP24" s="4">
        <v>51.167999999999999</v>
      </c>
      <c r="AQ24" s="4">
        <v>31.6568</v>
      </c>
      <c r="AR24" s="7">
        <v>40.678899999999999</v>
      </c>
      <c r="AS24" s="13">
        <v>22.058800000000002</v>
      </c>
      <c r="AT24" s="13">
        <v>30.969100000000001</v>
      </c>
      <c r="AU24" s="13">
        <v>30.0901</v>
      </c>
      <c r="AV24" s="13">
        <v>31.386399999999998</v>
      </c>
      <c r="AW24" s="4">
        <v>35.875999999999998</v>
      </c>
      <c r="AX24" s="13">
        <v>38.570300000000003</v>
      </c>
      <c r="AY24" s="13">
        <v>34.988900000000001</v>
      </c>
      <c r="AZ24" s="13">
        <v>33.789700000000003</v>
      </c>
      <c r="BA24" s="13">
        <v>40.751600000000003</v>
      </c>
      <c r="BB24" s="13">
        <v>43.815199999999997</v>
      </c>
      <c r="BC24" s="13">
        <v>46.3934</v>
      </c>
      <c r="BD24" s="13">
        <v>55.483800000000002</v>
      </c>
      <c r="BE24" s="23" t="s">
        <v>41</v>
      </c>
      <c r="BG24" s="3">
        <f t="shared" si="3"/>
        <v>1.4160829258161358</v>
      </c>
      <c r="BH24" s="3">
        <f t="shared" si="4"/>
        <v>1.1392960289836911</v>
      </c>
      <c r="BI24" s="3">
        <f t="shared" si="5"/>
        <v>1.6329018843687746</v>
      </c>
      <c r="BJ24" s="3">
        <f t="shared" si="6"/>
        <v>1.0267572951105817</v>
      </c>
      <c r="BK24" s="3">
        <f t="shared" si="7"/>
        <v>1.3907496604252911</v>
      </c>
      <c r="BL24" s="3">
        <f t="shared" si="8"/>
        <v>1.5989809161627657</v>
      </c>
      <c r="BM24" s="3">
        <f t="shared" si="9"/>
        <v>1.3860782302553156</v>
      </c>
      <c r="BN24" s="3">
        <f t="shared" si="10"/>
        <v>1.8031771982232694</v>
      </c>
      <c r="BO24" s="3">
        <f t="shared" si="11"/>
        <v>0.97142866394558702</v>
      </c>
      <c r="BP24" s="3">
        <f t="shared" si="12"/>
        <v>0.82124731041505838</v>
      </c>
      <c r="BQ24" s="3">
        <f t="shared" si="13"/>
        <v>1.4048067805340605</v>
      </c>
      <c r="BR24" s="3">
        <f t="shared" si="14"/>
        <v>1.9170982800433265</v>
      </c>
      <c r="BS24" s="3">
        <f t="shared" si="15"/>
        <v>1.7614523761992553</v>
      </c>
      <c r="BT24" s="3">
        <f t="shared" si="16"/>
        <v>1.6534938324680049</v>
      </c>
      <c r="BU24" s="3">
        <f t="shared" si="17"/>
        <v>2.0357131951536456</v>
      </c>
      <c r="BV24" s="3">
        <f t="shared" si="18"/>
        <v>1.6959165156829878</v>
      </c>
      <c r="BW24" s="3">
        <f t="shared" si="19"/>
        <v>2.1448947929104074</v>
      </c>
      <c r="BX24" s="3">
        <f t="shared" si="20"/>
        <v>1.7587777667039917</v>
      </c>
      <c r="BY24" s="3">
        <f t="shared" si="21"/>
        <v>1.2163255211448056</v>
      </c>
      <c r="BZ24" s="3">
        <f t="shared" si="22"/>
        <v>1.9280019794153656</v>
      </c>
      <c r="CA24" s="3">
        <f t="shared" si="23"/>
        <v>2.2000022000022001</v>
      </c>
      <c r="CB24" s="3">
        <f t="shared" si="24"/>
        <v>1.761995518658064</v>
      </c>
      <c r="CC24" s="3">
        <f t="shared" si="25"/>
        <v>1.4474363489865534</v>
      </c>
      <c r="CD24" s="3">
        <f t="shared" si="26"/>
        <v>2.1491356892636344</v>
      </c>
      <c r="CE24" s="3">
        <f t="shared" si="27"/>
        <v>1.2959635056676804</v>
      </c>
      <c r="CF24" s="3">
        <f t="shared" si="28"/>
        <v>1.6291597879920061</v>
      </c>
      <c r="CG24" s="3">
        <f t="shared" si="29"/>
        <v>2.3612286259617088</v>
      </c>
      <c r="CH24" s="3">
        <f t="shared" si="30"/>
        <v>1.6806110701851191</v>
      </c>
      <c r="CI24" s="3">
        <f t="shared" si="31"/>
        <v>2.3706138704617561</v>
      </c>
      <c r="CJ24" s="3">
        <f t="shared" si="32"/>
        <v>2.4496795002653822</v>
      </c>
      <c r="CK24" s="3">
        <f t="shared" si="33"/>
        <v>1.2988671713487221</v>
      </c>
      <c r="CL24" s="3">
        <f t="shared" si="34"/>
        <v>2.4779769795938598</v>
      </c>
      <c r="CM24" s="3">
        <f t="shared" si="35"/>
        <v>2.7612232218872959</v>
      </c>
      <c r="CN24" s="3">
        <f t="shared" si="36"/>
        <v>2.3024056301492344</v>
      </c>
      <c r="CO24" s="3">
        <f t="shared" si="37"/>
        <v>2.2122425502732117</v>
      </c>
      <c r="CP24" s="3">
        <f t="shared" si="38"/>
        <v>1.879363647468967</v>
      </c>
      <c r="CQ24" s="3">
        <f t="shared" si="39"/>
        <v>2.0868911929713505</v>
      </c>
      <c r="CR24" s="3">
        <f t="shared" si="40"/>
        <v>3.8644107095702127</v>
      </c>
      <c r="CS24" s="3">
        <f t="shared" si="41"/>
        <v>3.5754722602943807</v>
      </c>
      <c r="CT24" s="3">
        <f t="shared" si="42"/>
        <v>1.5397723189997639</v>
      </c>
      <c r="CU24" s="3">
        <f t="shared" si="43"/>
        <v>1.1726078799249531</v>
      </c>
      <c r="CV24" s="3">
        <f t="shared" si="44"/>
        <v>1.8953273862171791</v>
      </c>
      <c r="CW24" s="3">
        <f t="shared" si="45"/>
        <v>1.4749661372357661</v>
      </c>
      <c r="CX24" s="3">
        <f t="shared" si="46"/>
        <v>2.7200029013364277</v>
      </c>
      <c r="CY24" s="3">
        <f t="shared" si="47"/>
        <v>1.9374150362780964</v>
      </c>
      <c r="CZ24" s="3">
        <f t="shared" si="48"/>
        <v>1.9940113193375895</v>
      </c>
      <c r="DA24" s="3">
        <f t="shared" si="49"/>
        <v>1.9116560038742896</v>
      </c>
      <c r="DB24" s="3">
        <f t="shared" si="50"/>
        <v>1.6724272494146506</v>
      </c>
      <c r="DC24" s="3">
        <f t="shared" si="51"/>
        <v>1.5556010712906043</v>
      </c>
      <c r="DD24" s="3">
        <f t="shared" si="52"/>
        <v>1.7148295602319592</v>
      </c>
      <c r="DE24" s="3">
        <f t="shared" si="53"/>
        <v>1.7756890413350812</v>
      </c>
      <c r="DF24" s="3">
        <f t="shared" si="54"/>
        <v>1.4723348285711479</v>
      </c>
      <c r="DG24" s="3">
        <f t="shared" si="55"/>
        <v>1.3693877923642939</v>
      </c>
      <c r="DH24" s="3">
        <f t="shared" si="56"/>
        <v>1.2932874072605156</v>
      </c>
      <c r="DI24" s="3">
        <f t="shared" si="57"/>
        <v>1.0813967320190758</v>
      </c>
      <c r="DK24" s="3">
        <f t="shared" si="58"/>
        <v>0.14909774040765877</v>
      </c>
      <c r="DL24" s="3">
        <f t="shared" si="59"/>
        <v>-0.25932870189954754</v>
      </c>
      <c r="DM24" s="3">
        <f t="shared" si="60"/>
        <v>-0.18072185330689711</v>
      </c>
      <c r="DN24" s="3">
        <f t="shared" si="61"/>
        <v>-0.1999584267292992</v>
      </c>
      <c r="DO24" s="3">
        <f t="shared" si="62"/>
        <v>-0.21515945635792141</v>
      </c>
      <c r="DP24" s="3">
        <f t="shared" si="63"/>
        <v>0.14350307273303683</v>
      </c>
      <c r="DQ24" s="3">
        <f t="shared" si="64"/>
        <v>-8.0382322212754945E-2</v>
      </c>
      <c r="DR24" s="3">
        <f t="shared" si="65"/>
        <v>7.6669436115979969E-2</v>
      </c>
      <c r="DS24" s="3">
        <f t="shared" si="66"/>
        <v>-0.29575079785580721</v>
      </c>
      <c r="DT24" s="3">
        <f t="shared" si="67"/>
        <v>-0.41133155325948129</v>
      </c>
      <c r="DU24" s="3">
        <f t="shared" si="68"/>
        <v>0.26827243046739951</v>
      </c>
      <c r="DV24" s="3">
        <f t="shared" si="69"/>
        <v>8.5935884242915248E-2</v>
      </c>
      <c r="DW24" s="3">
        <f t="shared" si="70"/>
        <v>0.14468550121256737</v>
      </c>
      <c r="DX24" s="3">
        <f t="shared" si="71"/>
        <v>-0.15415740343616779</v>
      </c>
      <c r="DY24" s="3">
        <f t="shared" si="72"/>
        <v>0.27612186628629415</v>
      </c>
      <c r="DZ24" s="3">
        <f t="shared" si="73"/>
        <v>-5.7026473797485461E-2</v>
      </c>
      <c r="EA24" s="3">
        <f t="shared" si="74"/>
        <v>0.23332449595608848</v>
      </c>
      <c r="EB24" s="3">
        <f t="shared" si="75"/>
        <v>-8.5453032784921223E-2</v>
      </c>
      <c r="EC24" s="3">
        <f t="shared" si="76"/>
        <v>-5.71087918923101E-2</v>
      </c>
      <c r="ED24" s="3">
        <f t="shared" si="77"/>
        <v>5.1271213190943424E-2</v>
      </c>
      <c r="EE24" s="3">
        <f t="shared" si="78"/>
        <v>-1.4756939656472259E-2</v>
      </c>
      <c r="EF24" s="3">
        <f t="shared" si="79"/>
        <v>0.15006029685254929</v>
      </c>
      <c r="EG24" s="3">
        <f t="shared" si="80"/>
        <v>6.9975525571659578E-2</v>
      </c>
      <c r="EH24" s="3">
        <f t="shared" si="81"/>
        <v>8.9791311527849527E-2</v>
      </c>
      <c r="EI24" s="3">
        <f t="shared" si="82"/>
        <v>-3.9707798716190706E-2</v>
      </c>
      <c r="EJ24" s="3">
        <f t="shared" si="83"/>
        <v>-0.24509558877617746</v>
      </c>
      <c r="EK24" s="3">
        <f t="shared" si="84"/>
        <v>0.50133394432352074</v>
      </c>
      <c r="EL24" s="3">
        <f t="shared" si="85"/>
        <v>-0.29738799897449475</v>
      </c>
      <c r="EM24" s="3">
        <f t="shared" si="86"/>
        <v>0.20138477333717478</v>
      </c>
      <c r="EN24" s="3">
        <f t="shared" si="87"/>
        <v>0.211374600815153</v>
      </c>
      <c r="EO24" s="3">
        <f t="shared" si="88"/>
        <v>7.0032511669433752E-3</v>
      </c>
      <c r="EP24" s="3">
        <f t="shared" si="89"/>
        <v>0.44316961401578592</v>
      </c>
      <c r="EQ24" s="3">
        <f t="shared" si="90"/>
        <v>0.32528644053161054</v>
      </c>
      <c r="ER24" s="3">
        <f t="shared" si="91"/>
        <v>0.15977376758235698</v>
      </c>
      <c r="ES24" s="3">
        <f t="shared" si="92"/>
        <v>-7.5229544811680107E-2</v>
      </c>
      <c r="ET24" s="3">
        <f t="shared" si="93"/>
        <v>0.15946395905159369</v>
      </c>
      <c r="EU24" s="3">
        <f t="shared" si="94"/>
        <v>7.7905624736257451E-2</v>
      </c>
      <c r="EV24" s="3">
        <f t="shared" si="95"/>
        <v>0.72404618203210513</v>
      </c>
      <c r="EW24" s="3">
        <f t="shared" si="96"/>
        <v>5.1968189968364706E-2</v>
      </c>
      <c r="EX24" s="3">
        <f t="shared" si="97"/>
        <v>-8.0688571970197812E-2</v>
      </c>
      <c r="EY24" s="3">
        <f t="shared" si="98"/>
        <v>-0.10538082069288805</v>
      </c>
      <c r="EZ24" s="3">
        <f t="shared" si="99"/>
        <v>-1.7862692379817319E-2</v>
      </c>
      <c r="FA24" s="3">
        <f t="shared" si="100"/>
        <v>-2.801811420477535E-2</v>
      </c>
      <c r="FB24" s="3">
        <f t="shared" si="101"/>
        <v>0.28151678750189213</v>
      </c>
      <c r="FC24" s="3">
        <f t="shared" si="102"/>
        <v>0.22367703274550749</v>
      </c>
      <c r="FD24" s="3">
        <f t="shared" si="103"/>
        <v>0.18132574037755553</v>
      </c>
      <c r="FE24" s="3">
        <f t="shared" si="104"/>
        <v>0.16814049312745241</v>
      </c>
      <c r="FF24" s="3">
        <f t="shared" si="105"/>
        <v>7.5160890581863329E-2</v>
      </c>
      <c r="FG24" s="3">
        <f t="shared" si="106"/>
        <v>-6.4106738775504907E-2</v>
      </c>
      <c r="FH24" s="3">
        <f t="shared" si="107"/>
        <v>1.1662261204417065E-2</v>
      </c>
      <c r="FI24" s="3">
        <f t="shared" si="108"/>
        <v>0.10638680790529514</v>
      </c>
      <c r="FJ24" s="3">
        <f t="shared" si="109"/>
        <v>-4.1310726391330446E-2</v>
      </c>
      <c r="FK24" s="3">
        <f t="shared" si="110"/>
        <v>6.5474983915219498E-2</v>
      </c>
      <c r="FL24" s="3">
        <f t="shared" si="111"/>
        <v>-1.6624739541944308E-2</v>
      </c>
      <c r="FM24" s="3">
        <f t="shared" si="112"/>
        <v>-0.31640778219975507</v>
      </c>
      <c r="FO24" s="3">
        <f t="shared" si="113"/>
        <v>-0.14909774040765877</v>
      </c>
      <c r="FP24" s="3">
        <f t="shared" si="114"/>
        <v>0.25932870189954754</v>
      </c>
      <c r="FQ24" s="3">
        <f t="shared" si="115"/>
        <v>0.18072185330689711</v>
      </c>
      <c r="FR24" s="3">
        <f t="shared" si="116"/>
        <v>0.1999584267292992</v>
      </c>
      <c r="FS24" s="3">
        <f t="shared" si="117"/>
        <v>0.21515945635792141</v>
      </c>
      <c r="FT24" s="3">
        <f t="shared" si="118"/>
        <v>-0.14350307273303683</v>
      </c>
      <c r="FU24" s="3">
        <f t="shared" si="119"/>
        <v>8.0382322212754945E-2</v>
      </c>
      <c r="FV24" s="3">
        <f t="shared" si="120"/>
        <v>-7.6669436115979969E-2</v>
      </c>
      <c r="FW24" s="3">
        <f t="shared" si="121"/>
        <v>0.29575079785580721</v>
      </c>
      <c r="FX24" s="3">
        <f t="shared" si="122"/>
        <v>0.41133155325948129</v>
      </c>
      <c r="FY24" s="3">
        <f t="shared" si="123"/>
        <v>-0.26827243046739951</v>
      </c>
      <c r="FZ24" s="3">
        <f t="shared" si="124"/>
        <v>-8.5935884242915248E-2</v>
      </c>
      <c r="GA24" s="3">
        <f t="shared" si="125"/>
        <v>-0.14468550121256737</v>
      </c>
      <c r="GB24" s="3">
        <f t="shared" si="126"/>
        <v>0.15415740343616779</v>
      </c>
      <c r="GC24" s="3">
        <f t="shared" si="127"/>
        <v>-0.27612186628629415</v>
      </c>
      <c r="GD24" s="3">
        <f t="shared" si="128"/>
        <v>5.7026473797485461E-2</v>
      </c>
      <c r="GE24" s="3">
        <f t="shared" si="129"/>
        <v>-0.23332449595608848</v>
      </c>
      <c r="GF24" s="3">
        <f t="shared" si="130"/>
        <v>8.5453032784921223E-2</v>
      </c>
      <c r="GG24" s="3">
        <f t="shared" si="131"/>
        <v>5.71087918923101E-2</v>
      </c>
      <c r="GH24" s="3">
        <f t="shared" si="132"/>
        <v>-5.1271213190943424E-2</v>
      </c>
      <c r="GI24" s="3">
        <f t="shared" si="133"/>
        <v>1.4756939656472259E-2</v>
      </c>
      <c r="GJ24" s="3">
        <f t="shared" si="134"/>
        <v>-0.15006029685254929</v>
      </c>
      <c r="GK24" s="3">
        <f t="shared" si="135"/>
        <v>-6.9975525571659578E-2</v>
      </c>
      <c r="GL24" s="3">
        <f t="shared" si="136"/>
        <v>-8.9791311527849527E-2</v>
      </c>
      <c r="GM24" s="3">
        <f t="shared" si="137"/>
        <v>3.9707798716190706E-2</v>
      </c>
      <c r="GN24" s="3">
        <f t="shared" si="138"/>
        <v>0.24509558877617746</v>
      </c>
      <c r="GO24" s="3">
        <f t="shared" si="139"/>
        <v>-0.50133394432352074</v>
      </c>
      <c r="GP24" s="3">
        <f t="shared" si="140"/>
        <v>0.29738799897449475</v>
      </c>
      <c r="GQ24" s="3">
        <f t="shared" si="141"/>
        <v>-0.20138477333717478</v>
      </c>
      <c r="GR24" s="3">
        <f t="shared" si="142"/>
        <v>-0.211374600815153</v>
      </c>
      <c r="GS24" s="3">
        <f t="shared" si="143"/>
        <v>-7.0032511669433752E-3</v>
      </c>
      <c r="GT24" s="3">
        <f t="shared" si="144"/>
        <v>-0.44316961401578592</v>
      </c>
      <c r="GU24" s="3">
        <f t="shared" si="145"/>
        <v>-0.32528644053161054</v>
      </c>
      <c r="GV24" s="3">
        <f t="shared" si="146"/>
        <v>-0.15977376758235698</v>
      </c>
      <c r="GW24" s="3">
        <f t="shared" si="147"/>
        <v>7.5229544811680107E-2</v>
      </c>
      <c r="GX24" s="3">
        <f t="shared" si="148"/>
        <v>-0.15946395905159369</v>
      </c>
      <c r="GY24" s="3">
        <f t="shared" si="149"/>
        <v>-7.7905624736257451E-2</v>
      </c>
      <c r="GZ24" s="3">
        <f t="shared" si="150"/>
        <v>-0.72404618203210513</v>
      </c>
      <c r="HA24" s="3">
        <f t="shared" si="151"/>
        <v>-5.1968189968364706E-2</v>
      </c>
      <c r="HB24" s="3">
        <f t="shared" si="152"/>
        <v>8.0688571970197812E-2</v>
      </c>
      <c r="HC24" s="3">
        <f t="shared" si="153"/>
        <v>0.10538082069288805</v>
      </c>
      <c r="HD24" s="3">
        <f t="shared" si="154"/>
        <v>1.7862692379817319E-2</v>
      </c>
      <c r="HE24" s="3">
        <f t="shared" si="155"/>
        <v>2.801811420477535E-2</v>
      </c>
      <c r="HF24" s="3">
        <f t="shared" si="156"/>
        <v>-0.28151678750189213</v>
      </c>
      <c r="HG24" s="3">
        <f t="shared" si="157"/>
        <v>-0.22367703274550749</v>
      </c>
      <c r="HH24" s="3">
        <f t="shared" si="158"/>
        <v>-0.18132574037755553</v>
      </c>
      <c r="HI24" s="3">
        <f t="shared" si="159"/>
        <v>-0.16814049312745241</v>
      </c>
      <c r="HJ24" s="3">
        <f t="shared" si="160"/>
        <v>-7.5160890581863329E-2</v>
      </c>
      <c r="HK24" s="3">
        <f t="shared" si="161"/>
        <v>6.4106738775504907E-2</v>
      </c>
      <c r="HL24" s="3">
        <f t="shared" si="162"/>
        <v>-1.1662261204417065E-2</v>
      </c>
      <c r="HM24" s="3">
        <f t="shared" si="163"/>
        <v>-0.10638680790529514</v>
      </c>
      <c r="HN24" s="3">
        <f t="shared" si="164"/>
        <v>4.1310726391330446E-2</v>
      </c>
      <c r="HO24" s="3">
        <f t="shared" si="165"/>
        <v>-6.5474983915219498E-2</v>
      </c>
      <c r="HP24" s="3">
        <f t="shared" si="166"/>
        <v>1.6624739541944308E-2</v>
      </c>
      <c r="HQ24" s="3">
        <f t="shared" si="167"/>
        <v>0.31640778219975507</v>
      </c>
    </row>
    <row r="25" spans="1:225" x14ac:dyDescent="0.3">
      <c r="A25" s="23" t="s">
        <v>42</v>
      </c>
      <c r="B25" s="4">
        <v>42.369799999999998</v>
      </c>
      <c r="C25" s="4">
        <v>52.662999999999997</v>
      </c>
      <c r="D25" s="4">
        <v>36.744399999999999</v>
      </c>
      <c r="E25" s="4">
        <v>58.436399999999999</v>
      </c>
      <c r="F25" s="4">
        <v>43.142200000000003</v>
      </c>
      <c r="G25" s="4">
        <v>37.523899999999998</v>
      </c>
      <c r="H25" s="4">
        <v>43.286900000000003</v>
      </c>
      <c r="I25" s="13">
        <v>33.2746</v>
      </c>
      <c r="J25" s="13">
        <v>61.764699999999998</v>
      </c>
      <c r="K25" s="4">
        <v>73.059600000000003</v>
      </c>
      <c r="L25" s="4">
        <v>42.710500000000003</v>
      </c>
      <c r="M25" s="13">
        <v>31.2973</v>
      </c>
      <c r="N25" s="4">
        <v>34.062800000000003</v>
      </c>
      <c r="O25" s="4">
        <v>36.286299999999997</v>
      </c>
      <c r="P25" s="13">
        <v>29.473700000000001</v>
      </c>
      <c r="Q25" s="13">
        <v>35.379100000000001</v>
      </c>
      <c r="R25" s="4">
        <v>27.973400000000002</v>
      </c>
      <c r="S25" s="13">
        <v>34.114600000000003</v>
      </c>
      <c r="T25" s="13">
        <v>49.328899999999997</v>
      </c>
      <c r="U25" s="13">
        <v>31.1203</v>
      </c>
      <c r="V25" s="13">
        <v>27.2727</v>
      </c>
      <c r="W25" s="4">
        <v>34.052300000000002</v>
      </c>
      <c r="X25" s="13">
        <v>41.451900000000002</v>
      </c>
      <c r="Y25" s="4">
        <v>27.917899999999999</v>
      </c>
      <c r="Z25" s="13">
        <v>46.297600000000003</v>
      </c>
      <c r="AA25" s="4">
        <v>36.828299999999999</v>
      </c>
      <c r="AB25" s="4">
        <v>25.410499999999999</v>
      </c>
      <c r="AC25" s="4">
        <v>35.700800000000001</v>
      </c>
      <c r="AD25" s="4">
        <v>25.309899999999999</v>
      </c>
      <c r="AE25" s="13">
        <v>24.492999999999999</v>
      </c>
      <c r="AF25" s="13">
        <v>46.194099999999999</v>
      </c>
      <c r="AG25" s="4">
        <v>24.2133</v>
      </c>
      <c r="AH25" s="4">
        <v>21.729500000000002</v>
      </c>
      <c r="AI25" s="4">
        <v>26.059699999999999</v>
      </c>
      <c r="AJ25" s="4">
        <v>27.1218</v>
      </c>
      <c r="AK25" s="4">
        <v>31.925699999999999</v>
      </c>
      <c r="AL25" s="4">
        <v>28.750900000000001</v>
      </c>
      <c r="AM25" s="13">
        <v>15.526300000000001</v>
      </c>
      <c r="AN25" s="4">
        <v>16.780999999999999</v>
      </c>
      <c r="AO25" s="4">
        <v>38.966799999999999</v>
      </c>
      <c r="AP25" s="4">
        <v>51.167999999999999</v>
      </c>
      <c r="AQ25" s="4">
        <v>31.6568</v>
      </c>
      <c r="AR25" s="7">
        <v>40.678899999999999</v>
      </c>
      <c r="AS25" s="13">
        <v>22.058800000000002</v>
      </c>
      <c r="AT25" s="13">
        <v>30.969100000000001</v>
      </c>
      <c r="AU25" s="13">
        <v>30.0901</v>
      </c>
      <c r="AV25" s="13">
        <v>31.386399999999998</v>
      </c>
      <c r="AW25" s="4">
        <v>35.875999999999998</v>
      </c>
      <c r="AX25" s="13">
        <v>38.569699999999997</v>
      </c>
      <c r="AY25" s="13">
        <v>34.988900000000001</v>
      </c>
      <c r="AZ25" s="13">
        <v>33.789299999999997</v>
      </c>
      <c r="BA25" s="13">
        <v>40.751100000000001</v>
      </c>
      <c r="BB25" s="13">
        <v>43.815199999999997</v>
      </c>
      <c r="BC25" s="13">
        <v>46.3934</v>
      </c>
      <c r="BD25" s="13">
        <v>55.483800000000002</v>
      </c>
      <c r="BE25" s="23" t="s">
        <v>42</v>
      </c>
      <c r="BG25" s="3">
        <f t="shared" si="3"/>
        <v>1.4161029790086335</v>
      </c>
      <c r="BH25" s="3">
        <f t="shared" si="4"/>
        <v>1.13931982606384</v>
      </c>
      <c r="BI25" s="3">
        <f t="shared" si="5"/>
        <v>1.6329018843687746</v>
      </c>
      <c r="BJ25" s="3">
        <f t="shared" si="6"/>
        <v>1.0267572951105817</v>
      </c>
      <c r="BK25" s="3">
        <f t="shared" si="7"/>
        <v>1.3907496604252911</v>
      </c>
      <c r="BL25" s="3">
        <f t="shared" si="8"/>
        <v>1.5989809161627657</v>
      </c>
      <c r="BM25" s="3">
        <f t="shared" si="9"/>
        <v>1.3861006447678166</v>
      </c>
      <c r="BN25" s="3">
        <f t="shared" si="10"/>
        <v>1.8031771982232694</v>
      </c>
      <c r="BO25" s="3">
        <f t="shared" si="11"/>
        <v>0.97142866394558702</v>
      </c>
      <c r="BP25" s="3">
        <f t="shared" si="12"/>
        <v>0.82124731041505838</v>
      </c>
      <c r="BQ25" s="3">
        <f t="shared" si="13"/>
        <v>1.4048067805340605</v>
      </c>
      <c r="BR25" s="3">
        <f t="shared" si="14"/>
        <v>1.9170982800433265</v>
      </c>
      <c r="BS25" s="3">
        <f t="shared" si="15"/>
        <v>1.7614523761992553</v>
      </c>
      <c r="BT25" s="3">
        <f t="shared" si="16"/>
        <v>1.6535166164640651</v>
      </c>
      <c r="BU25" s="3">
        <f t="shared" si="17"/>
        <v>2.0357131951536456</v>
      </c>
      <c r="BV25" s="3">
        <f t="shared" si="18"/>
        <v>1.6959165156829878</v>
      </c>
      <c r="BW25" s="3">
        <f t="shared" si="19"/>
        <v>2.1448947929104074</v>
      </c>
      <c r="BX25" s="3">
        <f t="shared" si="20"/>
        <v>1.7587777667039917</v>
      </c>
      <c r="BY25" s="3">
        <f t="shared" si="21"/>
        <v>1.2163255211448056</v>
      </c>
      <c r="BZ25" s="3">
        <f t="shared" si="22"/>
        <v>1.9280019794153656</v>
      </c>
      <c r="CA25" s="3">
        <f t="shared" si="23"/>
        <v>2.2000022000022001</v>
      </c>
      <c r="CB25" s="3">
        <f t="shared" si="24"/>
        <v>1.761995518658064</v>
      </c>
      <c r="CC25" s="3">
        <f t="shared" si="25"/>
        <v>1.4474607919057991</v>
      </c>
      <c r="CD25" s="3">
        <f t="shared" si="26"/>
        <v>2.1491587834328514</v>
      </c>
      <c r="CE25" s="3">
        <f t="shared" si="27"/>
        <v>1.2959635056676804</v>
      </c>
      <c r="CF25" s="3">
        <f t="shared" si="28"/>
        <v>1.6291819063057487</v>
      </c>
      <c r="CG25" s="3">
        <f t="shared" si="29"/>
        <v>2.3612286259617088</v>
      </c>
      <c r="CH25" s="3">
        <f t="shared" si="30"/>
        <v>1.6806346076278402</v>
      </c>
      <c r="CI25" s="3">
        <f t="shared" si="31"/>
        <v>2.3706138704617561</v>
      </c>
      <c r="CJ25" s="3">
        <f t="shared" si="32"/>
        <v>2.4496795002653822</v>
      </c>
      <c r="CK25" s="3">
        <f t="shared" si="33"/>
        <v>1.2988671713487221</v>
      </c>
      <c r="CL25" s="3">
        <f t="shared" si="34"/>
        <v>2.4779769795938598</v>
      </c>
      <c r="CM25" s="3">
        <f t="shared" si="35"/>
        <v>2.7612232218872959</v>
      </c>
      <c r="CN25" s="3">
        <f t="shared" si="36"/>
        <v>2.3024056301492344</v>
      </c>
      <c r="CO25" s="3">
        <f t="shared" si="37"/>
        <v>2.2122425502732117</v>
      </c>
      <c r="CP25" s="3">
        <f t="shared" si="38"/>
        <v>1.879363647468967</v>
      </c>
      <c r="CQ25" s="3">
        <f t="shared" si="39"/>
        <v>2.0868911929713505</v>
      </c>
      <c r="CR25" s="3">
        <f t="shared" si="40"/>
        <v>3.8644107095702127</v>
      </c>
      <c r="CS25" s="3">
        <f t="shared" si="41"/>
        <v>3.5754722602943807</v>
      </c>
      <c r="CT25" s="3">
        <f t="shared" si="42"/>
        <v>1.5397723189997639</v>
      </c>
      <c r="CU25" s="3">
        <f t="shared" si="43"/>
        <v>1.1726078799249531</v>
      </c>
      <c r="CV25" s="3">
        <f t="shared" si="44"/>
        <v>1.8953273862171791</v>
      </c>
      <c r="CW25" s="3">
        <f t="shared" si="45"/>
        <v>1.4749661372357661</v>
      </c>
      <c r="CX25" s="3">
        <f t="shared" si="46"/>
        <v>2.7200029013364277</v>
      </c>
      <c r="CY25" s="3">
        <f t="shared" si="47"/>
        <v>1.9374150362780964</v>
      </c>
      <c r="CZ25" s="3">
        <f t="shared" si="48"/>
        <v>1.9940113193375895</v>
      </c>
      <c r="DA25" s="3">
        <f t="shared" si="49"/>
        <v>1.9116560038742896</v>
      </c>
      <c r="DB25" s="3">
        <f t="shared" si="50"/>
        <v>1.6724272494146506</v>
      </c>
      <c r="DC25" s="3">
        <f t="shared" si="51"/>
        <v>1.5556252706139795</v>
      </c>
      <c r="DD25" s="3">
        <f t="shared" si="52"/>
        <v>1.7148295602319592</v>
      </c>
      <c r="DE25" s="3">
        <f t="shared" si="53"/>
        <v>1.7757100620610669</v>
      </c>
      <c r="DF25" s="3">
        <f t="shared" si="54"/>
        <v>1.472352893541524</v>
      </c>
      <c r="DG25" s="3">
        <f t="shared" si="55"/>
        <v>1.3693877923642939</v>
      </c>
      <c r="DH25" s="3">
        <f t="shared" si="56"/>
        <v>1.2932874072605156</v>
      </c>
      <c r="DI25" s="3">
        <f t="shared" si="57"/>
        <v>1.0813967320190758</v>
      </c>
      <c r="DK25" s="3">
        <f t="shared" si="58"/>
        <v>0.14911817031045674</v>
      </c>
      <c r="DL25" s="3">
        <f t="shared" si="59"/>
        <v>-0.25929856787810329</v>
      </c>
      <c r="DM25" s="3">
        <f t="shared" si="60"/>
        <v>-0.18072185330689711</v>
      </c>
      <c r="DN25" s="3">
        <f t="shared" si="61"/>
        <v>-0.1999584267292992</v>
      </c>
      <c r="DO25" s="3">
        <f t="shared" si="62"/>
        <v>-0.21515945635792141</v>
      </c>
      <c r="DP25" s="3">
        <f t="shared" si="63"/>
        <v>0.14350307273303683</v>
      </c>
      <c r="DQ25" s="3">
        <f t="shared" si="64"/>
        <v>-8.0358992328582499E-2</v>
      </c>
      <c r="DR25" s="3">
        <f t="shared" si="65"/>
        <v>7.6669436115979969E-2</v>
      </c>
      <c r="DS25" s="3">
        <f t="shared" si="66"/>
        <v>-0.29575079785580721</v>
      </c>
      <c r="DT25" s="3">
        <f t="shared" si="67"/>
        <v>-0.41133155325948129</v>
      </c>
      <c r="DU25" s="3">
        <f t="shared" si="68"/>
        <v>0.26827243046739951</v>
      </c>
      <c r="DV25" s="3">
        <f t="shared" si="69"/>
        <v>8.5935884242915248E-2</v>
      </c>
      <c r="DW25" s="3">
        <f t="shared" si="70"/>
        <v>0.14468550121256737</v>
      </c>
      <c r="DX25" s="3">
        <f t="shared" si="71"/>
        <v>-0.1541375242379398</v>
      </c>
      <c r="DY25" s="3">
        <f t="shared" si="72"/>
        <v>0.27612186628629415</v>
      </c>
      <c r="DZ25" s="3">
        <f t="shared" si="73"/>
        <v>-5.7026473797485461E-2</v>
      </c>
      <c r="EA25" s="3">
        <f t="shared" si="74"/>
        <v>0.23332449595608848</v>
      </c>
      <c r="EB25" s="3">
        <f t="shared" si="75"/>
        <v>-8.5453032784921223E-2</v>
      </c>
      <c r="EC25" s="3">
        <f t="shared" si="76"/>
        <v>-5.71087918923101E-2</v>
      </c>
      <c r="ED25" s="3">
        <f t="shared" si="77"/>
        <v>5.1271213190943424E-2</v>
      </c>
      <c r="EE25" s="3">
        <f t="shared" si="78"/>
        <v>-1.4756939656472259E-2</v>
      </c>
      <c r="EF25" s="3">
        <f t="shared" si="79"/>
        <v>0.15006029685254929</v>
      </c>
      <c r="EG25" s="3">
        <f t="shared" si="80"/>
        <v>6.9999888218527748E-2</v>
      </c>
      <c r="EH25" s="3">
        <f t="shared" si="81"/>
        <v>8.9806814348149452E-2</v>
      </c>
      <c r="EI25" s="3">
        <f t="shared" si="82"/>
        <v>-3.9707798716190706E-2</v>
      </c>
      <c r="EJ25" s="3">
        <f t="shared" si="83"/>
        <v>-0.24507600213699504</v>
      </c>
      <c r="EK25" s="3">
        <f t="shared" si="84"/>
        <v>0.50133394432352074</v>
      </c>
      <c r="EL25" s="3">
        <f t="shared" si="85"/>
        <v>-0.2973677937558678</v>
      </c>
      <c r="EM25" s="3">
        <f t="shared" si="86"/>
        <v>0.20138477333717478</v>
      </c>
      <c r="EN25" s="3">
        <f t="shared" si="87"/>
        <v>0.211374600815153</v>
      </c>
      <c r="EO25" s="3">
        <f t="shared" si="88"/>
        <v>7.0032511669433752E-3</v>
      </c>
      <c r="EP25" s="3">
        <f t="shared" si="89"/>
        <v>0.44316961401578592</v>
      </c>
      <c r="EQ25" s="3">
        <f t="shared" si="90"/>
        <v>0.32528644053161054</v>
      </c>
      <c r="ER25" s="3">
        <f t="shared" si="91"/>
        <v>0.15977376758235698</v>
      </c>
      <c r="ES25" s="3">
        <f t="shared" si="92"/>
        <v>-7.5229544811680107E-2</v>
      </c>
      <c r="ET25" s="3">
        <f t="shared" si="93"/>
        <v>0.15946395905159369</v>
      </c>
      <c r="EU25" s="3">
        <f t="shared" si="94"/>
        <v>7.7905624736257451E-2</v>
      </c>
      <c r="EV25" s="3">
        <f t="shared" si="95"/>
        <v>0.72404618203210513</v>
      </c>
      <c r="EW25" s="3">
        <f t="shared" si="96"/>
        <v>5.1968189968364706E-2</v>
      </c>
      <c r="EX25" s="3">
        <f t="shared" si="97"/>
        <v>-8.0688571970197812E-2</v>
      </c>
      <c r="EY25" s="3">
        <f t="shared" si="98"/>
        <v>-0.10538082069288805</v>
      </c>
      <c r="EZ25" s="3">
        <f t="shared" si="99"/>
        <v>-1.7862692379817319E-2</v>
      </c>
      <c r="FA25" s="3">
        <f t="shared" si="100"/>
        <v>-2.801811420477535E-2</v>
      </c>
      <c r="FB25" s="3">
        <f t="shared" si="101"/>
        <v>0.28151678750189213</v>
      </c>
      <c r="FC25" s="3">
        <f t="shared" si="102"/>
        <v>0.22367703274550749</v>
      </c>
      <c r="FD25" s="3">
        <f t="shared" si="103"/>
        <v>0.18132574037755553</v>
      </c>
      <c r="FE25" s="3">
        <f t="shared" si="104"/>
        <v>0.16814049312745241</v>
      </c>
      <c r="FF25" s="3">
        <f t="shared" si="105"/>
        <v>7.5160890581863329E-2</v>
      </c>
      <c r="FG25" s="3">
        <f t="shared" si="106"/>
        <v>-6.4084296021432882E-2</v>
      </c>
      <c r="FH25" s="3">
        <f t="shared" si="107"/>
        <v>1.1662261204417065E-2</v>
      </c>
      <c r="FI25" s="3">
        <f t="shared" si="108"/>
        <v>0.10640388652487744</v>
      </c>
      <c r="FJ25" s="3">
        <f t="shared" si="109"/>
        <v>-4.1293025198107181E-2</v>
      </c>
      <c r="FK25" s="3">
        <f t="shared" si="110"/>
        <v>6.5474983915219498E-2</v>
      </c>
      <c r="FL25" s="3">
        <f t="shared" si="111"/>
        <v>-1.6624739541944308E-2</v>
      </c>
      <c r="FM25" s="3">
        <f t="shared" si="112"/>
        <v>-0.31640778219975507</v>
      </c>
      <c r="FO25" s="3">
        <f t="shared" si="113"/>
        <v>-0.14911817031045674</v>
      </c>
      <c r="FP25" s="3">
        <f t="shared" si="114"/>
        <v>0.25929856787810329</v>
      </c>
      <c r="FQ25" s="3">
        <f t="shared" si="115"/>
        <v>0.18072185330689711</v>
      </c>
      <c r="FR25" s="3">
        <f t="shared" si="116"/>
        <v>0.1999584267292992</v>
      </c>
      <c r="FS25" s="3">
        <f t="shared" si="117"/>
        <v>0.21515945635792141</v>
      </c>
      <c r="FT25" s="3">
        <f t="shared" si="118"/>
        <v>-0.14350307273303683</v>
      </c>
      <c r="FU25" s="3">
        <f t="shared" si="119"/>
        <v>8.0358992328582499E-2</v>
      </c>
      <c r="FV25" s="3">
        <f t="shared" si="120"/>
        <v>-7.6669436115979969E-2</v>
      </c>
      <c r="FW25" s="3">
        <f t="shared" si="121"/>
        <v>0.29575079785580721</v>
      </c>
      <c r="FX25" s="3">
        <f t="shared" si="122"/>
        <v>0.41133155325948129</v>
      </c>
      <c r="FY25" s="3">
        <f t="shared" si="123"/>
        <v>-0.26827243046739951</v>
      </c>
      <c r="FZ25" s="3">
        <f t="shared" si="124"/>
        <v>-8.5935884242915248E-2</v>
      </c>
      <c r="GA25" s="3">
        <f t="shared" si="125"/>
        <v>-0.14468550121256737</v>
      </c>
      <c r="GB25" s="3">
        <f t="shared" si="126"/>
        <v>0.1541375242379398</v>
      </c>
      <c r="GC25" s="3">
        <f t="shared" si="127"/>
        <v>-0.27612186628629415</v>
      </c>
      <c r="GD25" s="3">
        <f t="shared" si="128"/>
        <v>5.7026473797485461E-2</v>
      </c>
      <c r="GE25" s="3">
        <f t="shared" si="129"/>
        <v>-0.23332449595608848</v>
      </c>
      <c r="GF25" s="3">
        <f t="shared" si="130"/>
        <v>8.5453032784921223E-2</v>
      </c>
      <c r="GG25" s="3">
        <f t="shared" si="131"/>
        <v>5.71087918923101E-2</v>
      </c>
      <c r="GH25" s="3">
        <f t="shared" si="132"/>
        <v>-5.1271213190943424E-2</v>
      </c>
      <c r="GI25" s="3">
        <f t="shared" si="133"/>
        <v>1.4756939656472259E-2</v>
      </c>
      <c r="GJ25" s="3">
        <f t="shared" si="134"/>
        <v>-0.15006029685254929</v>
      </c>
      <c r="GK25" s="3">
        <f t="shared" si="135"/>
        <v>-6.9999888218527748E-2</v>
      </c>
      <c r="GL25" s="3">
        <f t="shared" si="136"/>
        <v>-8.9806814348149452E-2</v>
      </c>
      <c r="GM25" s="3">
        <f t="shared" si="137"/>
        <v>3.9707798716190706E-2</v>
      </c>
      <c r="GN25" s="3">
        <f t="shared" si="138"/>
        <v>0.24507600213699504</v>
      </c>
      <c r="GO25" s="3">
        <f t="shared" si="139"/>
        <v>-0.50133394432352074</v>
      </c>
      <c r="GP25" s="3">
        <f t="shared" si="140"/>
        <v>0.2973677937558678</v>
      </c>
      <c r="GQ25" s="3">
        <f t="shared" si="141"/>
        <v>-0.20138477333717478</v>
      </c>
      <c r="GR25" s="3">
        <f t="shared" si="142"/>
        <v>-0.211374600815153</v>
      </c>
      <c r="GS25" s="3">
        <f t="shared" si="143"/>
        <v>-7.0032511669433752E-3</v>
      </c>
      <c r="GT25" s="3">
        <f t="shared" si="144"/>
        <v>-0.44316961401578592</v>
      </c>
      <c r="GU25" s="3">
        <f t="shared" si="145"/>
        <v>-0.32528644053161054</v>
      </c>
      <c r="GV25" s="3">
        <f t="shared" si="146"/>
        <v>-0.15977376758235698</v>
      </c>
      <c r="GW25" s="3">
        <f t="shared" si="147"/>
        <v>7.5229544811680107E-2</v>
      </c>
      <c r="GX25" s="3">
        <f t="shared" si="148"/>
        <v>-0.15946395905159369</v>
      </c>
      <c r="GY25" s="3">
        <f t="shared" si="149"/>
        <v>-7.7905624736257451E-2</v>
      </c>
      <c r="GZ25" s="3">
        <f t="shared" si="150"/>
        <v>-0.72404618203210513</v>
      </c>
      <c r="HA25" s="3">
        <f t="shared" si="151"/>
        <v>-5.1968189968364706E-2</v>
      </c>
      <c r="HB25" s="3">
        <f t="shared" si="152"/>
        <v>8.0688571970197812E-2</v>
      </c>
      <c r="HC25" s="3">
        <f t="shared" si="153"/>
        <v>0.10538082069288805</v>
      </c>
      <c r="HD25" s="3">
        <f t="shared" si="154"/>
        <v>1.7862692379817319E-2</v>
      </c>
      <c r="HE25" s="3">
        <f t="shared" si="155"/>
        <v>2.801811420477535E-2</v>
      </c>
      <c r="HF25" s="3">
        <f t="shared" si="156"/>
        <v>-0.28151678750189213</v>
      </c>
      <c r="HG25" s="3">
        <f t="shared" si="157"/>
        <v>-0.22367703274550749</v>
      </c>
      <c r="HH25" s="3">
        <f t="shared" si="158"/>
        <v>-0.18132574037755553</v>
      </c>
      <c r="HI25" s="3">
        <f t="shared" si="159"/>
        <v>-0.16814049312745241</v>
      </c>
      <c r="HJ25" s="3">
        <f t="shared" si="160"/>
        <v>-7.5160890581863329E-2</v>
      </c>
      <c r="HK25" s="3">
        <f t="shared" si="161"/>
        <v>6.4084296021432882E-2</v>
      </c>
      <c r="HL25" s="3">
        <f t="shared" si="162"/>
        <v>-1.1662261204417065E-2</v>
      </c>
      <c r="HM25" s="3">
        <f t="shared" si="163"/>
        <v>-0.10640388652487744</v>
      </c>
      <c r="HN25" s="3">
        <f t="shared" si="164"/>
        <v>4.1293025198107181E-2</v>
      </c>
      <c r="HO25" s="3">
        <f t="shared" si="165"/>
        <v>-6.5474983915219498E-2</v>
      </c>
      <c r="HP25" s="3">
        <f t="shared" si="166"/>
        <v>1.6624739541944308E-2</v>
      </c>
      <c r="HQ25" s="3">
        <f t="shared" si="167"/>
        <v>0.31640778219975507</v>
      </c>
    </row>
    <row r="26" spans="1:225" x14ac:dyDescent="0.3">
      <c r="A26" s="23" t="s">
        <v>105</v>
      </c>
      <c r="B26" s="4">
        <v>42.370399999999997</v>
      </c>
      <c r="C26" s="4">
        <v>52.664099999999998</v>
      </c>
      <c r="D26" s="4">
        <v>36.744399999999999</v>
      </c>
      <c r="E26" s="4">
        <v>58.436399999999999</v>
      </c>
      <c r="F26" s="4">
        <v>43.142200000000003</v>
      </c>
      <c r="G26" s="4">
        <v>37.523899999999998</v>
      </c>
      <c r="H26" s="4">
        <v>43.287599999999998</v>
      </c>
      <c r="I26" s="13">
        <v>33.2746</v>
      </c>
      <c r="J26" s="13">
        <v>61.764699999999998</v>
      </c>
      <c r="K26" s="4">
        <v>73.059600000000003</v>
      </c>
      <c r="L26" s="4">
        <v>42.710500000000003</v>
      </c>
      <c r="M26" s="13">
        <v>31.2973</v>
      </c>
      <c r="N26" s="4">
        <v>34.062800000000003</v>
      </c>
      <c r="O26" s="4">
        <v>36.286299999999997</v>
      </c>
      <c r="P26" s="13">
        <v>29.473700000000001</v>
      </c>
      <c r="Q26" s="13">
        <v>35.379100000000001</v>
      </c>
      <c r="R26" s="4">
        <v>27.973400000000002</v>
      </c>
      <c r="S26" s="13">
        <v>34.114600000000003</v>
      </c>
      <c r="T26" s="13">
        <v>49.328899999999997</v>
      </c>
      <c r="U26" s="13">
        <v>31.1203</v>
      </c>
      <c r="V26" s="13">
        <v>27.2727</v>
      </c>
      <c r="W26" s="4">
        <v>34.052300000000002</v>
      </c>
      <c r="X26" s="13">
        <v>41.452599999999997</v>
      </c>
      <c r="Y26" s="4">
        <v>27.918199999999999</v>
      </c>
      <c r="Z26" s="13">
        <v>46.297600000000003</v>
      </c>
      <c r="AA26" s="4">
        <v>36.828800000000001</v>
      </c>
      <c r="AB26" s="4">
        <v>25.410499999999999</v>
      </c>
      <c r="AC26" s="4">
        <v>35.700800000000001</v>
      </c>
      <c r="AD26" s="4">
        <v>25.309899999999999</v>
      </c>
      <c r="AE26" s="13">
        <v>24.492999999999999</v>
      </c>
      <c r="AF26" s="13">
        <v>46.194099999999999</v>
      </c>
      <c r="AG26" s="4">
        <v>24.2133</v>
      </c>
      <c r="AH26" s="4">
        <v>21.729500000000002</v>
      </c>
      <c r="AI26" s="4">
        <v>26.059699999999999</v>
      </c>
      <c r="AJ26" s="4">
        <v>27.1218</v>
      </c>
      <c r="AK26" s="4">
        <v>31.925699999999999</v>
      </c>
      <c r="AL26" s="4">
        <v>28.750900000000001</v>
      </c>
      <c r="AM26" s="13">
        <v>15.526300000000001</v>
      </c>
      <c r="AN26" s="4">
        <v>16.780999999999999</v>
      </c>
      <c r="AO26" s="4">
        <v>38.966799999999999</v>
      </c>
      <c r="AP26" s="4">
        <v>51.167999999999999</v>
      </c>
      <c r="AQ26" s="4">
        <v>31.6568</v>
      </c>
      <c r="AR26" s="7">
        <v>40.678899999999999</v>
      </c>
      <c r="AS26" s="13">
        <v>22.058800000000002</v>
      </c>
      <c r="AT26" s="13">
        <v>30.969100000000001</v>
      </c>
      <c r="AU26" s="13">
        <v>30.0901</v>
      </c>
      <c r="AV26" s="13">
        <v>31.386399999999998</v>
      </c>
      <c r="AW26" s="4">
        <v>35.875999999999998</v>
      </c>
      <c r="AX26" s="13">
        <v>38.570300000000003</v>
      </c>
      <c r="AY26" s="13">
        <v>34.988900000000001</v>
      </c>
      <c r="AZ26" s="13">
        <v>33.789299999999997</v>
      </c>
      <c r="BA26" s="13">
        <v>40.751600000000003</v>
      </c>
      <c r="BB26" s="13">
        <v>43.815199999999997</v>
      </c>
      <c r="BC26" s="13">
        <v>46.3934</v>
      </c>
      <c r="BD26" s="13">
        <v>55.483800000000002</v>
      </c>
      <c r="BE26" s="23" t="s">
        <v>105</v>
      </c>
      <c r="BG26" s="3">
        <f t="shared" si="3"/>
        <v>1.4160829258161358</v>
      </c>
      <c r="BH26" s="3">
        <f t="shared" si="4"/>
        <v>1.1392960289836911</v>
      </c>
      <c r="BI26" s="3">
        <f t="shared" si="5"/>
        <v>1.6329018843687746</v>
      </c>
      <c r="BJ26" s="3">
        <f t="shared" si="6"/>
        <v>1.0267572951105817</v>
      </c>
      <c r="BK26" s="3">
        <f t="shared" si="7"/>
        <v>1.3907496604252911</v>
      </c>
      <c r="BL26" s="3">
        <f t="shared" si="8"/>
        <v>1.5989809161627657</v>
      </c>
      <c r="BM26" s="3">
        <f t="shared" si="9"/>
        <v>1.3860782302553156</v>
      </c>
      <c r="BN26" s="3">
        <f t="shared" si="10"/>
        <v>1.8031771982232694</v>
      </c>
      <c r="BO26" s="3">
        <f t="shared" si="11"/>
        <v>0.97142866394558702</v>
      </c>
      <c r="BP26" s="3">
        <f t="shared" si="12"/>
        <v>0.82124731041505838</v>
      </c>
      <c r="BQ26" s="3">
        <f t="shared" si="13"/>
        <v>1.4048067805340605</v>
      </c>
      <c r="BR26" s="3">
        <f t="shared" si="14"/>
        <v>1.9170982800433265</v>
      </c>
      <c r="BS26" s="3">
        <f t="shared" si="15"/>
        <v>1.7614523761992553</v>
      </c>
      <c r="BT26" s="3">
        <f t="shared" si="16"/>
        <v>1.6535166164640651</v>
      </c>
      <c r="BU26" s="3">
        <f t="shared" si="17"/>
        <v>2.0357131951536456</v>
      </c>
      <c r="BV26" s="3">
        <f t="shared" si="18"/>
        <v>1.6959165156829878</v>
      </c>
      <c r="BW26" s="3">
        <f t="shared" si="19"/>
        <v>2.1448947929104074</v>
      </c>
      <c r="BX26" s="3">
        <f t="shared" si="20"/>
        <v>1.7587777667039917</v>
      </c>
      <c r="BY26" s="3">
        <f t="shared" si="21"/>
        <v>1.2163255211448056</v>
      </c>
      <c r="BZ26" s="3">
        <f t="shared" si="22"/>
        <v>1.9280019794153656</v>
      </c>
      <c r="CA26" s="3">
        <f t="shared" si="23"/>
        <v>2.2000022000022001</v>
      </c>
      <c r="CB26" s="3">
        <f t="shared" si="24"/>
        <v>1.761995518658064</v>
      </c>
      <c r="CC26" s="3">
        <f t="shared" si="25"/>
        <v>1.4474363489865534</v>
      </c>
      <c r="CD26" s="3">
        <f t="shared" si="26"/>
        <v>2.1491356892636344</v>
      </c>
      <c r="CE26" s="3">
        <f t="shared" si="27"/>
        <v>1.2959635056676804</v>
      </c>
      <c r="CF26" s="3">
        <f t="shared" si="28"/>
        <v>1.6291597879920061</v>
      </c>
      <c r="CG26" s="3">
        <f t="shared" si="29"/>
        <v>2.3612286259617088</v>
      </c>
      <c r="CH26" s="3">
        <f t="shared" si="30"/>
        <v>1.6806346076278402</v>
      </c>
      <c r="CI26" s="3">
        <f t="shared" si="31"/>
        <v>2.3706138704617561</v>
      </c>
      <c r="CJ26" s="3">
        <f t="shared" si="32"/>
        <v>2.4496795002653822</v>
      </c>
      <c r="CK26" s="3">
        <f t="shared" si="33"/>
        <v>1.2988671713487221</v>
      </c>
      <c r="CL26" s="3">
        <f t="shared" si="34"/>
        <v>2.4779769795938598</v>
      </c>
      <c r="CM26" s="3">
        <f t="shared" si="35"/>
        <v>2.7612232218872959</v>
      </c>
      <c r="CN26" s="3">
        <f t="shared" si="36"/>
        <v>2.3024056301492344</v>
      </c>
      <c r="CO26" s="3">
        <f t="shared" si="37"/>
        <v>2.2122425502732117</v>
      </c>
      <c r="CP26" s="3">
        <f t="shared" si="38"/>
        <v>1.879363647468967</v>
      </c>
      <c r="CQ26" s="3">
        <f t="shared" si="39"/>
        <v>2.0868911929713505</v>
      </c>
      <c r="CR26" s="3">
        <f t="shared" si="40"/>
        <v>3.8644107095702127</v>
      </c>
      <c r="CS26" s="3">
        <f t="shared" si="41"/>
        <v>3.5754722602943807</v>
      </c>
      <c r="CT26" s="3">
        <f t="shared" si="42"/>
        <v>1.5397723189997639</v>
      </c>
      <c r="CU26" s="3">
        <f t="shared" si="43"/>
        <v>1.1726078799249531</v>
      </c>
      <c r="CV26" s="3">
        <f t="shared" si="44"/>
        <v>1.8953273862171791</v>
      </c>
      <c r="CW26" s="3">
        <f t="shared" si="45"/>
        <v>1.4749661372357661</v>
      </c>
      <c r="CX26" s="3">
        <f t="shared" si="46"/>
        <v>2.7200029013364277</v>
      </c>
      <c r="CY26" s="3">
        <f t="shared" si="47"/>
        <v>1.9374150362780964</v>
      </c>
      <c r="CZ26" s="3">
        <f t="shared" si="48"/>
        <v>1.9940113193375895</v>
      </c>
      <c r="DA26" s="3">
        <f t="shared" si="49"/>
        <v>1.9116560038742896</v>
      </c>
      <c r="DB26" s="3">
        <f t="shared" si="50"/>
        <v>1.6724272494146506</v>
      </c>
      <c r="DC26" s="3">
        <f t="shared" si="51"/>
        <v>1.5556010712906043</v>
      </c>
      <c r="DD26" s="3">
        <f t="shared" si="52"/>
        <v>1.7148295602319592</v>
      </c>
      <c r="DE26" s="3">
        <f t="shared" si="53"/>
        <v>1.7757100620610669</v>
      </c>
      <c r="DF26" s="3">
        <f t="shared" si="54"/>
        <v>1.4723348285711479</v>
      </c>
      <c r="DG26" s="3">
        <f t="shared" si="55"/>
        <v>1.3693877923642939</v>
      </c>
      <c r="DH26" s="3">
        <f t="shared" si="56"/>
        <v>1.2932874072605156</v>
      </c>
      <c r="DI26" s="3">
        <f t="shared" si="57"/>
        <v>1.0813967320190758</v>
      </c>
      <c r="DK26" s="3">
        <f t="shared" si="58"/>
        <v>0.14909774040765877</v>
      </c>
      <c r="DL26" s="3">
        <f t="shared" si="59"/>
        <v>-0.25932870189954754</v>
      </c>
      <c r="DM26" s="3">
        <f t="shared" si="60"/>
        <v>-0.18072185330689711</v>
      </c>
      <c r="DN26" s="3">
        <f t="shared" si="61"/>
        <v>-0.1999584267292992</v>
      </c>
      <c r="DO26" s="3">
        <f t="shared" si="62"/>
        <v>-0.21515945635792141</v>
      </c>
      <c r="DP26" s="3">
        <f t="shared" si="63"/>
        <v>0.14350307273303683</v>
      </c>
      <c r="DQ26" s="3">
        <f t="shared" si="64"/>
        <v>-8.0382322212754945E-2</v>
      </c>
      <c r="DR26" s="3">
        <f t="shared" si="65"/>
        <v>7.6669436115979969E-2</v>
      </c>
      <c r="DS26" s="3">
        <f t="shared" si="66"/>
        <v>-0.29575079785580721</v>
      </c>
      <c r="DT26" s="3">
        <f t="shared" si="67"/>
        <v>-0.41133155325948129</v>
      </c>
      <c r="DU26" s="3">
        <f t="shared" si="68"/>
        <v>0.26827243046739951</v>
      </c>
      <c r="DV26" s="3">
        <f t="shared" si="69"/>
        <v>8.5935884242915248E-2</v>
      </c>
      <c r="DW26" s="3">
        <f t="shared" si="70"/>
        <v>0.14468550121256737</v>
      </c>
      <c r="DX26" s="3">
        <f t="shared" si="71"/>
        <v>-0.1541375242379398</v>
      </c>
      <c r="DY26" s="3">
        <f t="shared" si="72"/>
        <v>0.27612186628629415</v>
      </c>
      <c r="DZ26" s="3">
        <f t="shared" si="73"/>
        <v>-5.7026473797485461E-2</v>
      </c>
      <c r="EA26" s="3">
        <f t="shared" si="74"/>
        <v>0.23332449595608848</v>
      </c>
      <c r="EB26" s="3">
        <f t="shared" si="75"/>
        <v>-8.5453032784921223E-2</v>
      </c>
      <c r="EC26" s="3">
        <f t="shared" si="76"/>
        <v>-5.71087918923101E-2</v>
      </c>
      <c r="ED26" s="3">
        <f t="shared" si="77"/>
        <v>5.1271213190943424E-2</v>
      </c>
      <c r="EE26" s="3">
        <f t="shared" si="78"/>
        <v>-1.4756939656472259E-2</v>
      </c>
      <c r="EF26" s="3">
        <f t="shared" si="79"/>
        <v>0.15006029685254929</v>
      </c>
      <c r="EG26" s="3">
        <f t="shared" si="80"/>
        <v>6.9975525571659578E-2</v>
      </c>
      <c r="EH26" s="3">
        <f t="shared" si="81"/>
        <v>8.9791311527849527E-2</v>
      </c>
      <c r="EI26" s="3">
        <f t="shared" si="82"/>
        <v>-3.9707798716190706E-2</v>
      </c>
      <c r="EJ26" s="3">
        <f t="shared" si="83"/>
        <v>-0.24509558877617746</v>
      </c>
      <c r="EK26" s="3">
        <f t="shared" si="84"/>
        <v>0.50133394432352074</v>
      </c>
      <c r="EL26" s="3">
        <f t="shared" si="85"/>
        <v>-0.2973677937558678</v>
      </c>
      <c r="EM26" s="3">
        <f t="shared" si="86"/>
        <v>0.20138477333717478</v>
      </c>
      <c r="EN26" s="3">
        <f t="shared" si="87"/>
        <v>0.211374600815153</v>
      </c>
      <c r="EO26" s="3">
        <f t="shared" si="88"/>
        <v>7.0032511669433752E-3</v>
      </c>
      <c r="EP26" s="3">
        <f t="shared" si="89"/>
        <v>0.44316961401578592</v>
      </c>
      <c r="EQ26" s="3">
        <f t="shared" si="90"/>
        <v>0.32528644053161054</v>
      </c>
      <c r="ER26" s="3">
        <f t="shared" si="91"/>
        <v>0.15977376758235698</v>
      </c>
      <c r="ES26" s="3">
        <f t="shared" si="92"/>
        <v>-7.5229544811680107E-2</v>
      </c>
      <c r="ET26" s="3">
        <f t="shared" si="93"/>
        <v>0.15946395905159369</v>
      </c>
      <c r="EU26" s="3">
        <f t="shared" si="94"/>
        <v>7.7905624736257451E-2</v>
      </c>
      <c r="EV26" s="3">
        <f t="shared" si="95"/>
        <v>0.72404618203210513</v>
      </c>
      <c r="EW26" s="3">
        <f t="shared" si="96"/>
        <v>5.1968189968364706E-2</v>
      </c>
      <c r="EX26" s="3">
        <f t="shared" si="97"/>
        <v>-8.0688571970197812E-2</v>
      </c>
      <c r="EY26" s="3">
        <f t="shared" si="98"/>
        <v>-0.10538082069288805</v>
      </c>
      <c r="EZ26" s="3">
        <f t="shared" si="99"/>
        <v>-1.7862692379817319E-2</v>
      </c>
      <c r="FA26" s="3">
        <f t="shared" si="100"/>
        <v>-2.801811420477535E-2</v>
      </c>
      <c r="FB26" s="3">
        <f t="shared" si="101"/>
        <v>0.28151678750189213</v>
      </c>
      <c r="FC26" s="3">
        <f t="shared" si="102"/>
        <v>0.22367703274550749</v>
      </c>
      <c r="FD26" s="3">
        <f t="shared" si="103"/>
        <v>0.18132574037755553</v>
      </c>
      <c r="FE26" s="3">
        <f t="shared" si="104"/>
        <v>0.16814049312745241</v>
      </c>
      <c r="FF26" s="3">
        <f t="shared" si="105"/>
        <v>7.5160890581863329E-2</v>
      </c>
      <c r="FG26" s="3">
        <f t="shared" si="106"/>
        <v>-6.4106738775504907E-2</v>
      </c>
      <c r="FH26" s="3">
        <f t="shared" si="107"/>
        <v>1.1662261204417065E-2</v>
      </c>
      <c r="FI26" s="3">
        <f t="shared" si="108"/>
        <v>0.10640388652487744</v>
      </c>
      <c r="FJ26" s="3">
        <f t="shared" si="109"/>
        <v>-4.1310726391330446E-2</v>
      </c>
      <c r="FK26" s="3">
        <f t="shared" si="110"/>
        <v>6.5474983915219498E-2</v>
      </c>
      <c r="FL26" s="3">
        <f t="shared" si="111"/>
        <v>-1.6624739541944308E-2</v>
      </c>
      <c r="FM26" s="3">
        <f t="shared" si="112"/>
        <v>-0.31640778219975507</v>
      </c>
      <c r="FO26" s="3">
        <f t="shared" si="113"/>
        <v>-0.14909774040765877</v>
      </c>
      <c r="FP26" s="3">
        <f t="shared" si="114"/>
        <v>0.25932870189954754</v>
      </c>
      <c r="FQ26" s="3">
        <f t="shared" si="115"/>
        <v>0.18072185330689711</v>
      </c>
      <c r="FR26" s="3">
        <f t="shared" si="116"/>
        <v>0.1999584267292992</v>
      </c>
      <c r="FS26" s="3">
        <f t="shared" si="117"/>
        <v>0.21515945635792141</v>
      </c>
      <c r="FT26" s="3">
        <f t="shared" si="118"/>
        <v>-0.14350307273303683</v>
      </c>
      <c r="FU26" s="3">
        <f t="shared" si="119"/>
        <v>8.0382322212754945E-2</v>
      </c>
      <c r="FV26" s="3">
        <f t="shared" si="120"/>
        <v>-7.6669436115979969E-2</v>
      </c>
      <c r="FW26" s="3">
        <f t="shared" si="121"/>
        <v>0.29575079785580721</v>
      </c>
      <c r="FX26" s="3">
        <f t="shared" si="122"/>
        <v>0.41133155325948129</v>
      </c>
      <c r="FY26" s="3">
        <f t="shared" si="123"/>
        <v>-0.26827243046739951</v>
      </c>
      <c r="FZ26" s="3">
        <f t="shared" si="124"/>
        <v>-8.5935884242915248E-2</v>
      </c>
      <c r="GA26" s="3">
        <f t="shared" si="125"/>
        <v>-0.14468550121256737</v>
      </c>
      <c r="GB26" s="3">
        <f t="shared" si="126"/>
        <v>0.1541375242379398</v>
      </c>
      <c r="GC26" s="3">
        <f t="shared" si="127"/>
        <v>-0.27612186628629415</v>
      </c>
      <c r="GD26" s="3">
        <f t="shared" si="128"/>
        <v>5.7026473797485461E-2</v>
      </c>
      <c r="GE26" s="3">
        <f t="shared" si="129"/>
        <v>-0.23332449595608848</v>
      </c>
      <c r="GF26" s="3">
        <f t="shared" si="130"/>
        <v>8.5453032784921223E-2</v>
      </c>
      <c r="GG26" s="3">
        <f t="shared" si="131"/>
        <v>5.71087918923101E-2</v>
      </c>
      <c r="GH26" s="3">
        <f t="shared" si="132"/>
        <v>-5.1271213190943424E-2</v>
      </c>
      <c r="GI26" s="3">
        <f t="shared" si="133"/>
        <v>1.4756939656472259E-2</v>
      </c>
      <c r="GJ26" s="3">
        <f t="shared" si="134"/>
        <v>-0.15006029685254929</v>
      </c>
      <c r="GK26" s="3">
        <f t="shared" si="135"/>
        <v>-6.9975525571659578E-2</v>
      </c>
      <c r="GL26" s="3">
        <f t="shared" si="136"/>
        <v>-8.9791311527849527E-2</v>
      </c>
      <c r="GM26" s="3">
        <f t="shared" si="137"/>
        <v>3.9707798716190706E-2</v>
      </c>
      <c r="GN26" s="3">
        <f t="shared" si="138"/>
        <v>0.24509558877617746</v>
      </c>
      <c r="GO26" s="3">
        <f t="shared" si="139"/>
        <v>-0.50133394432352074</v>
      </c>
      <c r="GP26" s="3">
        <f t="shared" si="140"/>
        <v>0.2973677937558678</v>
      </c>
      <c r="GQ26" s="3">
        <f t="shared" si="141"/>
        <v>-0.20138477333717478</v>
      </c>
      <c r="GR26" s="3">
        <f t="shared" si="142"/>
        <v>-0.211374600815153</v>
      </c>
      <c r="GS26" s="3">
        <f t="shared" si="143"/>
        <v>-7.0032511669433752E-3</v>
      </c>
      <c r="GT26" s="3">
        <f t="shared" si="144"/>
        <v>-0.44316961401578592</v>
      </c>
      <c r="GU26" s="3">
        <f t="shared" si="145"/>
        <v>-0.32528644053161054</v>
      </c>
      <c r="GV26" s="3">
        <f t="shared" si="146"/>
        <v>-0.15977376758235698</v>
      </c>
      <c r="GW26" s="3">
        <f t="shared" si="147"/>
        <v>7.5229544811680107E-2</v>
      </c>
      <c r="GX26" s="3">
        <f t="shared" si="148"/>
        <v>-0.15946395905159369</v>
      </c>
      <c r="GY26" s="3">
        <f t="shared" si="149"/>
        <v>-7.7905624736257451E-2</v>
      </c>
      <c r="GZ26" s="3">
        <f t="shared" si="150"/>
        <v>-0.72404618203210513</v>
      </c>
      <c r="HA26" s="3">
        <f t="shared" si="151"/>
        <v>-5.1968189968364706E-2</v>
      </c>
      <c r="HB26" s="3">
        <f t="shared" si="152"/>
        <v>8.0688571970197812E-2</v>
      </c>
      <c r="HC26" s="3">
        <f t="shared" si="153"/>
        <v>0.10538082069288805</v>
      </c>
      <c r="HD26" s="3">
        <f t="shared" si="154"/>
        <v>1.7862692379817319E-2</v>
      </c>
      <c r="HE26" s="3">
        <f t="shared" si="155"/>
        <v>2.801811420477535E-2</v>
      </c>
      <c r="HF26" s="3">
        <f t="shared" si="156"/>
        <v>-0.28151678750189213</v>
      </c>
      <c r="HG26" s="3">
        <f t="shared" si="157"/>
        <v>-0.22367703274550749</v>
      </c>
      <c r="HH26" s="3">
        <f t="shared" si="158"/>
        <v>-0.18132574037755553</v>
      </c>
      <c r="HI26" s="3">
        <f t="shared" si="159"/>
        <v>-0.16814049312745241</v>
      </c>
      <c r="HJ26" s="3">
        <f t="shared" si="160"/>
        <v>-7.5160890581863329E-2</v>
      </c>
      <c r="HK26" s="3">
        <f t="shared" si="161"/>
        <v>6.4106738775504907E-2</v>
      </c>
      <c r="HL26" s="3">
        <f t="shared" si="162"/>
        <v>-1.1662261204417065E-2</v>
      </c>
      <c r="HM26" s="3">
        <f t="shared" si="163"/>
        <v>-0.10640388652487744</v>
      </c>
      <c r="HN26" s="3">
        <f t="shared" si="164"/>
        <v>4.1310726391330446E-2</v>
      </c>
      <c r="HO26" s="3">
        <f t="shared" si="165"/>
        <v>-6.5474983915219498E-2</v>
      </c>
      <c r="HP26" s="3">
        <f t="shared" si="166"/>
        <v>1.6624739541944308E-2</v>
      </c>
      <c r="HQ26" s="3">
        <f t="shared" si="167"/>
        <v>0.31640778219975507</v>
      </c>
    </row>
    <row r="27" spans="1:225" x14ac:dyDescent="0.3">
      <c r="A27" s="23" t="s">
        <v>43</v>
      </c>
      <c r="B27" s="4">
        <v>42.369799999999998</v>
      </c>
      <c r="C27" s="4">
        <v>52.662999999999997</v>
      </c>
      <c r="D27" s="4">
        <v>36.744399999999999</v>
      </c>
      <c r="E27" s="4">
        <v>58.436399999999999</v>
      </c>
      <c r="F27" s="4">
        <v>43.141500000000001</v>
      </c>
      <c r="G27" s="4">
        <v>37.523899999999998</v>
      </c>
      <c r="H27" s="4">
        <v>43.286900000000003</v>
      </c>
      <c r="I27" s="13">
        <v>33.2746</v>
      </c>
      <c r="J27" s="13">
        <v>61.764699999999998</v>
      </c>
      <c r="K27" s="4">
        <v>73.057599999999994</v>
      </c>
      <c r="L27" s="4">
        <v>42.710500000000003</v>
      </c>
      <c r="M27" s="13">
        <v>31.2973</v>
      </c>
      <c r="N27" s="4">
        <v>34.062800000000003</v>
      </c>
      <c r="O27" s="4">
        <v>36.286299999999997</v>
      </c>
      <c r="P27" s="13">
        <v>29.473700000000001</v>
      </c>
      <c r="Q27" s="13">
        <v>35.379100000000001</v>
      </c>
      <c r="R27" s="4">
        <v>27.973400000000002</v>
      </c>
      <c r="S27" s="13">
        <v>34.114600000000003</v>
      </c>
      <c r="T27" s="13">
        <v>49.328899999999997</v>
      </c>
      <c r="U27" s="13">
        <v>31.1203</v>
      </c>
      <c r="V27" s="13">
        <v>27.2727</v>
      </c>
      <c r="W27" s="4">
        <v>34.052300000000002</v>
      </c>
      <c r="X27" s="13">
        <v>41.451900000000002</v>
      </c>
      <c r="Y27" s="4">
        <v>27.917899999999999</v>
      </c>
      <c r="Z27" s="13">
        <v>46.297600000000003</v>
      </c>
      <c r="AA27" s="4">
        <v>36.828299999999999</v>
      </c>
      <c r="AB27" s="4">
        <v>25.410499999999999</v>
      </c>
      <c r="AC27" s="4">
        <v>35.700800000000001</v>
      </c>
      <c r="AD27" s="4">
        <v>25.309899999999999</v>
      </c>
      <c r="AE27" s="13">
        <v>24.492999999999999</v>
      </c>
      <c r="AF27" s="13">
        <v>46.194099999999999</v>
      </c>
      <c r="AG27" s="4">
        <v>24.2133</v>
      </c>
      <c r="AH27" s="4">
        <v>21.729500000000002</v>
      </c>
      <c r="AI27" s="4">
        <v>26.059699999999999</v>
      </c>
      <c r="AJ27" s="4">
        <v>27.1218</v>
      </c>
      <c r="AK27" s="4">
        <v>31.925699999999999</v>
      </c>
      <c r="AL27" s="4">
        <v>28.750900000000001</v>
      </c>
      <c r="AM27" s="13">
        <v>15.526300000000001</v>
      </c>
      <c r="AN27" s="4">
        <v>16.780999999999999</v>
      </c>
      <c r="AO27" s="4">
        <v>38.966799999999999</v>
      </c>
      <c r="AP27" s="4">
        <v>51.167999999999999</v>
      </c>
      <c r="AQ27" s="4">
        <v>31.6568</v>
      </c>
      <c r="AR27" s="7">
        <v>40.678899999999999</v>
      </c>
      <c r="AS27" s="13">
        <v>22.058800000000002</v>
      </c>
      <c r="AT27" s="13">
        <v>30.969100000000001</v>
      </c>
      <c r="AU27" s="13">
        <v>30.0901</v>
      </c>
      <c r="AV27" s="13">
        <v>31.386399999999998</v>
      </c>
      <c r="AW27" s="4">
        <v>35.875999999999998</v>
      </c>
      <c r="AX27" s="13">
        <v>38.569699999999997</v>
      </c>
      <c r="AY27" s="13">
        <v>34.988900000000001</v>
      </c>
      <c r="AZ27" s="13">
        <v>33.789299999999997</v>
      </c>
      <c r="BA27" s="13">
        <v>40.751100000000001</v>
      </c>
      <c r="BB27" s="13">
        <v>43.815199999999997</v>
      </c>
      <c r="BC27" s="13">
        <v>46.3934</v>
      </c>
      <c r="BD27" s="13">
        <v>55.483800000000002</v>
      </c>
      <c r="BE27" s="23" t="s">
        <v>43</v>
      </c>
      <c r="BG27" s="3">
        <f t="shared" si="3"/>
        <v>1.4161029790086335</v>
      </c>
      <c r="BH27" s="3">
        <f t="shared" si="4"/>
        <v>1.13931982606384</v>
      </c>
      <c r="BI27" s="3">
        <f t="shared" si="5"/>
        <v>1.6329018843687746</v>
      </c>
      <c r="BJ27" s="3">
        <f t="shared" si="6"/>
        <v>1.0267572951105817</v>
      </c>
      <c r="BK27" s="3">
        <f t="shared" si="7"/>
        <v>1.3907722262786413</v>
      </c>
      <c r="BL27" s="3">
        <f t="shared" si="8"/>
        <v>1.5989809161627657</v>
      </c>
      <c r="BM27" s="3">
        <f t="shared" si="9"/>
        <v>1.3861006447678166</v>
      </c>
      <c r="BN27" s="3">
        <f t="shared" si="10"/>
        <v>1.8031771982232694</v>
      </c>
      <c r="BO27" s="3">
        <f t="shared" si="11"/>
        <v>0.97142866394558702</v>
      </c>
      <c r="BP27" s="3">
        <f t="shared" si="12"/>
        <v>0.82126979260200172</v>
      </c>
      <c r="BQ27" s="3">
        <f t="shared" si="13"/>
        <v>1.4048067805340605</v>
      </c>
      <c r="BR27" s="3">
        <f t="shared" si="14"/>
        <v>1.9170982800433265</v>
      </c>
      <c r="BS27" s="3">
        <f t="shared" si="15"/>
        <v>1.7614523761992553</v>
      </c>
      <c r="BT27" s="3">
        <f t="shared" si="16"/>
        <v>1.6535166164640651</v>
      </c>
      <c r="BU27" s="3">
        <f t="shared" si="17"/>
        <v>2.0357131951536456</v>
      </c>
      <c r="BV27" s="3">
        <f t="shared" si="18"/>
        <v>1.6959165156829878</v>
      </c>
      <c r="BW27" s="3">
        <f t="shared" si="19"/>
        <v>2.1448947929104074</v>
      </c>
      <c r="BX27" s="3">
        <f t="shared" si="20"/>
        <v>1.7587777667039917</v>
      </c>
      <c r="BY27" s="3">
        <f t="shared" si="21"/>
        <v>1.2163255211448056</v>
      </c>
      <c r="BZ27" s="3">
        <f t="shared" si="22"/>
        <v>1.9280019794153656</v>
      </c>
      <c r="CA27" s="3">
        <f t="shared" si="23"/>
        <v>2.2000022000022001</v>
      </c>
      <c r="CB27" s="3">
        <f t="shared" si="24"/>
        <v>1.761995518658064</v>
      </c>
      <c r="CC27" s="3">
        <f t="shared" si="25"/>
        <v>1.4474607919057991</v>
      </c>
      <c r="CD27" s="3">
        <f t="shared" si="26"/>
        <v>2.1491587834328514</v>
      </c>
      <c r="CE27" s="3">
        <f t="shared" si="27"/>
        <v>1.2959635056676804</v>
      </c>
      <c r="CF27" s="3">
        <f t="shared" si="28"/>
        <v>1.6291819063057487</v>
      </c>
      <c r="CG27" s="3">
        <f t="shared" si="29"/>
        <v>2.3612286259617088</v>
      </c>
      <c r="CH27" s="3">
        <f t="shared" si="30"/>
        <v>1.6806346076278402</v>
      </c>
      <c r="CI27" s="3">
        <f t="shared" si="31"/>
        <v>2.3706138704617561</v>
      </c>
      <c r="CJ27" s="3">
        <f t="shared" si="32"/>
        <v>2.4496795002653822</v>
      </c>
      <c r="CK27" s="3">
        <f t="shared" si="33"/>
        <v>1.2988671713487221</v>
      </c>
      <c r="CL27" s="3">
        <f t="shared" si="34"/>
        <v>2.4779769795938598</v>
      </c>
      <c r="CM27" s="3">
        <f t="shared" si="35"/>
        <v>2.7612232218872959</v>
      </c>
      <c r="CN27" s="3">
        <f t="shared" si="36"/>
        <v>2.3024056301492344</v>
      </c>
      <c r="CO27" s="3">
        <f t="shared" si="37"/>
        <v>2.2122425502732117</v>
      </c>
      <c r="CP27" s="3">
        <f t="shared" si="38"/>
        <v>1.879363647468967</v>
      </c>
      <c r="CQ27" s="3">
        <f t="shared" si="39"/>
        <v>2.0868911929713505</v>
      </c>
      <c r="CR27" s="3">
        <f t="shared" si="40"/>
        <v>3.8644107095702127</v>
      </c>
      <c r="CS27" s="3">
        <f t="shared" si="41"/>
        <v>3.5754722602943807</v>
      </c>
      <c r="CT27" s="3">
        <f t="shared" si="42"/>
        <v>1.5397723189997639</v>
      </c>
      <c r="CU27" s="3">
        <f t="shared" si="43"/>
        <v>1.1726078799249531</v>
      </c>
      <c r="CV27" s="3">
        <f t="shared" si="44"/>
        <v>1.8953273862171791</v>
      </c>
      <c r="CW27" s="3">
        <f t="shared" si="45"/>
        <v>1.4749661372357661</v>
      </c>
      <c r="CX27" s="3">
        <f t="shared" si="46"/>
        <v>2.7200029013364277</v>
      </c>
      <c r="CY27" s="3">
        <f t="shared" si="47"/>
        <v>1.9374150362780964</v>
      </c>
      <c r="CZ27" s="3">
        <f t="shared" si="48"/>
        <v>1.9940113193375895</v>
      </c>
      <c r="DA27" s="3">
        <f t="shared" si="49"/>
        <v>1.9116560038742896</v>
      </c>
      <c r="DB27" s="3">
        <f t="shared" si="50"/>
        <v>1.6724272494146506</v>
      </c>
      <c r="DC27" s="3">
        <f t="shared" si="51"/>
        <v>1.5556252706139795</v>
      </c>
      <c r="DD27" s="3">
        <f t="shared" si="52"/>
        <v>1.7148295602319592</v>
      </c>
      <c r="DE27" s="3">
        <f t="shared" si="53"/>
        <v>1.7757100620610669</v>
      </c>
      <c r="DF27" s="3">
        <f t="shared" si="54"/>
        <v>1.472352893541524</v>
      </c>
      <c r="DG27" s="3">
        <f t="shared" si="55"/>
        <v>1.3693877923642939</v>
      </c>
      <c r="DH27" s="3">
        <f t="shared" si="56"/>
        <v>1.2932874072605156</v>
      </c>
      <c r="DI27" s="3">
        <f t="shared" si="57"/>
        <v>1.0813967320190758</v>
      </c>
      <c r="DK27" s="3">
        <f t="shared" si="58"/>
        <v>0.14911817031045674</v>
      </c>
      <c r="DL27" s="3">
        <f t="shared" si="59"/>
        <v>-0.25929856787810329</v>
      </c>
      <c r="DM27" s="3">
        <f t="shared" si="60"/>
        <v>-0.18072185330689711</v>
      </c>
      <c r="DN27" s="3">
        <f t="shared" si="61"/>
        <v>-0.1999584267292992</v>
      </c>
      <c r="DO27" s="3">
        <f t="shared" si="62"/>
        <v>-0.21513604784556845</v>
      </c>
      <c r="DP27" s="3">
        <f t="shared" si="63"/>
        <v>0.14350307273303683</v>
      </c>
      <c r="DQ27" s="3">
        <f t="shared" si="64"/>
        <v>-8.0358992328582499E-2</v>
      </c>
      <c r="DR27" s="3">
        <f t="shared" si="65"/>
        <v>7.6669436115979969E-2</v>
      </c>
      <c r="DS27" s="3">
        <f t="shared" si="66"/>
        <v>-0.29575079785580721</v>
      </c>
      <c r="DT27" s="3">
        <f t="shared" si="67"/>
        <v>-0.41129205907150124</v>
      </c>
      <c r="DU27" s="3">
        <f t="shared" si="68"/>
        <v>0.26827243046739951</v>
      </c>
      <c r="DV27" s="3">
        <f t="shared" si="69"/>
        <v>8.5935884242915248E-2</v>
      </c>
      <c r="DW27" s="3">
        <f t="shared" si="70"/>
        <v>0.14468550121256737</v>
      </c>
      <c r="DX27" s="3">
        <f t="shared" si="71"/>
        <v>-0.1541375242379398</v>
      </c>
      <c r="DY27" s="3">
        <f t="shared" si="72"/>
        <v>0.27612186628629415</v>
      </c>
      <c r="DZ27" s="3">
        <f t="shared" si="73"/>
        <v>-5.7026473797485461E-2</v>
      </c>
      <c r="EA27" s="3">
        <f t="shared" si="74"/>
        <v>0.23332449595608848</v>
      </c>
      <c r="EB27" s="3">
        <f t="shared" si="75"/>
        <v>-8.5453032784921223E-2</v>
      </c>
      <c r="EC27" s="3">
        <f t="shared" si="76"/>
        <v>-5.71087918923101E-2</v>
      </c>
      <c r="ED27" s="3">
        <f t="shared" si="77"/>
        <v>5.1271213190943424E-2</v>
      </c>
      <c r="EE27" s="3">
        <f t="shared" si="78"/>
        <v>-1.4756939656472259E-2</v>
      </c>
      <c r="EF27" s="3">
        <f t="shared" si="79"/>
        <v>0.15006029685254929</v>
      </c>
      <c r="EG27" s="3">
        <f t="shared" si="80"/>
        <v>6.9999888218527748E-2</v>
      </c>
      <c r="EH27" s="3">
        <f t="shared" si="81"/>
        <v>8.9806814348149452E-2</v>
      </c>
      <c r="EI27" s="3">
        <f t="shared" si="82"/>
        <v>-3.9707798716190706E-2</v>
      </c>
      <c r="EJ27" s="3">
        <f t="shared" si="83"/>
        <v>-0.24507600213699504</v>
      </c>
      <c r="EK27" s="3">
        <f t="shared" si="84"/>
        <v>0.50133394432352074</v>
      </c>
      <c r="EL27" s="3">
        <f t="shared" si="85"/>
        <v>-0.2973677937558678</v>
      </c>
      <c r="EM27" s="3">
        <f t="shared" si="86"/>
        <v>0.20138477333717478</v>
      </c>
      <c r="EN27" s="3">
        <f t="shared" si="87"/>
        <v>0.211374600815153</v>
      </c>
      <c r="EO27" s="3">
        <f t="shared" si="88"/>
        <v>7.0032511669433752E-3</v>
      </c>
      <c r="EP27" s="3">
        <f t="shared" si="89"/>
        <v>0.44316961401578592</v>
      </c>
      <c r="EQ27" s="3">
        <f t="shared" si="90"/>
        <v>0.32528644053161054</v>
      </c>
      <c r="ER27" s="3">
        <f t="shared" si="91"/>
        <v>0.15977376758235698</v>
      </c>
      <c r="ES27" s="3">
        <f t="shared" si="92"/>
        <v>-7.5229544811680107E-2</v>
      </c>
      <c r="ET27" s="3">
        <f t="shared" si="93"/>
        <v>0.15946395905159369</v>
      </c>
      <c r="EU27" s="3">
        <f t="shared" si="94"/>
        <v>7.7905624736257451E-2</v>
      </c>
      <c r="EV27" s="3">
        <f t="shared" si="95"/>
        <v>0.72404618203210513</v>
      </c>
      <c r="EW27" s="3">
        <f t="shared" si="96"/>
        <v>5.1968189968364706E-2</v>
      </c>
      <c r="EX27" s="3">
        <f t="shared" si="97"/>
        <v>-8.0688571970197812E-2</v>
      </c>
      <c r="EY27" s="3">
        <f t="shared" si="98"/>
        <v>-0.10538082069288805</v>
      </c>
      <c r="EZ27" s="3">
        <f t="shared" si="99"/>
        <v>-1.7862692379817319E-2</v>
      </c>
      <c r="FA27" s="3">
        <f t="shared" si="100"/>
        <v>-2.801811420477535E-2</v>
      </c>
      <c r="FB27" s="3">
        <f t="shared" si="101"/>
        <v>0.28151678750189213</v>
      </c>
      <c r="FC27" s="3">
        <f t="shared" si="102"/>
        <v>0.22367703274550749</v>
      </c>
      <c r="FD27" s="3">
        <f t="shared" si="103"/>
        <v>0.18132574037755553</v>
      </c>
      <c r="FE27" s="3">
        <f t="shared" si="104"/>
        <v>0.16814049312745241</v>
      </c>
      <c r="FF27" s="3">
        <f t="shared" si="105"/>
        <v>7.5160890581863329E-2</v>
      </c>
      <c r="FG27" s="3">
        <f t="shared" si="106"/>
        <v>-6.4084296021432882E-2</v>
      </c>
      <c r="FH27" s="3">
        <f t="shared" si="107"/>
        <v>1.1662261204417065E-2</v>
      </c>
      <c r="FI27" s="3">
        <f t="shared" si="108"/>
        <v>0.10640388652487744</v>
      </c>
      <c r="FJ27" s="3">
        <f t="shared" si="109"/>
        <v>-4.1293025198107181E-2</v>
      </c>
      <c r="FK27" s="3">
        <f t="shared" si="110"/>
        <v>6.5474983915219498E-2</v>
      </c>
      <c r="FL27" s="3">
        <f t="shared" si="111"/>
        <v>-1.6624739541944308E-2</v>
      </c>
      <c r="FM27" s="3">
        <f t="shared" si="112"/>
        <v>-0.31640778219975507</v>
      </c>
      <c r="FO27" s="3">
        <f t="shared" si="113"/>
        <v>-0.14911817031045674</v>
      </c>
      <c r="FP27" s="3">
        <f t="shared" si="114"/>
        <v>0.25929856787810329</v>
      </c>
      <c r="FQ27" s="3">
        <f t="shared" si="115"/>
        <v>0.18072185330689711</v>
      </c>
      <c r="FR27" s="3">
        <f t="shared" si="116"/>
        <v>0.1999584267292992</v>
      </c>
      <c r="FS27" s="3">
        <f t="shared" si="117"/>
        <v>0.21513604784556845</v>
      </c>
      <c r="FT27" s="3">
        <f t="shared" si="118"/>
        <v>-0.14350307273303683</v>
      </c>
      <c r="FU27" s="3">
        <f t="shared" si="119"/>
        <v>8.0358992328582499E-2</v>
      </c>
      <c r="FV27" s="3">
        <f t="shared" si="120"/>
        <v>-7.6669436115979969E-2</v>
      </c>
      <c r="FW27" s="3">
        <f t="shared" si="121"/>
        <v>0.29575079785580721</v>
      </c>
      <c r="FX27" s="3">
        <f t="shared" si="122"/>
        <v>0.41129205907150124</v>
      </c>
      <c r="FY27" s="3">
        <f t="shared" si="123"/>
        <v>-0.26827243046739951</v>
      </c>
      <c r="FZ27" s="3">
        <f t="shared" si="124"/>
        <v>-8.5935884242915248E-2</v>
      </c>
      <c r="GA27" s="3">
        <f t="shared" si="125"/>
        <v>-0.14468550121256737</v>
      </c>
      <c r="GB27" s="3">
        <f t="shared" si="126"/>
        <v>0.1541375242379398</v>
      </c>
      <c r="GC27" s="3">
        <f t="shared" si="127"/>
        <v>-0.27612186628629415</v>
      </c>
      <c r="GD27" s="3">
        <f t="shared" si="128"/>
        <v>5.7026473797485461E-2</v>
      </c>
      <c r="GE27" s="3">
        <f t="shared" si="129"/>
        <v>-0.23332449595608848</v>
      </c>
      <c r="GF27" s="3">
        <f t="shared" si="130"/>
        <v>8.5453032784921223E-2</v>
      </c>
      <c r="GG27" s="3">
        <f t="shared" si="131"/>
        <v>5.71087918923101E-2</v>
      </c>
      <c r="GH27" s="3">
        <f t="shared" si="132"/>
        <v>-5.1271213190943424E-2</v>
      </c>
      <c r="GI27" s="3">
        <f t="shared" si="133"/>
        <v>1.4756939656472259E-2</v>
      </c>
      <c r="GJ27" s="3">
        <f t="shared" si="134"/>
        <v>-0.15006029685254929</v>
      </c>
      <c r="GK27" s="3">
        <f t="shared" si="135"/>
        <v>-6.9999888218527748E-2</v>
      </c>
      <c r="GL27" s="3">
        <f t="shared" si="136"/>
        <v>-8.9806814348149452E-2</v>
      </c>
      <c r="GM27" s="3">
        <f t="shared" si="137"/>
        <v>3.9707798716190706E-2</v>
      </c>
      <c r="GN27" s="3">
        <f t="shared" si="138"/>
        <v>0.24507600213699504</v>
      </c>
      <c r="GO27" s="3">
        <f t="shared" si="139"/>
        <v>-0.50133394432352074</v>
      </c>
      <c r="GP27" s="3">
        <f t="shared" si="140"/>
        <v>0.2973677937558678</v>
      </c>
      <c r="GQ27" s="3">
        <f t="shared" si="141"/>
        <v>-0.20138477333717478</v>
      </c>
      <c r="GR27" s="3">
        <f t="shared" si="142"/>
        <v>-0.211374600815153</v>
      </c>
      <c r="GS27" s="3">
        <f t="shared" si="143"/>
        <v>-7.0032511669433752E-3</v>
      </c>
      <c r="GT27" s="3">
        <f t="shared" si="144"/>
        <v>-0.44316961401578592</v>
      </c>
      <c r="GU27" s="3">
        <f t="shared" si="145"/>
        <v>-0.32528644053161054</v>
      </c>
      <c r="GV27" s="3">
        <f t="shared" si="146"/>
        <v>-0.15977376758235698</v>
      </c>
      <c r="GW27" s="3">
        <f t="shared" si="147"/>
        <v>7.5229544811680107E-2</v>
      </c>
      <c r="GX27" s="3">
        <f t="shared" si="148"/>
        <v>-0.15946395905159369</v>
      </c>
      <c r="GY27" s="3">
        <f t="shared" si="149"/>
        <v>-7.7905624736257451E-2</v>
      </c>
      <c r="GZ27" s="3">
        <f t="shared" si="150"/>
        <v>-0.72404618203210513</v>
      </c>
      <c r="HA27" s="3">
        <f t="shared" si="151"/>
        <v>-5.1968189968364706E-2</v>
      </c>
      <c r="HB27" s="3">
        <f t="shared" si="152"/>
        <v>8.0688571970197812E-2</v>
      </c>
      <c r="HC27" s="3">
        <f t="shared" si="153"/>
        <v>0.10538082069288805</v>
      </c>
      <c r="HD27" s="3">
        <f t="shared" si="154"/>
        <v>1.7862692379817319E-2</v>
      </c>
      <c r="HE27" s="3">
        <f t="shared" si="155"/>
        <v>2.801811420477535E-2</v>
      </c>
      <c r="HF27" s="3">
        <f t="shared" si="156"/>
        <v>-0.28151678750189213</v>
      </c>
      <c r="HG27" s="3">
        <f t="shared" si="157"/>
        <v>-0.22367703274550749</v>
      </c>
      <c r="HH27" s="3">
        <f t="shared" si="158"/>
        <v>-0.18132574037755553</v>
      </c>
      <c r="HI27" s="3">
        <f t="shared" si="159"/>
        <v>-0.16814049312745241</v>
      </c>
      <c r="HJ27" s="3">
        <f t="shared" si="160"/>
        <v>-7.5160890581863329E-2</v>
      </c>
      <c r="HK27" s="3">
        <f t="shared" si="161"/>
        <v>6.4084296021432882E-2</v>
      </c>
      <c r="HL27" s="3">
        <f t="shared" si="162"/>
        <v>-1.1662261204417065E-2</v>
      </c>
      <c r="HM27" s="3">
        <f t="shared" si="163"/>
        <v>-0.10640388652487744</v>
      </c>
      <c r="HN27" s="3">
        <f t="shared" si="164"/>
        <v>4.1293025198107181E-2</v>
      </c>
      <c r="HO27" s="3">
        <f t="shared" si="165"/>
        <v>-6.5474983915219498E-2</v>
      </c>
      <c r="HP27" s="3">
        <f t="shared" si="166"/>
        <v>1.6624739541944308E-2</v>
      </c>
      <c r="HQ27" s="3">
        <f t="shared" si="167"/>
        <v>0.31640778219975507</v>
      </c>
    </row>
    <row r="28" spans="1:225" s="6" customFormat="1" x14ac:dyDescent="0.3">
      <c r="A28" s="23" t="s">
        <v>44</v>
      </c>
      <c r="B28" s="7">
        <v>35.048900000000003</v>
      </c>
      <c r="C28" s="7">
        <v>33.411999999999999</v>
      </c>
      <c r="D28" s="7">
        <v>41.940100000000001</v>
      </c>
      <c r="E28" s="7">
        <v>47.25</v>
      </c>
      <c r="F28" s="4">
        <v>55.957099999999997</v>
      </c>
      <c r="G28" s="7">
        <v>62.173999999999999</v>
      </c>
      <c r="H28" s="7">
        <v>58.827500000000001</v>
      </c>
      <c r="I28" s="15">
        <v>49.621200000000002</v>
      </c>
      <c r="J28" s="13">
        <v>40.968600000000002</v>
      </c>
      <c r="K28" s="7">
        <v>39.974600000000002</v>
      </c>
      <c r="L28" s="7">
        <v>60.532600000000002</v>
      </c>
      <c r="M28" s="13">
        <v>56.921599999999998</v>
      </c>
      <c r="N28" s="7">
        <v>55.182499999999997</v>
      </c>
      <c r="O28" s="7">
        <v>41.376100000000001</v>
      </c>
      <c r="P28" s="13">
        <v>31.144100000000002</v>
      </c>
      <c r="Q28" s="13">
        <v>40.3994</v>
      </c>
      <c r="R28" s="7">
        <v>38.420200000000001</v>
      </c>
      <c r="S28" s="13">
        <v>24.957599999999999</v>
      </c>
      <c r="T28" s="13">
        <v>46.226399999999998</v>
      </c>
      <c r="U28" s="15">
        <v>29.156400000000001</v>
      </c>
      <c r="V28" s="13">
        <v>22.216799999999999</v>
      </c>
      <c r="W28" s="4">
        <v>36.080500000000001</v>
      </c>
      <c r="X28" s="13">
        <v>42.686399999999999</v>
      </c>
      <c r="Y28" s="7">
        <v>31.14</v>
      </c>
      <c r="Z28" s="13">
        <v>57.295099999999998</v>
      </c>
      <c r="AA28" s="7">
        <v>29.379799999999999</v>
      </c>
      <c r="AB28" s="7">
        <v>38.406300000000002</v>
      </c>
      <c r="AC28" s="7">
        <v>29.409800000000001</v>
      </c>
      <c r="AD28" s="7">
        <v>23.174700000000001</v>
      </c>
      <c r="AE28" s="15">
        <v>27.774899999999999</v>
      </c>
      <c r="AF28" s="15">
        <v>42.366500000000002</v>
      </c>
      <c r="AG28" s="7">
        <v>23.490400000000001</v>
      </c>
      <c r="AH28" s="7">
        <v>43.620199999999997</v>
      </c>
      <c r="AI28" s="7">
        <v>37.063000000000002</v>
      </c>
      <c r="AJ28" s="7">
        <v>22.697600000000001</v>
      </c>
      <c r="AK28" s="7">
        <v>37.293300000000002</v>
      </c>
      <c r="AL28" s="7">
        <v>30.4969</v>
      </c>
      <c r="AM28" s="15">
        <v>28.255600000000001</v>
      </c>
      <c r="AN28" s="7">
        <v>19.762799999999999</v>
      </c>
      <c r="AO28" s="7">
        <v>45.671100000000003</v>
      </c>
      <c r="AP28" s="4">
        <v>50.439399999999999</v>
      </c>
      <c r="AQ28" s="7">
        <v>40.914200000000001</v>
      </c>
      <c r="AR28" s="7">
        <v>34.5869</v>
      </c>
      <c r="AS28" s="15">
        <v>27.794899999999998</v>
      </c>
      <c r="AT28" s="13">
        <v>34.8598</v>
      </c>
      <c r="AU28" s="13">
        <v>34.918700000000001</v>
      </c>
      <c r="AV28" s="15">
        <v>33.483499999999999</v>
      </c>
      <c r="AW28" s="7">
        <v>37.193199999999997</v>
      </c>
      <c r="AX28" s="13">
        <v>36.805199999999999</v>
      </c>
      <c r="AY28" s="13">
        <v>36.8277</v>
      </c>
      <c r="AZ28" s="15">
        <v>37.614100000000001</v>
      </c>
      <c r="BA28" s="15">
        <v>46.010100000000001</v>
      </c>
      <c r="BB28" s="13">
        <v>55.733400000000003</v>
      </c>
      <c r="BC28" s="13">
        <v>52.487499999999997</v>
      </c>
      <c r="BD28" s="15">
        <v>47.002000000000002</v>
      </c>
      <c r="BE28" s="23" t="s">
        <v>44</v>
      </c>
      <c r="BG28" s="3">
        <f t="shared" si="3"/>
        <v>1.7118939538758704</v>
      </c>
      <c r="BH28" s="3">
        <f t="shared" si="4"/>
        <v>1.7957620016760445</v>
      </c>
      <c r="BI28" s="3">
        <f t="shared" si="5"/>
        <v>1.4306117534292955</v>
      </c>
      <c r="BJ28" s="3">
        <f t="shared" si="6"/>
        <v>1.2698412698412698</v>
      </c>
      <c r="BK28" s="3">
        <f t="shared" si="7"/>
        <v>1.0722499915113544</v>
      </c>
      <c r="BL28" s="3">
        <f t="shared" si="8"/>
        <v>0.9650336153376009</v>
      </c>
      <c r="BM28" s="3">
        <f t="shared" si="9"/>
        <v>1.0199311546470613</v>
      </c>
      <c r="BN28" s="3">
        <f t="shared" si="10"/>
        <v>1.2091606007109863</v>
      </c>
      <c r="BO28" s="3">
        <f t="shared" si="11"/>
        <v>1.4645362545949825</v>
      </c>
      <c r="BP28" s="3">
        <f t="shared" si="12"/>
        <v>1.5009531052218157</v>
      </c>
      <c r="BQ28" s="3">
        <f t="shared" si="13"/>
        <v>0.99120143525967819</v>
      </c>
      <c r="BR28" s="3">
        <f t="shared" si="14"/>
        <v>1.054081403193164</v>
      </c>
      <c r="BS28" s="3">
        <f t="shared" si="15"/>
        <v>1.087301227744303</v>
      </c>
      <c r="BT28" s="3">
        <f t="shared" si="16"/>
        <v>1.4501125045618122</v>
      </c>
      <c r="BU28" s="3">
        <f t="shared" si="17"/>
        <v>1.9265286201880933</v>
      </c>
      <c r="BV28" s="3">
        <f t="shared" si="18"/>
        <v>1.4851705718401758</v>
      </c>
      <c r="BW28" s="3">
        <f t="shared" si="19"/>
        <v>1.561678492043248</v>
      </c>
      <c r="BX28" s="3">
        <f t="shared" si="20"/>
        <v>2.4040773151264547</v>
      </c>
      <c r="BY28" s="3">
        <f t="shared" si="21"/>
        <v>1.2979596074970148</v>
      </c>
      <c r="BZ28" s="3">
        <f t="shared" si="22"/>
        <v>2.0578672264065521</v>
      </c>
      <c r="CA28" s="3">
        <f t="shared" si="23"/>
        <v>2.700658960786432</v>
      </c>
      <c r="CB28" s="3">
        <f t="shared" si="24"/>
        <v>1.662948129876249</v>
      </c>
      <c r="CC28" s="3">
        <f t="shared" si="25"/>
        <v>1.4055999100416059</v>
      </c>
      <c r="CD28" s="3">
        <f t="shared" si="26"/>
        <v>1.9267822736030829</v>
      </c>
      <c r="CE28" s="3">
        <f t="shared" si="27"/>
        <v>1.0472099708352023</v>
      </c>
      <c r="CF28" s="3">
        <f t="shared" si="28"/>
        <v>2.0422194841353583</v>
      </c>
      <c r="CG28" s="3">
        <f t="shared" si="29"/>
        <v>1.5622436943938884</v>
      </c>
      <c r="CH28" s="3">
        <f t="shared" si="30"/>
        <v>2.0401362811035777</v>
      </c>
      <c r="CI28" s="3">
        <f t="shared" si="31"/>
        <v>2.5890302787091093</v>
      </c>
      <c r="CJ28" s="3">
        <f t="shared" si="32"/>
        <v>2.1602237991855957</v>
      </c>
      <c r="CK28" s="3">
        <f t="shared" si="33"/>
        <v>1.4162132817202271</v>
      </c>
      <c r="CL28" s="3">
        <f t="shared" si="34"/>
        <v>2.5542349214998468</v>
      </c>
      <c r="CM28" s="3">
        <f t="shared" si="35"/>
        <v>1.3755095116482732</v>
      </c>
      <c r="CN28" s="3">
        <f t="shared" si="36"/>
        <v>1.6188651755119661</v>
      </c>
      <c r="CO28" s="3">
        <f t="shared" si="37"/>
        <v>2.6434512900042293</v>
      </c>
      <c r="CP28" s="3">
        <f t="shared" si="38"/>
        <v>1.6088680808617097</v>
      </c>
      <c r="CQ28" s="3">
        <f t="shared" si="39"/>
        <v>1.9674130813295778</v>
      </c>
      <c r="CR28" s="3">
        <f t="shared" si="40"/>
        <v>2.1234728690949756</v>
      </c>
      <c r="CS28" s="3">
        <f t="shared" si="41"/>
        <v>3.0360070435363413</v>
      </c>
      <c r="CT28" s="3">
        <f t="shared" si="42"/>
        <v>1.3137410747715732</v>
      </c>
      <c r="CU28" s="3">
        <f t="shared" si="43"/>
        <v>1.1895462674020707</v>
      </c>
      <c r="CV28" s="3">
        <f t="shared" si="44"/>
        <v>1.4664835191693837</v>
      </c>
      <c r="CW28" s="3">
        <f t="shared" si="45"/>
        <v>1.7347608487606578</v>
      </c>
      <c r="CX28" s="3">
        <f t="shared" si="46"/>
        <v>2.1586693961841923</v>
      </c>
      <c r="CY28" s="3">
        <f t="shared" si="47"/>
        <v>1.7211802706842838</v>
      </c>
      <c r="CZ28" s="3">
        <f t="shared" si="48"/>
        <v>1.7182770263497782</v>
      </c>
      <c r="DA28" s="3">
        <f t="shared" si="49"/>
        <v>1.7919273672107157</v>
      </c>
      <c r="DB28" s="3">
        <f t="shared" si="50"/>
        <v>1.6131981114827443</v>
      </c>
      <c r="DC28" s="3">
        <f t="shared" si="51"/>
        <v>1.6302044276352254</v>
      </c>
      <c r="DD28" s="3">
        <f t="shared" si="52"/>
        <v>1.6292084490750169</v>
      </c>
      <c r="DE28" s="3">
        <f t="shared" si="53"/>
        <v>1.5951465009132213</v>
      </c>
      <c r="DF28" s="3">
        <f t="shared" si="54"/>
        <v>1.3040614995403184</v>
      </c>
      <c r="DG28" s="3">
        <f t="shared" si="55"/>
        <v>1.0765537361797413</v>
      </c>
      <c r="DH28" s="3">
        <f t="shared" si="56"/>
        <v>1.1431293165039296</v>
      </c>
      <c r="DI28" s="3">
        <f t="shared" si="57"/>
        <v>1.2765414237692012</v>
      </c>
      <c r="DJ28" s="74"/>
      <c r="DK28" s="3">
        <f t="shared" si="58"/>
        <v>0.42278532264959651</v>
      </c>
      <c r="DL28" s="3">
        <f t="shared" si="59"/>
        <v>0.39712479724453809</v>
      </c>
      <c r="DM28" s="3">
        <f t="shared" si="60"/>
        <v>-0.37152776068632282</v>
      </c>
      <c r="DN28" s="3">
        <f t="shared" si="61"/>
        <v>0.10659454695649806</v>
      </c>
      <c r="DO28" s="3">
        <f t="shared" si="62"/>
        <v>-0.59038090513931696</v>
      </c>
      <c r="DP28" s="3">
        <f t="shared" si="63"/>
        <v>-0.58499854537675766</v>
      </c>
      <c r="DQ28" s="3">
        <f t="shared" si="64"/>
        <v>-0.52291923412590668</v>
      </c>
      <c r="DR28" s="3">
        <f t="shared" si="65"/>
        <v>-0.49986586519355147</v>
      </c>
      <c r="DS28" s="3">
        <f t="shared" si="66"/>
        <v>0.29651314801435913</v>
      </c>
      <c r="DT28" s="3">
        <f t="shared" si="67"/>
        <v>0.45865870407210185</v>
      </c>
      <c r="DU28" s="3">
        <f t="shared" si="68"/>
        <v>-0.23484910132829456</v>
      </c>
      <c r="DV28" s="3">
        <f t="shared" si="69"/>
        <v>-0.77700212861379792</v>
      </c>
      <c r="DW28" s="3">
        <f t="shared" si="70"/>
        <v>-0.55132828610367324</v>
      </c>
      <c r="DX28" s="3">
        <f t="shared" si="71"/>
        <v>-0.34351023405012304</v>
      </c>
      <c r="DY28" s="3">
        <f t="shared" si="72"/>
        <v>0.19659116564503393</v>
      </c>
      <c r="DZ28" s="3">
        <f t="shared" si="73"/>
        <v>-0.2484629923115102</v>
      </c>
      <c r="EA28" s="3">
        <f t="shared" si="74"/>
        <v>-0.22448491770029594</v>
      </c>
      <c r="EB28" s="3">
        <f t="shared" si="75"/>
        <v>0.36545706089321289</v>
      </c>
      <c r="EC28" s="3">
        <f t="shared" si="76"/>
        <v>3.6607311352300019E-2</v>
      </c>
      <c r="ED28" s="3">
        <f t="shared" si="77"/>
        <v>0.14531458300596134</v>
      </c>
      <c r="EE28" s="3">
        <f t="shared" si="78"/>
        <v>0.28104956171704693</v>
      </c>
      <c r="EF28" s="3">
        <f t="shared" si="79"/>
        <v>6.6593211108107966E-2</v>
      </c>
      <c r="EG28" s="3">
        <f t="shared" si="80"/>
        <v>2.766162260311656E-2</v>
      </c>
      <c r="EH28" s="3">
        <f t="shared" si="81"/>
        <v>-6.7771704765123217E-2</v>
      </c>
      <c r="EI28" s="3">
        <f t="shared" si="82"/>
        <v>-0.3471821523768156</v>
      </c>
      <c r="EJ28" s="3">
        <f t="shared" si="83"/>
        <v>8.0914226684467322E-2</v>
      </c>
      <c r="EK28" s="3">
        <f t="shared" si="84"/>
        <v>-9.4584275919887911E-2</v>
      </c>
      <c r="EL28" s="3">
        <f t="shared" si="85"/>
        <v>-1.7708363839769169E-2</v>
      </c>
      <c r="EM28" s="3">
        <f t="shared" si="86"/>
        <v>0.32853591760960699</v>
      </c>
      <c r="EN28" s="3">
        <f t="shared" si="87"/>
        <v>2.9962375179709892E-2</v>
      </c>
      <c r="EO28" s="3">
        <f t="shared" si="88"/>
        <v>0.13178790170220625</v>
      </c>
      <c r="EP28" s="3">
        <f t="shared" si="89"/>
        <v>0.48689804972679773</v>
      </c>
      <c r="EQ28" s="3">
        <f t="shared" si="90"/>
        <v>-0.68005496605567517</v>
      </c>
      <c r="ER28" s="3">
        <f t="shared" si="91"/>
        <v>-0.34838541929151756</v>
      </c>
      <c r="ES28" s="3">
        <f t="shared" si="92"/>
        <v>0.18168362676267494</v>
      </c>
      <c r="ET28" s="3">
        <f t="shared" si="93"/>
        <v>-6.4734251863308695E-2</v>
      </c>
      <c r="EU28" s="3">
        <f t="shared" si="94"/>
        <v>-7.1498579314125642E-3</v>
      </c>
      <c r="EV28" s="3">
        <f t="shared" si="95"/>
        <v>-0.13977657394961068</v>
      </c>
      <c r="EW28" s="3">
        <f t="shared" si="96"/>
        <v>-0.18399048266863169</v>
      </c>
      <c r="EX28" s="3">
        <f t="shared" si="97"/>
        <v>-0.30972464924273346</v>
      </c>
      <c r="EY28" s="3">
        <f t="shared" si="98"/>
        <v>-8.4690091005200502E-2</v>
      </c>
      <c r="EZ28" s="3">
        <f t="shared" si="99"/>
        <v>-0.3879489061265578</v>
      </c>
      <c r="FA28" s="3">
        <f t="shared" si="100"/>
        <v>0.20603684179177012</v>
      </c>
      <c r="FB28" s="3">
        <f t="shared" si="101"/>
        <v>-5.19490937210478E-2</v>
      </c>
      <c r="FC28" s="3">
        <f t="shared" si="102"/>
        <v>5.294219752144258E-2</v>
      </c>
      <c r="FD28" s="3">
        <f t="shared" si="103"/>
        <v>-3.3385207748820263E-2</v>
      </c>
      <c r="FE28" s="3">
        <f t="shared" si="104"/>
        <v>7.4829715959038298E-2</v>
      </c>
      <c r="FF28" s="3">
        <f t="shared" si="105"/>
        <v>2.3141057526896526E-2</v>
      </c>
      <c r="FG28" s="3">
        <f t="shared" si="106"/>
        <v>3.4740175621430971E-3</v>
      </c>
      <c r="FH28" s="3">
        <f t="shared" si="107"/>
        <v>-6.2231729164722943E-2</v>
      </c>
      <c r="FI28" s="3">
        <f t="shared" si="108"/>
        <v>-4.8303221554103153E-2</v>
      </c>
      <c r="FJ28" s="3">
        <f t="shared" si="109"/>
        <v>-0.21640461451445447</v>
      </c>
      <c r="FK28" s="3">
        <f t="shared" si="110"/>
        <v>-0.28163573911398732</v>
      </c>
      <c r="FL28" s="3">
        <f t="shared" si="111"/>
        <v>-0.19467904277805673</v>
      </c>
      <c r="FM28" s="3">
        <f t="shared" si="112"/>
        <v>-7.7063329955773252E-2</v>
      </c>
      <c r="FN28" s="74"/>
      <c r="FO28" s="3">
        <f t="shared" si="113"/>
        <v>-0.42278532264959651</v>
      </c>
      <c r="FP28" s="3">
        <f t="shared" si="114"/>
        <v>-0.39712479724453809</v>
      </c>
      <c r="FQ28" s="3">
        <f t="shared" si="115"/>
        <v>0.37152776068632282</v>
      </c>
      <c r="FR28" s="3">
        <f t="shared" si="116"/>
        <v>-0.10659454695649806</v>
      </c>
      <c r="FS28" s="3">
        <f t="shared" si="117"/>
        <v>0.59038090513931696</v>
      </c>
      <c r="FT28" s="3">
        <f t="shared" si="118"/>
        <v>0.58499854537675766</v>
      </c>
      <c r="FU28" s="3">
        <f t="shared" si="119"/>
        <v>0.52291923412590668</v>
      </c>
      <c r="FV28" s="3">
        <f t="shared" si="120"/>
        <v>0.49986586519355147</v>
      </c>
      <c r="FW28" s="3">
        <f t="shared" si="121"/>
        <v>-0.29651314801435913</v>
      </c>
      <c r="FX28" s="3">
        <f t="shared" si="122"/>
        <v>-0.45865870407210185</v>
      </c>
      <c r="FY28" s="3">
        <f t="shared" si="123"/>
        <v>0.23484910132829456</v>
      </c>
      <c r="FZ28" s="3">
        <f t="shared" si="124"/>
        <v>0.77700212861379792</v>
      </c>
      <c r="GA28" s="3">
        <f t="shared" si="125"/>
        <v>0.55132828610367324</v>
      </c>
      <c r="GB28" s="3">
        <f t="shared" si="126"/>
        <v>0.34351023405012304</v>
      </c>
      <c r="GC28" s="3">
        <f t="shared" si="127"/>
        <v>-0.19659116564503393</v>
      </c>
      <c r="GD28" s="3">
        <f t="shared" si="128"/>
        <v>0.2484629923115102</v>
      </c>
      <c r="GE28" s="3">
        <f t="shared" si="129"/>
        <v>0.22448491770029594</v>
      </c>
      <c r="GF28" s="3">
        <f t="shared" si="130"/>
        <v>-0.36545706089321289</v>
      </c>
      <c r="GG28" s="3">
        <f t="shared" si="131"/>
        <v>-3.6607311352300019E-2</v>
      </c>
      <c r="GH28" s="3">
        <f t="shared" si="132"/>
        <v>-0.14531458300596134</v>
      </c>
      <c r="GI28" s="3">
        <f t="shared" si="133"/>
        <v>-0.28104956171704693</v>
      </c>
      <c r="GJ28" s="3">
        <f t="shared" si="134"/>
        <v>-6.6593211108107966E-2</v>
      </c>
      <c r="GK28" s="3">
        <f t="shared" si="135"/>
        <v>-2.766162260311656E-2</v>
      </c>
      <c r="GL28" s="3">
        <f t="shared" si="136"/>
        <v>6.7771704765123217E-2</v>
      </c>
      <c r="GM28" s="3">
        <f t="shared" si="137"/>
        <v>0.3471821523768156</v>
      </c>
      <c r="GN28" s="3">
        <f t="shared" si="138"/>
        <v>-8.0914226684467322E-2</v>
      </c>
      <c r="GO28" s="3">
        <f t="shared" si="139"/>
        <v>9.4584275919887911E-2</v>
      </c>
      <c r="GP28" s="3">
        <f t="shared" si="140"/>
        <v>1.7708363839769169E-2</v>
      </c>
      <c r="GQ28" s="3">
        <f t="shared" si="141"/>
        <v>-0.32853591760960699</v>
      </c>
      <c r="GR28" s="3">
        <f t="shared" si="142"/>
        <v>-2.9962375179709892E-2</v>
      </c>
      <c r="GS28" s="3">
        <f t="shared" si="143"/>
        <v>-0.13178790170220625</v>
      </c>
      <c r="GT28" s="3">
        <f t="shared" si="144"/>
        <v>-0.48689804972679773</v>
      </c>
      <c r="GU28" s="3">
        <f t="shared" si="145"/>
        <v>0.68005496605567517</v>
      </c>
      <c r="GV28" s="3">
        <f t="shared" si="146"/>
        <v>0.34838541929151756</v>
      </c>
      <c r="GW28" s="3">
        <f t="shared" si="147"/>
        <v>-0.18168362676267494</v>
      </c>
      <c r="GX28" s="3">
        <f t="shared" si="148"/>
        <v>6.4734251863308695E-2</v>
      </c>
      <c r="GY28" s="3">
        <f t="shared" si="149"/>
        <v>7.1498579314125642E-3</v>
      </c>
      <c r="GZ28" s="3">
        <f t="shared" si="150"/>
        <v>0.13977657394961068</v>
      </c>
      <c r="HA28" s="3">
        <f t="shared" si="151"/>
        <v>0.18399048266863169</v>
      </c>
      <c r="HB28" s="3">
        <f t="shared" si="152"/>
        <v>0.30972464924273346</v>
      </c>
      <c r="HC28" s="3">
        <f t="shared" si="153"/>
        <v>8.4690091005200502E-2</v>
      </c>
      <c r="HD28" s="3">
        <f t="shared" si="154"/>
        <v>0.3879489061265578</v>
      </c>
      <c r="HE28" s="3">
        <f t="shared" si="155"/>
        <v>-0.20603684179177012</v>
      </c>
      <c r="HF28" s="3">
        <f t="shared" si="156"/>
        <v>5.19490937210478E-2</v>
      </c>
      <c r="HG28" s="3">
        <f t="shared" si="157"/>
        <v>-5.294219752144258E-2</v>
      </c>
      <c r="HH28" s="3">
        <f t="shared" si="158"/>
        <v>3.3385207748820263E-2</v>
      </c>
      <c r="HI28" s="3">
        <f t="shared" si="159"/>
        <v>-7.4829715959038298E-2</v>
      </c>
      <c r="HJ28" s="3">
        <f t="shared" si="160"/>
        <v>-2.3141057526896526E-2</v>
      </c>
      <c r="HK28" s="3">
        <f t="shared" si="161"/>
        <v>-3.4740175621430971E-3</v>
      </c>
      <c r="HL28" s="3">
        <f t="shared" si="162"/>
        <v>6.2231729164722943E-2</v>
      </c>
      <c r="HM28" s="3">
        <f t="shared" si="163"/>
        <v>4.8303221554103153E-2</v>
      </c>
      <c r="HN28" s="3">
        <f t="shared" si="164"/>
        <v>0.21640461451445447</v>
      </c>
      <c r="HO28" s="3">
        <f t="shared" si="165"/>
        <v>0.28163573911398732</v>
      </c>
      <c r="HP28" s="3">
        <f t="shared" si="166"/>
        <v>0.19467904277805673</v>
      </c>
      <c r="HQ28" s="3">
        <f t="shared" si="167"/>
        <v>7.7063329955773252E-2</v>
      </c>
    </row>
    <row r="29" spans="1:225" s="6" customFormat="1" x14ac:dyDescent="0.3">
      <c r="A29" s="24" t="s">
        <v>45</v>
      </c>
      <c r="B29" s="7">
        <v>35.048400000000001</v>
      </c>
      <c r="C29" s="7">
        <v>33.411999999999999</v>
      </c>
      <c r="D29" s="7">
        <v>41.940100000000001</v>
      </c>
      <c r="E29" s="7">
        <v>30.6023</v>
      </c>
      <c r="F29" s="4">
        <v>55.956000000000003</v>
      </c>
      <c r="G29" s="7">
        <v>62.173999999999999</v>
      </c>
      <c r="H29" s="7">
        <v>58.826099999999997</v>
      </c>
      <c r="I29" s="15">
        <v>28.241800000000001</v>
      </c>
      <c r="J29" s="13">
        <v>40.968000000000004</v>
      </c>
      <c r="K29" s="7">
        <v>39.974600000000002</v>
      </c>
      <c r="L29" s="7">
        <v>60.532600000000002</v>
      </c>
      <c r="M29" s="15">
        <v>56.921599999999998</v>
      </c>
      <c r="N29" s="7">
        <v>55.182499999999997</v>
      </c>
      <c r="O29" s="7">
        <v>41.375399999999999</v>
      </c>
      <c r="P29" s="13">
        <v>31.144100000000002</v>
      </c>
      <c r="Q29" s="13">
        <v>40.3994</v>
      </c>
      <c r="R29" s="7">
        <v>38.420200000000001</v>
      </c>
      <c r="S29" s="13">
        <v>24.957599999999999</v>
      </c>
      <c r="T29" s="13">
        <v>46.226399999999998</v>
      </c>
      <c r="U29" s="15">
        <v>29.156400000000001</v>
      </c>
      <c r="V29" s="13">
        <v>22.216799999999999</v>
      </c>
      <c r="W29" s="4">
        <v>36.080500000000001</v>
      </c>
      <c r="X29" s="13">
        <v>42.685699999999997</v>
      </c>
      <c r="Y29" s="7">
        <v>31.14</v>
      </c>
      <c r="Z29" s="13">
        <v>57.293799999999997</v>
      </c>
      <c r="AA29" s="7">
        <v>29.379799999999999</v>
      </c>
      <c r="AB29" s="7">
        <v>38.406300000000002</v>
      </c>
      <c r="AC29" s="7">
        <v>29.409500000000001</v>
      </c>
      <c r="AD29" s="7">
        <v>23.174700000000001</v>
      </c>
      <c r="AE29" s="15">
        <v>27.774899999999999</v>
      </c>
      <c r="AF29" s="15">
        <v>34.506599999999999</v>
      </c>
      <c r="AG29" s="7">
        <v>23.490400000000001</v>
      </c>
      <c r="AH29" s="7">
        <v>43.620199999999997</v>
      </c>
      <c r="AI29" s="7">
        <v>37.063000000000002</v>
      </c>
      <c r="AJ29" s="7">
        <v>22.697600000000001</v>
      </c>
      <c r="AK29" s="7">
        <v>37.293300000000002</v>
      </c>
      <c r="AL29" s="7">
        <v>30.4969</v>
      </c>
      <c r="AM29" s="15">
        <v>28.255600000000001</v>
      </c>
      <c r="AN29" s="7">
        <v>19.762799999999999</v>
      </c>
      <c r="AO29" s="7">
        <v>45.671100000000003</v>
      </c>
      <c r="AP29" s="4">
        <v>50.439399999999999</v>
      </c>
      <c r="AQ29" s="7">
        <v>40.914200000000001</v>
      </c>
      <c r="AR29" s="7">
        <v>34.5869</v>
      </c>
      <c r="AS29" s="15">
        <v>27.794899999999998</v>
      </c>
      <c r="AT29" s="13">
        <v>34.8598</v>
      </c>
      <c r="AU29" s="13">
        <v>34.918700000000001</v>
      </c>
      <c r="AV29" s="15">
        <v>33.483499999999999</v>
      </c>
      <c r="AW29" s="7">
        <v>37.192700000000002</v>
      </c>
      <c r="AX29" s="13">
        <v>36.805199999999999</v>
      </c>
      <c r="AY29" s="13">
        <v>36.8277</v>
      </c>
      <c r="AZ29" s="15">
        <v>37.613599999999998</v>
      </c>
      <c r="BA29" s="15">
        <v>46.010100000000001</v>
      </c>
      <c r="BB29" s="13">
        <v>55.733400000000003</v>
      </c>
      <c r="BC29" s="13">
        <v>52.487499999999997</v>
      </c>
      <c r="BD29" s="15">
        <v>47.002000000000002</v>
      </c>
      <c r="BE29" s="24" t="s">
        <v>45</v>
      </c>
      <c r="BG29" s="3">
        <f t="shared" si="3"/>
        <v>1.711918375731845</v>
      </c>
      <c r="BH29" s="3">
        <f t="shared" si="4"/>
        <v>1.7957620016760445</v>
      </c>
      <c r="BI29" s="3">
        <f t="shared" si="5"/>
        <v>1.4306117534292955</v>
      </c>
      <c r="BJ29" s="3">
        <f t="shared" si="6"/>
        <v>1.9606369455890571</v>
      </c>
      <c r="BK29" s="3">
        <f t="shared" si="7"/>
        <v>1.0722710701265279</v>
      </c>
      <c r="BL29" s="3">
        <f t="shared" si="8"/>
        <v>0.9650336153376009</v>
      </c>
      <c r="BM29" s="3">
        <f t="shared" si="9"/>
        <v>1.0199554279477987</v>
      </c>
      <c r="BN29" s="3">
        <f t="shared" si="10"/>
        <v>2.1245104773775041</v>
      </c>
      <c r="BO29" s="3">
        <f t="shared" si="11"/>
        <v>1.4645577035735207</v>
      </c>
      <c r="BP29" s="3">
        <f t="shared" si="12"/>
        <v>1.5009531052218157</v>
      </c>
      <c r="BQ29" s="3">
        <f t="shared" si="13"/>
        <v>0.99120143525967819</v>
      </c>
      <c r="BR29" s="3">
        <f t="shared" si="14"/>
        <v>1.054081403193164</v>
      </c>
      <c r="BS29" s="3">
        <f t="shared" si="15"/>
        <v>1.087301227744303</v>
      </c>
      <c r="BT29" s="3">
        <f t="shared" si="16"/>
        <v>1.4501370379500864</v>
      </c>
      <c r="BU29" s="3">
        <f t="shared" si="17"/>
        <v>1.9265286201880933</v>
      </c>
      <c r="BV29" s="3">
        <f t="shared" si="18"/>
        <v>1.4851705718401758</v>
      </c>
      <c r="BW29" s="3">
        <f t="shared" si="19"/>
        <v>1.561678492043248</v>
      </c>
      <c r="BX29" s="3">
        <f t="shared" si="20"/>
        <v>2.4040773151264547</v>
      </c>
      <c r="BY29" s="3">
        <f t="shared" si="21"/>
        <v>1.2979596074970148</v>
      </c>
      <c r="BZ29" s="3">
        <f t="shared" si="22"/>
        <v>2.0578672264065521</v>
      </c>
      <c r="CA29" s="3">
        <f t="shared" si="23"/>
        <v>2.700658960786432</v>
      </c>
      <c r="CB29" s="3">
        <f t="shared" si="24"/>
        <v>1.662948129876249</v>
      </c>
      <c r="CC29" s="3">
        <f t="shared" si="25"/>
        <v>1.405622960382517</v>
      </c>
      <c r="CD29" s="3">
        <f t="shared" si="26"/>
        <v>1.9267822736030829</v>
      </c>
      <c r="CE29" s="3">
        <f t="shared" si="27"/>
        <v>1.0472337320966667</v>
      </c>
      <c r="CF29" s="3">
        <f t="shared" si="28"/>
        <v>2.0422194841353583</v>
      </c>
      <c r="CG29" s="3">
        <f t="shared" si="29"/>
        <v>1.5622436943938884</v>
      </c>
      <c r="CH29" s="3">
        <f t="shared" si="30"/>
        <v>2.0401570920960914</v>
      </c>
      <c r="CI29" s="3">
        <f t="shared" si="31"/>
        <v>2.5890302787091093</v>
      </c>
      <c r="CJ29" s="3">
        <f t="shared" si="32"/>
        <v>2.1602237991855957</v>
      </c>
      <c r="CK29" s="3">
        <f t="shared" si="33"/>
        <v>1.7387977952043958</v>
      </c>
      <c r="CL29" s="3">
        <f t="shared" si="34"/>
        <v>2.5542349214998468</v>
      </c>
      <c r="CM29" s="3">
        <f t="shared" si="35"/>
        <v>1.3755095116482732</v>
      </c>
      <c r="CN29" s="3">
        <f t="shared" si="36"/>
        <v>1.6188651755119661</v>
      </c>
      <c r="CO29" s="3">
        <f t="shared" si="37"/>
        <v>2.6434512900042293</v>
      </c>
      <c r="CP29" s="3">
        <f t="shared" si="38"/>
        <v>1.6088680808617097</v>
      </c>
      <c r="CQ29" s="3">
        <f t="shared" si="39"/>
        <v>1.9674130813295778</v>
      </c>
      <c r="CR29" s="3">
        <f t="shared" si="40"/>
        <v>2.1234728690949756</v>
      </c>
      <c r="CS29" s="3">
        <f t="shared" si="41"/>
        <v>3.0360070435363413</v>
      </c>
      <c r="CT29" s="3">
        <f t="shared" si="42"/>
        <v>1.3137410747715732</v>
      </c>
      <c r="CU29" s="3">
        <f t="shared" si="43"/>
        <v>1.1895462674020707</v>
      </c>
      <c r="CV29" s="3">
        <f t="shared" si="44"/>
        <v>1.4664835191693837</v>
      </c>
      <c r="CW29" s="3">
        <f t="shared" si="45"/>
        <v>1.7347608487606578</v>
      </c>
      <c r="CX29" s="3">
        <f t="shared" si="46"/>
        <v>2.1586693961841923</v>
      </c>
      <c r="CY29" s="3">
        <f t="shared" si="47"/>
        <v>1.7211802706842838</v>
      </c>
      <c r="CZ29" s="3">
        <f t="shared" si="48"/>
        <v>1.7182770263497782</v>
      </c>
      <c r="DA29" s="3">
        <f t="shared" si="49"/>
        <v>1.7919273672107157</v>
      </c>
      <c r="DB29" s="3">
        <f t="shared" si="50"/>
        <v>1.613219798508847</v>
      </c>
      <c r="DC29" s="3">
        <f t="shared" si="51"/>
        <v>1.6302044276352254</v>
      </c>
      <c r="DD29" s="3">
        <f t="shared" si="52"/>
        <v>1.6292084490750169</v>
      </c>
      <c r="DE29" s="3">
        <f t="shared" si="53"/>
        <v>1.5951677052980837</v>
      </c>
      <c r="DF29" s="3">
        <f t="shared" si="54"/>
        <v>1.3040614995403184</v>
      </c>
      <c r="DG29" s="3">
        <f t="shared" si="55"/>
        <v>1.0765537361797413</v>
      </c>
      <c r="DH29" s="3">
        <f t="shared" si="56"/>
        <v>1.1431293165039296</v>
      </c>
      <c r="DI29" s="3">
        <f t="shared" si="57"/>
        <v>1.2765414237692012</v>
      </c>
      <c r="DJ29" s="74"/>
      <c r="DK29" s="3">
        <f t="shared" si="58"/>
        <v>0.42280590397071605</v>
      </c>
      <c r="DL29" s="3">
        <f t="shared" si="59"/>
        <v>0.39712479724453809</v>
      </c>
      <c r="DM29" s="3">
        <f t="shared" si="60"/>
        <v>-0.37152776068632282</v>
      </c>
      <c r="DN29" s="3">
        <f t="shared" si="61"/>
        <v>0.7332687895848059</v>
      </c>
      <c r="DO29" s="3">
        <f t="shared" si="62"/>
        <v>-0.590352544481896</v>
      </c>
      <c r="DP29" s="3">
        <f t="shared" si="63"/>
        <v>-0.58499854537675766</v>
      </c>
      <c r="DQ29" s="3">
        <f t="shared" si="64"/>
        <v>-0.52288489989291542</v>
      </c>
      <c r="DR29" s="3">
        <f t="shared" si="65"/>
        <v>0.31325871729733934</v>
      </c>
      <c r="DS29" s="3">
        <f t="shared" si="66"/>
        <v>0.29653427696099688</v>
      </c>
      <c r="DT29" s="3">
        <f t="shared" si="67"/>
        <v>0.45865870407210185</v>
      </c>
      <c r="DU29" s="3">
        <f t="shared" si="68"/>
        <v>-0.23484910132829456</v>
      </c>
      <c r="DV29" s="3">
        <f t="shared" si="69"/>
        <v>-0.77700212861379792</v>
      </c>
      <c r="DW29" s="3">
        <f t="shared" si="70"/>
        <v>-0.55132828610367324</v>
      </c>
      <c r="DX29" s="3">
        <f t="shared" si="71"/>
        <v>-0.3434858263589356</v>
      </c>
      <c r="DY29" s="3">
        <f t="shared" si="72"/>
        <v>0.19659116564503393</v>
      </c>
      <c r="DZ29" s="3">
        <f t="shared" si="73"/>
        <v>-0.2484629923115102</v>
      </c>
      <c r="EA29" s="3">
        <f t="shared" si="74"/>
        <v>-0.22448491770029594</v>
      </c>
      <c r="EB29" s="3">
        <f t="shared" si="75"/>
        <v>0.36545706089321289</v>
      </c>
      <c r="EC29" s="3">
        <f t="shared" si="76"/>
        <v>3.6607311352300019E-2</v>
      </c>
      <c r="ED29" s="3">
        <f t="shared" si="77"/>
        <v>0.14531458300596134</v>
      </c>
      <c r="EE29" s="3">
        <f t="shared" si="78"/>
        <v>0.28104956171704693</v>
      </c>
      <c r="EF29" s="3">
        <f t="shared" si="79"/>
        <v>6.6593211108107966E-2</v>
      </c>
      <c r="EG29" s="3">
        <f t="shared" si="80"/>
        <v>2.7685281070663592E-2</v>
      </c>
      <c r="EH29" s="3">
        <f t="shared" si="81"/>
        <v>-6.7771704765123217E-2</v>
      </c>
      <c r="EI29" s="3">
        <f t="shared" si="82"/>
        <v>-0.34714941790509551</v>
      </c>
      <c r="EJ29" s="3">
        <f t="shared" si="83"/>
        <v>8.0914226684467322E-2</v>
      </c>
      <c r="EK29" s="3">
        <f t="shared" si="84"/>
        <v>-9.4584275919887911E-2</v>
      </c>
      <c r="EL29" s="3">
        <f t="shared" si="85"/>
        <v>-1.7693647292232152E-2</v>
      </c>
      <c r="EM29" s="3">
        <f t="shared" si="86"/>
        <v>0.32853591760960699</v>
      </c>
      <c r="EN29" s="3">
        <f t="shared" si="87"/>
        <v>2.9962375179709892E-2</v>
      </c>
      <c r="EO29" s="3">
        <f t="shared" si="88"/>
        <v>0.42783952143855791</v>
      </c>
      <c r="EP29" s="3">
        <f t="shared" si="89"/>
        <v>0.48689804972679773</v>
      </c>
      <c r="EQ29" s="3">
        <f t="shared" si="90"/>
        <v>-0.68005496605567517</v>
      </c>
      <c r="ER29" s="3">
        <f t="shared" si="91"/>
        <v>-0.34838541929151756</v>
      </c>
      <c r="ES29" s="3">
        <f t="shared" si="92"/>
        <v>0.18168362676267494</v>
      </c>
      <c r="ET29" s="3">
        <f t="shared" si="93"/>
        <v>-6.4734251863308695E-2</v>
      </c>
      <c r="EU29" s="3">
        <f t="shared" si="94"/>
        <v>-7.1498579314125642E-3</v>
      </c>
      <c r="EV29" s="3">
        <f t="shared" si="95"/>
        <v>-0.13977657394961068</v>
      </c>
      <c r="EW29" s="3">
        <f t="shared" si="96"/>
        <v>-0.18399048266863169</v>
      </c>
      <c r="EX29" s="3">
        <f t="shared" si="97"/>
        <v>-0.30972464924273346</v>
      </c>
      <c r="EY29" s="3">
        <f t="shared" si="98"/>
        <v>-8.4690091005200502E-2</v>
      </c>
      <c r="EZ29" s="3">
        <f t="shared" si="99"/>
        <v>-0.3879489061265578</v>
      </c>
      <c r="FA29" s="3">
        <f t="shared" si="100"/>
        <v>0.20603684179177012</v>
      </c>
      <c r="FB29" s="3">
        <f t="shared" si="101"/>
        <v>-5.19490937210478E-2</v>
      </c>
      <c r="FC29" s="3">
        <f t="shared" si="102"/>
        <v>5.294219752144258E-2</v>
      </c>
      <c r="FD29" s="3">
        <f t="shared" si="103"/>
        <v>-3.3385207748820263E-2</v>
      </c>
      <c r="FE29" s="3">
        <f t="shared" si="104"/>
        <v>7.4829715959038298E-2</v>
      </c>
      <c r="FF29" s="3">
        <f t="shared" si="105"/>
        <v>2.3160452264889508E-2</v>
      </c>
      <c r="FG29" s="3">
        <f t="shared" si="106"/>
        <v>3.4740175621430971E-3</v>
      </c>
      <c r="FH29" s="3">
        <f t="shared" si="107"/>
        <v>-6.2231729164722943E-2</v>
      </c>
      <c r="FI29" s="3">
        <f t="shared" si="108"/>
        <v>-4.8284043843752851E-2</v>
      </c>
      <c r="FJ29" s="3">
        <f t="shared" si="109"/>
        <v>-0.21640461451445447</v>
      </c>
      <c r="FK29" s="3">
        <f t="shared" si="110"/>
        <v>-0.28163573911398732</v>
      </c>
      <c r="FL29" s="3">
        <f t="shared" si="111"/>
        <v>-0.19467904277805673</v>
      </c>
      <c r="FM29" s="3">
        <f t="shared" si="112"/>
        <v>-7.7063329955773252E-2</v>
      </c>
      <c r="FN29" s="74"/>
      <c r="FO29" s="3">
        <f t="shared" si="113"/>
        <v>-0.42280590397071605</v>
      </c>
      <c r="FP29" s="3">
        <f t="shared" si="114"/>
        <v>-0.39712479724453809</v>
      </c>
      <c r="FQ29" s="3">
        <f t="shared" si="115"/>
        <v>0.37152776068632282</v>
      </c>
      <c r="FR29" s="3">
        <f t="shared" si="116"/>
        <v>-0.7332687895848059</v>
      </c>
      <c r="FS29" s="3">
        <f t="shared" si="117"/>
        <v>0.590352544481896</v>
      </c>
      <c r="FT29" s="3">
        <f t="shared" si="118"/>
        <v>0.58499854537675766</v>
      </c>
      <c r="FU29" s="3">
        <f t="shared" si="119"/>
        <v>0.52288489989291542</v>
      </c>
      <c r="FV29" s="3">
        <f t="shared" si="120"/>
        <v>-0.31325871729733934</v>
      </c>
      <c r="FW29" s="3">
        <f t="shared" si="121"/>
        <v>-0.29653427696099688</v>
      </c>
      <c r="FX29" s="3">
        <f t="shared" si="122"/>
        <v>-0.45865870407210185</v>
      </c>
      <c r="FY29" s="3">
        <f t="shared" si="123"/>
        <v>0.23484910132829456</v>
      </c>
      <c r="FZ29" s="3">
        <f t="shared" si="124"/>
        <v>0.77700212861379792</v>
      </c>
      <c r="GA29" s="3">
        <f t="shared" si="125"/>
        <v>0.55132828610367324</v>
      </c>
      <c r="GB29" s="3">
        <f t="shared" si="126"/>
        <v>0.3434858263589356</v>
      </c>
      <c r="GC29" s="3">
        <f t="shared" si="127"/>
        <v>-0.19659116564503393</v>
      </c>
      <c r="GD29" s="3">
        <f t="shared" si="128"/>
        <v>0.2484629923115102</v>
      </c>
      <c r="GE29" s="3">
        <f t="shared" si="129"/>
        <v>0.22448491770029594</v>
      </c>
      <c r="GF29" s="3">
        <f t="shared" si="130"/>
        <v>-0.36545706089321289</v>
      </c>
      <c r="GG29" s="3">
        <f t="shared" si="131"/>
        <v>-3.6607311352300019E-2</v>
      </c>
      <c r="GH29" s="3">
        <f t="shared" si="132"/>
        <v>-0.14531458300596134</v>
      </c>
      <c r="GI29" s="3">
        <f t="shared" si="133"/>
        <v>-0.28104956171704693</v>
      </c>
      <c r="GJ29" s="3">
        <f t="shared" si="134"/>
        <v>-6.6593211108107966E-2</v>
      </c>
      <c r="GK29" s="3">
        <f t="shared" si="135"/>
        <v>-2.7685281070663592E-2</v>
      </c>
      <c r="GL29" s="3">
        <f t="shared" si="136"/>
        <v>6.7771704765123217E-2</v>
      </c>
      <c r="GM29" s="3">
        <f t="shared" si="137"/>
        <v>0.34714941790509551</v>
      </c>
      <c r="GN29" s="3">
        <f t="shared" si="138"/>
        <v>-8.0914226684467322E-2</v>
      </c>
      <c r="GO29" s="3">
        <f t="shared" si="139"/>
        <v>9.4584275919887911E-2</v>
      </c>
      <c r="GP29" s="3">
        <f t="shared" si="140"/>
        <v>1.7693647292232152E-2</v>
      </c>
      <c r="GQ29" s="3">
        <f t="shared" si="141"/>
        <v>-0.32853591760960699</v>
      </c>
      <c r="GR29" s="3">
        <f t="shared" si="142"/>
        <v>-2.9962375179709892E-2</v>
      </c>
      <c r="GS29" s="3">
        <f t="shared" si="143"/>
        <v>-0.42783952143855791</v>
      </c>
      <c r="GT29" s="3">
        <f t="shared" si="144"/>
        <v>-0.48689804972679773</v>
      </c>
      <c r="GU29" s="3">
        <f t="shared" si="145"/>
        <v>0.68005496605567517</v>
      </c>
      <c r="GV29" s="3">
        <f t="shared" si="146"/>
        <v>0.34838541929151756</v>
      </c>
      <c r="GW29" s="3">
        <f t="shared" si="147"/>
        <v>-0.18168362676267494</v>
      </c>
      <c r="GX29" s="3">
        <f t="shared" si="148"/>
        <v>6.4734251863308695E-2</v>
      </c>
      <c r="GY29" s="3">
        <f t="shared" si="149"/>
        <v>7.1498579314125642E-3</v>
      </c>
      <c r="GZ29" s="3">
        <f t="shared" si="150"/>
        <v>0.13977657394961068</v>
      </c>
      <c r="HA29" s="3">
        <f t="shared" si="151"/>
        <v>0.18399048266863169</v>
      </c>
      <c r="HB29" s="3">
        <f t="shared" si="152"/>
        <v>0.30972464924273346</v>
      </c>
      <c r="HC29" s="3">
        <f t="shared" si="153"/>
        <v>8.4690091005200502E-2</v>
      </c>
      <c r="HD29" s="3">
        <f t="shared" si="154"/>
        <v>0.3879489061265578</v>
      </c>
      <c r="HE29" s="3">
        <f t="shared" si="155"/>
        <v>-0.20603684179177012</v>
      </c>
      <c r="HF29" s="3">
        <f t="shared" si="156"/>
        <v>5.19490937210478E-2</v>
      </c>
      <c r="HG29" s="3">
        <f t="shared" si="157"/>
        <v>-5.294219752144258E-2</v>
      </c>
      <c r="HH29" s="3">
        <f t="shared" si="158"/>
        <v>3.3385207748820263E-2</v>
      </c>
      <c r="HI29" s="3">
        <f t="shared" si="159"/>
        <v>-7.4829715959038298E-2</v>
      </c>
      <c r="HJ29" s="3">
        <f t="shared" si="160"/>
        <v>-2.3160452264889508E-2</v>
      </c>
      <c r="HK29" s="3">
        <f t="shared" si="161"/>
        <v>-3.4740175621430971E-3</v>
      </c>
      <c r="HL29" s="3">
        <f t="shared" si="162"/>
        <v>6.2231729164722943E-2</v>
      </c>
      <c r="HM29" s="3">
        <f t="shared" si="163"/>
        <v>4.8284043843752851E-2</v>
      </c>
      <c r="HN29" s="3">
        <f t="shared" si="164"/>
        <v>0.21640461451445447</v>
      </c>
      <c r="HO29" s="3">
        <f t="shared" si="165"/>
        <v>0.28163573911398732</v>
      </c>
      <c r="HP29" s="3">
        <f t="shared" si="166"/>
        <v>0.19467904277805673</v>
      </c>
      <c r="HQ29" s="3">
        <f t="shared" si="167"/>
        <v>7.7063329955773252E-2</v>
      </c>
    </row>
    <row r="30" spans="1:225" x14ac:dyDescent="0.3">
      <c r="A30" s="24" t="s">
        <v>46</v>
      </c>
      <c r="B30" s="4">
        <v>48.560099999999998</v>
      </c>
      <c r="C30" s="4">
        <v>40.971200000000003</v>
      </c>
      <c r="D30" s="4">
        <v>27.041899999999998</v>
      </c>
      <c r="E30" s="4">
        <v>20.944099999999999</v>
      </c>
      <c r="F30" s="4">
        <v>43.05</v>
      </c>
      <c r="G30" s="4">
        <v>39.615499999999997</v>
      </c>
      <c r="H30" s="4">
        <v>44.732199999999999</v>
      </c>
      <c r="I30" s="13">
        <v>22.186800000000002</v>
      </c>
      <c r="J30" s="13">
        <v>38.665599999999998</v>
      </c>
      <c r="K30" s="4">
        <v>36.627899999999997</v>
      </c>
      <c r="L30" s="4">
        <v>47.686</v>
      </c>
      <c r="M30" s="15">
        <v>39.387300000000003</v>
      </c>
      <c r="N30" s="4">
        <v>41.408499999999997</v>
      </c>
      <c r="O30" s="4">
        <v>24.317599999999999</v>
      </c>
      <c r="P30" s="13">
        <v>22.3888</v>
      </c>
      <c r="Q30" s="13">
        <v>45.073599999999999</v>
      </c>
      <c r="R30" s="4">
        <v>28.275300000000001</v>
      </c>
      <c r="S30" s="13">
        <v>21.012</v>
      </c>
      <c r="T30" s="13">
        <v>32.666699999999999</v>
      </c>
      <c r="U30" s="13">
        <v>31.880299999999998</v>
      </c>
      <c r="V30" s="13">
        <v>19.358899999999998</v>
      </c>
      <c r="W30" s="4">
        <v>28.2379</v>
      </c>
      <c r="X30" s="13">
        <v>56.732399999999998</v>
      </c>
      <c r="Y30" s="4">
        <v>22.6677</v>
      </c>
      <c r="Z30" s="13">
        <v>38.950099999999999</v>
      </c>
      <c r="AA30" s="4">
        <v>21.790299999999998</v>
      </c>
      <c r="AB30" s="4">
        <v>36.229199999999999</v>
      </c>
      <c r="AC30" s="4">
        <v>20.123200000000001</v>
      </c>
      <c r="AD30" s="4">
        <v>23.3766</v>
      </c>
      <c r="AE30" s="13">
        <v>33.247900000000001</v>
      </c>
      <c r="AF30" s="13">
        <v>33.714700000000001</v>
      </c>
      <c r="AG30" s="4">
        <v>19.5609</v>
      </c>
      <c r="AH30" s="4">
        <v>42.982500000000002</v>
      </c>
      <c r="AI30" s="4">
        <v>20.970700000000001</v>
      </c>
      <c r="AJ30" s="4">
        <v>17.3172</v>
      </c>
      <c r="AK30" s="4">
        <v>31.735399999999998</v>
      </c>
      <c r="AL30" s="4">
        <v>26.395900000000001</v>
      </c>
      <c r="AM30" s="13">
        <v>21.296600000000002</v>
      </c>
      <c r="AN30" s="4">
        <v>12.490600000000001</v>
      </c>
      <c r="AO30" s="4">
        <v>36.498600000000003</v>
      </c>
      <c r="AP30" s="4">
        <v>47.585599999999999</v>
      </c>
      <c r="AQ30" s="4">
        <v>36.017600000000002</v>
      </c>
      <c r="AR30" s="7">
        <v>32.486600000000003</v>
      </c>
      <c r="AS30" s="13">
        <v>24.606100000000001</v>
      </c>
      <c r="AT30" s="13">
        <v>37.279200000000003</v>
      </c>
      <c r="AU30" s="13">
        <v>41.081899999999997</v>
      </c>
      <c r="AV30" s="13">
        <v>46.637099999999997</v>
      </c>
      <c r="AW30" s="4">
        <v>28.556899999999999</v>
      </c>
      <c r="AX30" s="13">
        <v>29.6159</v>
      </c>
      <c r="AY30" s="13">
        <v>30.8507</v>
      </c>
      <c r="AZ30" s="13">
        <v>26.175899999999999</v>
      </c>
      <c r="BA30" s="13">
        <v>42.581499999999998</v>
      </c>
      <c r="BB30" s="13">
        <v>48.716700000000003</v>
      </c>
      <c r="BC30" s="13">
        <v>50.965000000000003</v>
      </c>
      <c r="BD30" s="13">
        <v>45.984400000000001</v>
      </c>
      <c r="BE30" s="24" t="s">
        <v>46</v>
      </c>
      <c r="BG30" s="3">
        <f t="shared" si="3"/>
        <v>1.2355822990479839</v>
      </c>
      <c r="BH30" s="3">
        <f t="shared" si="4"/>
        <v>1.4644433162807045</v>
      </c>
      <c r="BI30" s="3">
        <f t="shared" si="5"/>
        <v>2.2187790059130461</v>
      </c>
      <c r="BJ30" s="3">
        <f t="shared" si="6"/>
        <v>2.8647685983164712</v>
      </c>
      <c r="BK30" s="3">
        <f t="shared" si="7"/>
        <v>1.3937282229965158</v>
      </c>
      <c r="BL30" s="3">
        <f t="shared" si="8"/>
        <v>1.5145586954601105</v>
      </c>
      <c r="BM30" s="3">
        <f t="shared" si="9"/>
        <v>1.341315651812341</v>
      </c>
      <c r="BN30" s="3">
        <f t="shared" si="10"/>
        <v>2.7043106712099085</v>
      </c>
      <c r="BO30" s="3">
        <f t="shared" si="11"/>
        <v>1.5517669452950427</v>
      </c>
      <c r="BP30" s="3">
        <f t="shared" si="12"/>
        <v>1.6380955501134382</v>
      </c>
      <c r="BQ30" s="3">
        <f t="shared" si="13"/>
        <v>1.2582309273161933</v>
      </c>
      <c r="BR30" s="3">
        <f t="shared" si="14"/>
        <v>1.5233336633889603</v>
      </c>
      <c r="BS30" s="3">
        <f t="shared" si="15"/>
        <v>1.4489778668630837</v>
      </c>
      <c r="BT30" s="3">
        <f t="shared" si="16"/>
        <v>2.467348751521532</v>
      </c>
      <c r="BU30" s="3">
        <f t="shared" si="17"/>
        <v>2.6799113842635602</v>
      </c>
      <c r="BV30" s="3">
        <f t="shared" si="18"/>
        <v>1.3311561534911789</v>
      </c>
      <c r="BW30" s="3">
        <f t="shared" si="19"/>
        <v>2.1219934006005241</v>
      </c>
      <c r="BX30" s="3">
        <f t="shared" si="20"/>
        <v>2.8555111364934325</v>
      </c>
      <c r="BY30" s="3">
        <f t="shared" si="21"/>
        <v>1.8367328196603883</v>
      </c>
      <c r="BZ30" s="3">
        <f t="shared" si="22"/>
        <v>1.8820400058970588</v>
      </c>
      <c r="CA30" s="3">
        <f t="shared" si="23"/>
        <v>3.0993496531311182</v>
      </c>
      <c r="CB30" s="3">
        <f t="shared" si="24"/>
        <v>2.1248038983068853</v>
      </c>
      <c r="CC30" s="3">
        <f t="shared" si="25"/>
        <v>1.0575967172197898</v>
      </c>
      <c r="CD30" s="3">
        <f t="shared" si="26"/>
        <v>2.6469381542900252</v>
      </c>
      <c r="CE30" s="3">
        <f t="shared" si="27"/>
        <v>1.5404325020988394</v>
      </c>
      <c r="CF30" s="3">
        <f t="shared" si="28"/>
        <v>2.7535187675249997</v>
      </c>
      <c r="CG30" s="3">
        <f t="shared" si="29"/>
        <v>1.6561226855685469</v>
      </c>
      <c r="CH30" s="3">
        <f t="shared" si="30"/>
        <v>2.9816331398584719</v>
      </c>
      <c r="CI30" s="3">
        <f t="shared" si="31"/>
        <v>2.5666692333359</v>
      </c>
      <c r="CJ30" s="3">
        <f t="shared" si="32"/>
        <v>1.8046252545273536</v>
      </c>
      <c r="CK30" s="3">
        <f t="shared" si="33"/>
        <v>1.7796391485019887</v>
      </c>
      <c r="CL30" s="3">
        <f t="shared" si="34"/>
        <v>3.067343527138322</v>
      </c>
      <c r="CM30" s="3">
        <f t="shared" si="35"/>
        <v>1.3959169429418949</v>
      </c>
      <c r="CN30" s="3">
        <f t="shared" si="36"/>
        <v>2.8611348214413441</v>
      </c>
      <c r="CO30" s="3">
        <f t="shared" si="37"/>
        <v>3.4647633566627398</v>
      </c>
      <c r="CP30" s="3">
        <f t="shared" si="38"/>
        <v>1.8906331730496544</v>
      </c>
      <c r="CQ30" s="3">
        <f t="shared" si="39"/>
        <v>2.2730802889842741</v>
      </c>
      <c r="CR30" s="3">
        <f t="shared" si="40"/>
        <v>2.8173511264708919</v>
      </c>
      <c r="CS30" s="3">
        <f t="shared" si="41"/>
        <v>4.8036123164619795</v>
      </c>
      <c r="CT30" s="3">
        <f t="shared" si="42"/>
        <v>1.6438986700859757</v>
      </c>
      <c r="CU30" s="3">
        <f t="shared" si="43"/>
        <v>1.2608856460778051</v>
      </c>
      <c r="CV30" s="3">
        <f t="shared" si="44"/>
        <v>1.6658522500111057</v>
      </c>
      <c r="CW30" s="3">
        <f t="shared" si="45"/>
        <v>1.8469153435570356</v>
      </c>
      <c r="CX30" s="3">
        <f t="shared" si="46"/>
        <v>2.4384197414462268</v>
      </c>
      <c r="CY30" s="3">
        <f t="shared" si="47"/>
        <v>1.6094765982102619</v>
      </c>
      <c r="CZ30" s="3">
        <f t="shared" si="48"/>
        <v>1.4604972019307774</v>
      </c>
      <c r="DA30" s="3">
        <f t="shared" si="49"/>
        <v>1.2865293939803291</v>
      </c>
      <c r="DB30" s="3">
        <f t="shared" si="50"/>
        <v>2.1010683932779819</v>
      </c>
      <c r="DC30" s="3">
        <f t="shared" si="51"/>
        <v>2.0259387693772601</v>
      </c>
      <c r="DD30" s="3">
        <f t="shared" si="52"/>
        <v>1.9448505220302943</v>
      </c>
      <c r="DE30" s="3">
        <f t="shared" si="53"/>
        <v>2.2921847959382489</v>
      </c>
      <c r="DF30" s="3">
        <f t="shared" si="54"/>
        <v>1.4090626210913191</v>
      </c>
      <c r="DG30" s="3">
        <f t="shared" si="55"/>
        <v>1.2316105154905812</v>
      </c>
      <c r="DH30" s="3">
        <f t="shared" si="56"/>
        <v>1.1772785244775825</v>
      </c>
      <c r="DI30" s="3">
        <f t="shared" si="57"/>
        <v>1.3047903201955446</v>
      </c>
      <c r="DK30" s="3">
        <f t="shared" si="58"/>
        <v>-4.7616903531564336E-2</v>
      </c>
      <c r="DL30" s="3">
        <f t="shared" si="59"/>
        <v>0.10288099206074977</v>
      </c>
      <c r="DM30" s="3">
        <f t="shared" si="60"/>
        <v>0.26160601978527165</v>
      </c>
      <c r="DN30" s="3">
        <f t="shared" si="61"/>
        <v>1.2803649855655559</v>
      </c>
      <c r="DO30" s="3">
        <f t="shared" si="62"/>
        <v>-0.21207294659241382</v>
      </c>
      <c r="DP30" s="3">
        <f t="shared" si="63"/>
        <v>6.5247842038112264E-2</v>
      </c>
      <c r="DQ30" s="3">
        <f t="shared" si="64"/>
        <v>-0.12774222107290528</v>
      </c>
      <c r="DR30" s="3">
        <f t="shared" si="65"/>
        <v>0.66138915668459874</v>
      </c>
      <c r="DS30" s="3">
        <f t="shared" si="66"/>
        <v>0.37998114067422967</v>
      </c>
      <c r="DT30" s="3">
        <f t="shared" si="67"/>
        <v>0.58479931284649278</v>
      </c>
      <c r="DU30" s="3">
        <f t="shared" si="68"/>
        <v>0.10929744620485443</v>
      </c>
      <c r="DV30" s="3">
        <f t="shared" si="69"/>
        <v>-0.24575643727410973</v>
      </c>
      <c r="DW30" s="3">
        <f t="shared" si="70"/>
        <v>-0.13704441058626912</v>
      </c>
      <c r="DX30" s="3">
        <f t="shared" si="71"/>
        <v>0.42328658246342721</v>
      </c>
      <c r="DY30" s="3">
        <f t="shared" si="72"/>
        <v>0.67277284340702903</v>
      </c>
      <c r="DZ30" s="3">
        <f t="shared" si="73"/>
        <v>-0.40641180745547451</v>
      </c>
      <c r="EA30" s="3">
        <f t="shared" si="74"/>
        <v>0.21783778016566588</v>
      </c>
      <c r="EB30" s="3">
        <f t="shared" si="75"/>
        <v>0.61372277814141019</v>
      </c>
      <c r="EC30" s="3">
        <f t="shared" si="76"/>
        <v>0.53750360406376418</v>
      </c>
      <c r="ED30" s="3">
        <f t="shared" si="77"/>
        <v>1.6461975735378085E-2</v>
      </c>
      <c r="EE30" s="3">
        <f t="shared" si="78"/>
        <v>0.4797036156444392</v>
      </c>
      <c r="EF30" s="3">
        <f t="shared" si="79"/>
        <v>0.42017974050834916</v>
      </c>
      <c r="EG30" s="3">
        <f t="shared" si="80"/>
        <v>-0.38273477768354541</v>
      </c>
      <c r="EH30" s="3">
        <f t="shared" si="81"/>
        <v>0.39035922558814612</v>
      </c>
      <c r="EI30" s="3">
        <f t="shared" si="82"/>
        <v>0.20960257725385345</v>
      </c>
      <c r="EJ30" s="3">
        <f t="shared" si="83"/>
        <v>0.51205274258244249</v>
      </c>
      <c r="EK30" s="3">
        <f t="shared" si="84"/>
        <v>-1.0394241308789472E-2</v>
      </c>
      <c r="EL30" s="3">
        <f t="shared" si="85"/>
        <v>0.52972886805875408</v>
      </c>
      <c r="EM30" s="3">
        <f t="shared" si="86"/>
        <v>0.31602146773656326</v>
      </c>
      <c r="EN30" s="3">
        <f t="shared" si="87"/>
        <v>-0.22951912759162177</v>
      </c>
      <c r="EO30" s="3">
        <f t="shared" si="88"/>
        <v>0.46133409042699436</v>
      </c>
      <c r="EP30" s="3">
        <f t="shared" si="89"/>
        <v>0.75099657939643427</v>
      </c>
      <c r="EQ30" s="3">
        <f t="shared" si="90"/>
        <v>-0.65880797823421788</v>
      </c>
      <c r="ER30" s="3">
        <f t="shared" si="91"/>
        <v>0.47321922397460353</v>
      </c>
      <c r="ES30" s="3">
        <f t="shared" si="92"/>
        <v>0.57201770351556536</v>
      </c>
      <c r="ET30" s="3">
        <f t="shared" si="93"/>
        <v>0.1680891849442378</v>
      </c>
      <c r="EU30" s="3">
        <f t="shared" si="94"/>
        <v>0.20119888544168796</v>
      </c>
      <c r="EV30" s="3">
        <f t="shared" si="95"/>
        <v>0.26813712808210927</v>
      </c>
      <c r="EW30" s="3">
        <f t="shared" si="96"/>
        <v>0.47795410015568385</v>
      </c>
      <c r="EX30" s="3">
        <f t="shared" si="97"/>
        <v>1.3715761883868286E-2</v>
      </c>
      <c r="EY30" s="3">
        <f t="shared" si="98"/>
        <v>-6.640387063433956E-4</v>
      </c>
      <c r="EZ30" s="3">
        <f t="shared" si="99"/>
        <v>-0.20404931487931333</v>
      </c>
      <c r="FA30" s="3">
        <f t="shared" si="100"/>
        <v>0.29641779231835175</v>
      </c>
      <c r="FB30" s="3">
        <f t="shared" si="101"/>
        <v>0.12385508520095136</v>
      </c>
      <c r="FC30" s="3">
        <f t="shared" si="102"/>
        <v>-4.3864410657645354E-2</v>
      </c>
      <c r="FD30" s="3">
        <f t="shared" si="103"/>
        <v>-0.26788826487415707</v>
      </c>
      <c r="FE30" s="3">
        <f t="shared" si="104"/>
        <v>-0.40319802595937992</v>
      </c>
      <c r="FF30" s="3">
        <f t="shared" si="105"/>
        <v>0.40434056048787154</v>
      </c>
      <c r="FG30" s="3">
        <f t="shared" si="106"/>
        <v>0.31701169954824282</v>
      </c>
      <c r="FH30" s="3">
        <f t="shared" si="107"/>
        <v>0.19325634588147356</v>
      </c>
      <c r="FI30" s="3">
        <f t="shared" si="108"/>
        <v>0.47473120771157018</v>
      </c>
      <c r="FJ30" s="3">
        <f t="shared" si="109"/>
        <v>-0.10468079434154133</v>
      </c>
      <c r="FK30" s="3">
        <f t="shared" si="110"/>
        <v>-8.7509982261190555E-2</v>
      </c>
      <c r="FL30" s="3">
        <f t="shared" si="111"/>
        <v>-0.1522119820794095</v>
      </c>
      <c r="FM30" s="3">
        <f t="shared" si="112"/>
        <v>-4.5485699585953616E-2</v>
      </c>
      <c r="FO30" s="3">
        <f t="shared" si="113"/>
        <v>4.7616903531564336E-2</v>
      </c>
      <c r="FP30" s="3">
        <f t="shared" si="114"/>
        <v>-0.10288099206074977</v>
      </c>
      <c r="FQ30" s="3">
        <f t="shared" si="115"/>
        <v>-0.26160601978527165</v>
      </c>
      <c r="FR30" s="3">
        <f t="shared" si="116"/>
        <v>-1.2803649855655559</v>
      </c>
      <c r="FS30" s="3">
        <f t="shared" si="117"/>
        <v>0.21207294659241382</v>
      </c>
      <c r="FT30" s="3">
        <f t="shared" si="118"/>
        <v>-6.5247842038112264E-2</v>
      </c>
      <c r="FU30" s="3">
        <f t="shared" si="119"/>
        <v>0.12774222107290528</v>
      </c>
      <c r="FV30" s="3">
        <f t="shared" si="120"/>
        <v>-0.66138915668459874</v>
      </c>
      <c r="FW30" s="3">
        <f t="shared" si="121"/>
        <v>-0.37998114067422967</v>
      </c>
      <c r="FX30" s="3">
        <f t="shared" si="122"/>
        <v>-0.58479931284649278</v>
      </c>
      <c r="FY30" s="3">
        <f t="shared" si="123"/>
        <v>-0.10929744620485443</v>
      </c>
      <c r="FZ30" s="3">
        <f t="shared" si="124"/>
        <v>0.24575643727410973</v>
      </c>
      <c r="GA30" s="3">
        <f t="shared" si="125"/>
        <v>0.13704441058626912</v>
      </c>
      <c r="GB30" s="3">
        <f t="shared" si="126"/>
        <v>-0.42328658246342721</v>
      </c>
      <c r="GC30" s="3">
        <f t="shared" si="127"/>
        <v>-0.67277284340702903</v>
      </c>
      <c r="GD30" s="3">
        <f t="shared" si="128"/>
        <v>0.40641180745547451</v>
      </c>
      <c r="GE30" s="3">
        <f t="shared" si="129"/>
        <v>-0.21783778016566588</v>
      </c>
      <c r="GF30" s="3">
        <f t="shared" si="130"/>
        <v>-0.61372277814141019</v>
      </c>
      <c r="GG30" s="3">
        <f t="shared" si="131"/>
        <v>-0.53750360406376418</v>
      </c>
      <c r="GH30" s="3">
        <f t="shared" si="132"/>
        <v>-1.6461975735378085E-2</v>
      </c>
      <c r="GI30" s="3">
        <f t="shared" si="133"/>
        <v>-0.4797036156444392</v>
      </c>
      <c r="GJ30" s="3">
        <f t="shared" si="134"/>
        <v>-0.42017974050834916</v>
      </c>
      <c r="GK30" s="3">
        <f t="shared" si="135"/>
        <v>0.38273477768354541</v>
      </c>
      <c r="GL30" s="3">
        <f t="shared" si="136"/>
        <v>-0.39035922558814612</v>
      </c>
      <c r="GM30" s="3">
        <f t="shared" si="137"/>
        <v>-0.20960257725385345</v>
      </c>
      <c r="GN30" s="3">
        <f t="shared" si="138"/>
        <v>-0.51205274258244249</v>
      </c>
      <c r="GO30" s="3">
        <f t="shared" si="139"/>
        <v>1.0394241308789472E-2</v>
      </c>
      <c r="GP30" s="3">
        <f t="shared" si="140"/>
        <v>-0.52972886805875408</v>
      </c>
      <c r="GQ30" s="3">
        <f t="shared" si="141"/>
        <v>-0.31602146773656326</v>
      </c>
      <c r="GR30" s="3">
        <f t="shared" si="142"/>
        <v>0.22951912759162177</v>
      </c>
      <c r="GS30" s="3">
        <f t="shared" si="143"/>
        <v>-0.46133409042699436</v>
      </c>
      <c r="GT30" s="3">
        <f t="shared" si="144"/>
        <v>-0.75099657939643427</v>
      </c>
      <c r="GU30" s="3">
        <f t="shared" si="145"/>
        <v>0.65880797823421788</v>
      </c>
      <c r="GV30" s="3">
        <f t="shared" si="146"/>
        <v>-0.47321922397460353</v>
      </c>
      <c r="GW30" s="3">
        <f t="shared" si="147"/>
        <v>-0.57201770351556536</v>
      </c>
      <c r="GX30" s="3">
        <f t="shared" si="148"/>
        <v>-0.1680891849442378</v>
      </c>
      <c r="GY30" s="3">
        <f t="shared" si="149"/>
        <v>-0.20119888544168796</v>
      </c>
      <c r="GZ30" s="3">
        <f t="shared" si="150"/>
        <v>-0.26813712808210927</v>
      </c>
      <c r="HA30" s="3">
        <f t="shared" si="151"/>
        <v>-0.47795410015568385</v>
      </c>
      <c r="HB30" s="3">
        <f t="shared" si="152"/>
        <v>-1.3715761883868286E-2</v>
      </c>
      <c r="HC30" s="3">
        <f t="shared" si="153"/>
        <v>6.640387063433956E-4</v>
      </c>
      <c r="HD30" s="3">
        <f t="shared" si="154"/>
        <v>0.20404931487931333</v>
      </c>
      <c r="HE30" s="3">
        <f t="shared" si="155"/>
        <v>-0.29641779231835175</v>
      </c>
      <c r="HF30" s="3">
        <f t="shared" si="156"/>
        <v>-0.12385508520095136</v>
      </c>
      <c r="HG30" s="3">
        <f t="shared" si="157"/>
        <v>4.3864410657645354E-2</v>
      </c>
      <c r="HH30" s="3">
        <f t="shared" si="158"/>
        <v>0.26788826487415707</v>
      </c>
      <c r="HI30" s="3">
        <f t="shared" si="159"/>
        <v>0.40319802595937992</v>
      </c>
      <c r="HJ30" s="3">
        <f t="shared" si="160"/>
        <v>-0.40434056048787154</v>
      </c>
      <c r="HK30" s="3">
        <f t="shared" si="161"/>
        <v>-0.31701169954824282</v>
      </c>
      <c r="HL30" s="3">
        <f t="shared" si="162"/>
        <v>-0.19325634588147356</v>
      </c>
      <c r="HM30" s="3">
        <f t="shared" si="163"/>
        <v>-0.47473120771157018</v>
      </c>
      <c r="HN30" s="3">
        <f t="shared" si="164"/>
        <v>0.10468079434154133</v>
      </c>
      <c r="HO30" s="3">
        <f t="shared" si="165"/>
        <v>8.7509982261190555E-2</v>
      </c>
      <c r="HP30" s="3">
        <f t="shared" si="166"/>
        <v>0.1522119820794095</v>
      </c>
      <c r="HQ30" s="3">
        <f t="shared" si="167"/>
        <v>4.5485699585953616E-2</v>
      </c>
    </row>
    <row r="31" spans="1:225" x14ac:dyDescent="0.3">
      <c r="A31" s="23" t="s">
        <v>47</v>
      </c>
      <c r="B31" s="4">
        <v>48.559199999999997</v>
      </c>
      <c r="C31" s="4">
        <v>40.971200000000003</v>
      </c>
      <c r="D31" s="4">
        <v>27.041899999999998</v>
      </c>
      <c r="E31" s="4">
        <v>24.405999999999999</v>
      </c>
      <c r="F31" s="4">
        <v>43.049300000000002</v>
      </c>
      <c r="G31" s="4">
        <v>39.615499999999997</v>
      </c>
      <c r="H31" s="4">
        <v>44.732199999999999</v>
      </c>
      <c r="I31" s="13">
        <v>22.186599999999999</v>
      </c>
      <c r="J31" s="13">
        <v>38.664999999999999</v>
      </c>
      <c r="K31" s="4">
        <v>36.627899999999997</v>
      </c>
      <c r="L31" s="4">
        <v>47.686</v>
      </c>
      <c r="M31" s="13">
        <v>39.387300000000003</v>
      </c>
      <c r="N31" s="4">
        <v>41.408499999999997</v>
      </c>
      <c r="O31" s="4">
        <v>24.317599999999999</v>
      </c>
      <c r="P31" s="13">
        <v>22.4618</v>
      </c>
      <c r="Q31" s="13">
        <v>45.073599999999999</v>
      </c>
      <c r="R31" s="4">
        <v>28.275300000000001</v>
      </c>
      <c r="S31" s="13">
        <v>21.012</v>
      </c>
      <c r="T31" s="13">
        <v>32.666699999999999</v>
      </c>
      <c r="U31" s="13">
        <v>31.880299999999998</v>
      </c>
      <c r="V31" s="13">
        <v>19.358899999999998</v>
      </c>
      <c r="W31" s="4">
        <v>28.2379</v>
      </c>
      <c r="X31" s="13">
        <v>56.731200000000001</v>
      </c>
      <c r="Y31" s="4">
        <v>22.6677</v>
      </c>
      <c r="Z31" s="13">
        <v>38.949599999999997</v>
      </c>
      <c r="AA31" s="4">
        <v>21.790299999999998</v>
      </c>
      <c r="AB31" s="4">
        <v>36.229199999999999</v>
      </c>
      <c r="AC31" s="4">
        <v>20.123200000000001</v>
      </c>
      <c r="AD31" s="4">
        <v>23.3766</v>
      </c>
      <c r="AE31" s="13">
        <v>33.247900000000001</v>
      </c>
      <c r="AF31" s="13">
        <v>33.714700000000001</v>
      </c>
      <c r="AG31" s="4">
        <v>19.5609</v>
      </c>
      <c r="AH31" s="4">
        <v>42.982500000000002</v>
      </c>
      <c r="AI31" s="4">
        <v>20.970700000000001</v>
      </c>
      <c r="AJ31" s="4">
        <v>17.3172</v>
      </c>
      <c r="AK31" s="4">
        <v>31.735399999999998</v>
      </c>
      <c r="AL31" s="4">
        <v>26.395900000000001</v>
      </c>
      <c r="AM31" s="13">
        <v>21.296600000000002</v>
      </c>
      <c r="AN31" s="4">
        <v>12.490600000000001</v>
      </c>
      <c r="AO31" s="4">
        <v>36.498600000000003</v>
      </c>
      <c r="AP31" s="4">
        <v>47.585599999999999</v>
      </c>
      <c r="AQ31" s="4">
        <v>36.017600000000002</v>
      </c>
      <c r="AR31" s="7">
        <v>32.486600000000003</v>
      </c>
      <c r="AS31" s="13">
        <v>24.606100000000001</v>
      </c>
      <c r="AT31" s="13">
        <v>37.279200000000003</v>
      </c>
      <c r="AU31" s="13">
        <v>32.158499999999997</v>
      </c>
      <c r="AV31" s="13">
        <v>33.1081</v>
      </c>
      <c r="AW31" s="4">
        <v>28.5566</v>
      </c>
      <c r="AX31" s="13">
        <v>29.6159</v>
      </c>
      <c r="AY31" s="13">
        <v>30.8507</v>
      </c>
      <c r="AZ31" s="13">
        <v>26.175899999999999</v>
      </c>
      <c r="BA31" s="13">
        <v>42.581499999999998</v>
      </c>
      <c r="BB31" s="13">
        <v>48.716700000000003</v>
      </c>
      <c r="BC31" s="13">
        <v>50.965000000000003</v>
      </c>
      <c r="BD31" s="13">
        <v>45.984400000000001</v>
      </c>
      <c r="BE31" s="23" t="s">
        <v>47</v>
      </c>
      <c r="BG31" s="3">
        <f t="shared" si="3"/>
        <v>1.2356051994266792</v>
      </c>
      <c r="BH31" s="3">
        <f t="shared" si="4"/>
        <v>1.4644433162807045</v>
      </c>
      <c r="BI31" s="3">
        <f t="shared" si="5"/>
        <v>2.2187790059130461</v>
      </c>
      <c r="BJ31" s="3">
        <f t="shared" si="6"/>
        <v>2.4584118659346061</v>
      </c>
      <c r="BK31" s="3">
        <f t="shared" si="7"/>
        <v>1.3937508856125418</v>
      </c>
      <c r="BL31" s="3">
        <f t="shared" si="8"/>
        <v>1.5145586954601105</v>
      </c>
      <c r="BM31" s="3">
        <f t="shared" si="9"/>
        <v>1.341315651812341</v>
      </c>
      <c r="BN31" s="3">
        <f t="shared" si="10"/>
        <v>2.7043350490836815</v>
      </c>
      <c r="BO31" s="3">
        <f t="shared" si="11"/>
        <v>1.5517910254752361</v>
      </c>
      <c r="BP31" s="3">
        <f t="shared" si="12"/>
        <v>1.6380955501134382</v>
      </c>
      <c r="BQ31" s="3">
        <f t="shared" si="13"/>
        <v>1.2582309273161933</v>
      </c>
      <c r="BR31" s="3">
        <f t="shared" si="14"/>
        <v>1.5233336633889603</v>
      </c>
      <c r="BS31" s="3">
        <f t="shared" si="15"/>
        <v>1.4489778668630837</v>
      </c>
      <c r="BT31" s="3">
        <f t="shared" si="16"/>
        <v>2.467348751521532</v>
      </c>
      <c r="BU31" s="3">
        <f t="shared" si="17"/>
        <v>2.6712017736779776</v>
      </c>
      <c r="BV31" s="3">
        <f t="shared" si="18"/>
        <v>1.3311561534911789</v>
      </c>
      <c r="BW31" s="3">
        <f t="shared" si="19"/>
        <v>2.1219934006005241</v>
      </c>
      <c r="BX31" s="3">
        <f t="shared" si="20"/>
        <v>2.8555111364934325</v>
      </c>
      <c r="BY31" s="3">
        <f t="shared" si="21"/>
        <v>1.8367328196603883</v>
      </c>
      <c r="BZ31" s="3">
        <f t="shared" si="22"/>
        <v>1.8820400058970588</v>
      </c>
      <c r="CA31" s="3">
        <f t="shared" si="23"/>
        <v>3.0993496531311182</v>
      </c>
      <c r="CB31" s="3">
        <f t="shared" si="24"/>
        <v>2.1248038983068853</v>
      </c>
      <c r="CC31" s="3">
        <f t="shared" si="25"/>
        <v>1.0576190879092986</v>
      </c>
      <c r="CD31" s="3">
        <f t="shared" si="26"/>
        <v>2.6469381542900252</v>
      </c>
      <c r="CE31" s="3">
        <f t="shared" si="27"/>
        <v>1.5404522767884652</v>
      </c>
      <c r="CF31" s="3">
        <f t="shared" si="28"/>
        <v>2.7535187675249997</v>
      </c>
      <c r="CG31" s="3">
        <f t="shared" si="29"/>
        <v>1.6561226855685469</v>
      </c>
      <c r="CH31" s="3">
        <f t="shared" si="30"/>
        <v>2.9816331398584719</v>
      </c>
      <c r="CI31" s="3">
        <f t="shared" si="31"/>
        <v>2.5666692333359</v>
      </c>
      <c r="CJ31" s="3">
        <f t="shared" si="32"/>
        <v>1.8046252545273536</v>
      </c>
      <c r="CK31" s="3">
        <f t="shared" si="33"/>
        <v>1.7796391485019887</v>
      </c>
      <c r="CL31" s="3">
        <f t="shared" si="34"/>
        <v>3.067343527138322</v>
      </c>
      <c r="CM31" s="3">
        <f t="shared" si="35"/>
        <v>1.3959169429418949</v>
      </c>
      <c r="CN31" s="3">
        <f t="shared" si="36"/>
        <v>2.8611348214413441</v>
      </c>
      <c r="CO31" s="3">
        <f t="shared" si="37"/>
        <v>3.4647633566627398</v>
      </c>
      <c r="CP31" s="3">
        <f t="shared" si="38"/>
        <v>1.8906331730496544</v>
      </c>
      <c r="CQ31" s="3">
        <f t="shared" si="39"/>
        <v>2.2730802889842741</v>
      </c>
      <c r="CR31" s="3">
        <f t="shared" si="40"/>
        <v>2.8173511264708919</v>
      </c>
      <c r="CS31" s="3">
        <f t="shared" si="41"/>
        <v>4.8036123164619795</v>
      </c>
      <c r="CT31" s="3">
        <f t="shared" si="42"/>
        <v>1.6438986700859757</v>
      </c>
      <c r="CU31" s="3">
        <f t="shared" si="43"/>
        <v>1.2608856460778051</v>
      </c>
      <c r="CV31" s="3">
        <f t="shared" si="44"/>
        <v>1.6658522500111057</v>
      </c>
      <c r="CW31" s="3">
        <f t="shared" si="45"/>
        <v>1.8469153435570356</v>
      </c>
      <c r="CX31" s="3">
        <f t="shared" si="46"/>
        <v>2.4384197414462268</v>
      </c>
      <c r="CY31" s="3">
        <f t="shared" si="47"/>
        <v>1.6094765982102619</v>
      </c>
      <c r="CZ31" s="3">
        <f t="shared" si="48"/>
        <v>1.8657586641167967</v>
      </c>
      <c r="DA31" s="3">
        <f t="shared" si="49"/>
        <v>1.8122453417743694</v>
      </c>
      <c r="DB31" s="3">
        <f t="shared" si="50"/>
        <v>2.1010904659518292</v>
      </c>
      <c r="DC31" s="3">
        <f t="shared" si="51"/>
        <v>2.0259387693772601</v>
      </c>
      <c r="DD31" s="3">
        <f t="shared" si="52"/>
        <v>1.9448505220302943</v>
      </c>
      <c r="DE31" s="3">
        <f t="shared" si="53"/>
        <v>2.2921847959382489</v>
      </c>
      <c r="DF31" s="3">
        <f t="shared" si="54"/>
        <v>1.4090626210913191</v>
      </c>
      <c r="DG31" s="3">
        <f t="shared" si="55"/>
        <v>1.2316105154905812</v>
      </c>
      <c r="DH31" s="3">
        <f t="shared" si="56"/>
        <v>1.1772785244775825</v>
      </c>
      <c r="DI31" s="3">
        <f t="shared" si="57"/>
        <v>1.3047903201955446</v>
      </c>
      <c r="DK31" s="3">
        <f t="shared" si="58"/>
        <v>-4.759016475694728E-2</v>
      </c>
      <c r="DL31" s="3">
        <f t="shared" si="59"/>
        <v>0.10288099206074977</v>
      </c>
      <c r="DM31" s="3">
        <f t="shared" si="60"/>
        <v>0.26160601978527165</v>
      </c>
      <c r="DN31" s="3">
        <f t="shared" si="61"/>
        <v>1.0596730110374344</v>
      </c>
      <c r="DO31" s="3">
        <f t="shared" si="62"/>
        <v>-0.21204948794574327</v>
      </c>
      <c r="DP31" s="3">
        <f t="shared" si="63"/>
        <v>6.5247842038112264E-2</v>
      </c>
      <c r="DQ31" s="3">
        <f t="shared" si="64"/>
        <v>-0.12774222107290528</v>
      </c>
      <c r="DR31" s="3">
        <f t="shared" si="65"/>
        <v>0.66140216172852972</v>
      </c>
      <c r="DS31" s="3">
        <f t="shared" si="66"/>
        <v>0.38000352811269644</v>
      </c>
      <c r="DT31" s="3">
        <f t="shared" si="67"/>
        <v>0.58479931284649278</v>
      </c>
      <c r="DU31" s="3">
        <f t="shared" si="68"/>
        <v>0.10929744620485443</v>
      </c>
      <c r="DV31" s="3">
        <f t="shared" si="69"/>
        <v>-0.24575643727410973</v>
      </c>
      <c r="DW31" s="3">
        <f t="shared" si="70"/>
        <v>-0.13704441058626912</v>
      </c>
      <c r="DX31" s="3">
        <f t="shared" si="71"/>
        <v>0.42328658246342721</v>
      </c>
      <c r="DY31" s="3">
        <f t="shared" si="72"/>
        <v>0.66807650351478431</v>
      </c>
      <c r="DZ31" s="3">
        <f t="shared" si="73"/>
        <v>-0.40641180745547451</v>
      </c>
      <c r="EA31" s="3">
        <f t="shared" si="74"/>
        <v>0.21783778016566588</v>
      </c>
      <c r="EB31" s="3">
        <f t="shared" si="75"/>
        <v>0.61372277814141019</v>
      </c>
      <c r="EC31" s="3">
        <f t="shared" si="76"/>
        <v>0.53750360406376418</v>
      </c>
      <c r="ED31" s="3">
        <f t="shared" si="77"/>
        <v>1.6461975735378085E-2</v>
      </c>
      <c r="EE31" s="3">
        <f t="shared" si="78"/>
        <v>0.4797036156444392</v>
      </c>
      <c r="EF31" s="3">
        <f t="shared" si="79"/>
        <v>0.42017974050834916</v>
      </c>
      <c r="EG31" s="3">
        <f t="shared" si="80"/>
        <v>-0.38270426157002285</v>
      </c>
      <c r="EH31" s="3">
        <f t="shared" si="81"/>
        <v>0.39035922558814612</v>
      </c>
      <c r="EI31" s="3">
        <f t="shared" si="82"/>
        <v>0.20962109715881985</v>
      </c>
      <c r="EJ31" s="3">
        <f t="shared" si="83"/>
        <v>0.51205274258244249</v>
      </c>
      <c r="EK31" s="3">
        <f t="shared" si="84"/>
        <v>-1.0394241308789472E-2</v>
      </c>
      <c r="EL31" s="3">
        <f t="shared" si="85"/>
        <v>0.52972886805875408</v>
      </c>
      <c r="EM31" s="3">
        <f t="shared" si="86"/>
        <v>0.31602146773656326</v>
      </c>
      <c r="EN31" s="3">
        <f t="shared" si="87"/>
        <v>-0.22951912759162177</v>
      </c>
      <c r="EO31" s="3">
        <f t="shared" si="88"/>
        <v>0.46133409042699436</v>
      </c>
      <c r="EP31" s="3">
        <f t="shared" si="89"/>
        <v>0.75099657939643427</v>
      </c>
      <c r="EQ31" s="3">
        <f t="shared" si="90"/>
        <v>-0.65880797823421788</v>
      </c>
      <c r="ER31" s="3">
        <f t="shared" si="91"/>
        <v>0.47321922397460353</v>
      </c>
      <c r="ES31" s="3">
        <f t="shared" si="92"/>
        <v>0.57201770351556536</v>
      </c>
      <c r="ET31" s="3">
        <f t="shared" si="93"/>
        <v>0.1680891849442378</v>
      </c>
      <c r="EU31" s="3">
        <f t="shared" si="94"/>
        <v>0.20119888544168796</v>
      </c>
      <c r="EV31" s="3">
        <f t="shared" si="95"/>
        <v>0.26813712808210927</v>
      </c>
      <c r="EW31" s="3">
        <f t="shared" si="96"/>
        <v>0.47795410015568385</v>
      </c>
      <c r="EX31" s="3">
        <f t="shared" si="97"/>
        <v>1.3715761883868286E-2</v>
      </c>
      <c r="EY31" s="3">
        <f t="shared" si="98"/>
        <v>-6.640387063433956E-4</v>
      </c>
      <c r="EZ31" s="3">
        <f t="shared" si="99"/>
        <v>-0.20404931487931333</v>
      </c>
      <c r="FA31" s="3">
        <f t="shared" si="100"/>
        <v>0.29641779231835175</v>
      </c>
      <c r="FB31" s="3">
        <f t="shared" si="101"/>
        <v>0.12385508520095136</v>
      </c>
      <c r="FC31" s="3">
        <f t="shared" si="102"/>
        <v>-4.3864410657645354E-2</v>
      </c>
      <c r="FD31" s="3">
        <f t="shared" si="103"/>
        <v>8.5414526573614841E-2</v>
      </c>
      <c r="FE31" s="3">
        <f t="shared" si="104"/>
        <v>9.1095835278054968E-2</v>
      </c>
      <c r="FF31" s="3">
        <f t="shared" si="105"/>
        <v>0.40435571657223934</v>
      </c>
      <c r="FG31" s="3">
        <f t="shared" si="106"/>
        <v>0.31701169954824282</v>
      </c>
      <c r="FH31" s="3">
        <f t="shared" si="107"/>
        <v>0.19325634588147356</v>
      </c>
      <c r="FI31" s="3">
        <f t="shared" si="108"/>
        <v>0.47473120771157018</v>
      </c>
      <c r="FJ31" s="3">
        <f t="shared" si="109"/>
        <v>-0.10468079434154133</v>
      </c>
      <c r="FK31" s="3">
        <f t="shared" si="110"/>
        <v>-8.7509982261190555E-2</v>
      </c>
      <c r="FL31" s="3">
        <f t="shared" si="111"/>
        <v>-0.1522119820794095</v>
      </c>
      <c r="FM31" s="3">
        <f t="shared" si="112"/>
        <v>-4.5485699585953616E-2</v>
      </c>
      <c r="FO31" s="3">
        <f t="shared" si="113"/>
        <v>4.759016475694728E-2</v>
      </c>
      <c r="FP31" s="3">
        <f t="shared" si="114"/>
        <v>-0.10288099206074977</v>
      </c>
      <c r="FQ31" s="3">
        <f t="shared" si="115"/>
        <v>-0.26160601978527165</v>
      </c>
      <c r="FR31" s="3">
        <f t="shared" si="116"/>
        <v>-1.0596730110374344</v>
      </c>
      <c r="FS31" s="3">
        <f t="shared" si="117"/>
        <v>0.21204948794574327</v>
      </c>
      <c r="FT31" s="3">
        <f t="shared" si="118"/>
        <v>-6.5247842038112264E-2</v>
      </c>
      <c r="FU31" s="3">
        <f t="shared" si="119"/>
        <v>0.12774222107290528</v>
      </c>
      <c r="FV31" s="3">
        <f t="shared" si="120"/>
        <v>-0.66140216172852972</v>
      </c>
      <c r="FW31" s="3">
        <f t="shared" si="121"/>
        <v>-0.38000352811269644</v>
      </c>
      <c r="FX31" s="3">
        <f t="shared" si="122"/>
        <v>-0.58479931284649278</v>
      </c>
      <c r="FY31" s="3">
        <f t="shared" si="123"/>
        <v>-0.10929744620485443</v>
      </c>
      <c r="FZ31" s="3">
        <f t="shared" si="124"/>
        <v>0.24575643727410973</v>
      </c>
      <c r="GA31" s="3">
        <f t="shared" si="125"/>
        <v>0.13704441058626912</v>
      </c>
      <c r="GB31" s="3">
        <f t="shared" si="126"/>
        <v>-0.42328658246342721</v>
      </c>
      <c r="GC31" s="3">
        <f t="shared" si="127"/>
        <v>-0.66807650351478431</v>
      </c>
      <c r="GD31" s="3">
        <f t="shared" si="128"/>
        <v>0.40641180745547451</v>
      </c>
      <c r="GE31" s="3">
        <f t="shared" si="129"/>
        <v>-0.21783778016566588</v>
      </c>
      <c r="GF31" s="3">
        <f t="shared" si="130"/>
        <v>-0.61372277814141019</v>
      </c>
      <c r="GG31" s="3">
        <f t="shared" si="131"/>
        <v>-0.53750360406376418</v>
      </c>
      <c r="GH31" s="3">
        <f t="shared" si="132"/>
        <v>-1.6461975735378085E-2</v>
      </c>
      <c r="GI31" s="3">
        <f t="shared" si="133"/>
        <v>-0.4797036156444392</v>
      </c>
      <c r="GJ31" s="3">
        <f t="shared" si="134"/>
        <v>-0.42017974050834916</v>
      </c>
      <c r="GK31" s="3">
        <f t="shared" si="135"/>
        <v>0.38270426157002285</v>
      </c>
      <c r="GL31" s="3">
        <f t="shared" si="136"/>
        <v>-0.39035922558814612</v>
      </c>
      <c r="GM31" s="3">
        <f t="shared" si="137"/>
        <v>-0.20962109715881985</v>
      </c>
      <c r="GN31" s="3">
        <f t="shared" si="138"/>
        <v>-0.51205274258244249</v>
      </c>
      <c r="GO31" s="3">
        <f t="shared" si="139"/>
        <v>1.0394241308789472E-2</v>
      </c>
      <c r="GP31" s="3">
        <f t="shared" si="140"/>
        <v>-0.52972886805875408</v>
      </c>
      <c r="GQ31" s="3">
        <f t="shared" si="141"/>
        <v>-0.31602146773656326</v>
      </c>
      <c r="GR31" s="3">
        <f t="shared" si="142"/>
        <v>0.22951912759162177</v>
      </c>
      <c r="GS31" s="3">
        <f t="shared" si="143"/>
        <v>-0.46133409042699436</v>
      </c>
      <c r="GT31" s="3">
        <f t="shared" si="144"/>
        <v>-0.75099657939643427</v>
      </c>
      <c r="GU31" s="3">
        <f t="shared" si="145"/>
        <v>0.65880797823421788</v>
      </c>
      <c r="GV31" s="3">
        <f t="shared" si="146"/>
        <v>-0.47321922397460353</v>
      </c>
      <c r="GW31" s="3">
        <f t="shared" si="147"/>
        <v>-0.57201770351556536</v>
      </c>
      <c r="GX31" s="3">
        <f t="shared" si="148"/>
        <v>-0.1680891849442378</v>
      </c>
      <c r="GY31" s="3">
        <f t="shared" si="149"/>
        <v>-0.20119888544168796</v>
      </c>
      <c r="GZ31" s="3">
        <f t="shared" si="150"/>
        <v>-0.26813712808210927</v>
      </c>
      <c r="HA31" s="3">
        <f t="shared" si="151"/>
        <v>-0.47795410015568385</v>
      </c>
      <c r="HB31" s="3">
        <f t="shared" si="152"/>
        <v>-1.3715761883868286E-2</v>
      </c>
      <c r="HC31" s="3">
        <f t="shared" si="153"/>
        <v>6.640387063433956E-4</v>
      </c>
      <c r="HD31" s="3">
        <f t="shared" si="154"/>
        <v>0.20404931487931333</v>
      </c>
      <c r="HE31" s="3">
        <f t="shared" si="155"/>
        <v>-0.29641779231835175</v>
      </c>
      <c r="HF31" s="3">
        <f t="shared" si="156"/>
        <v>-0.12385508520095136</v>
      </c>
      <c r="HG31" s="3">
        <f t="shared" si="157"/>
        <v>4.3864410657645354E-2</v>
      </c>
      <c r="HH31" s="3">
        <f t="shared" si="158"/>
        <v>-8.5414526573614841E-2</v>
      </c>
      <c r="HI31" s="3">
        <f t="shared" si="159"/>
        <v>-9.1095835278054968E-2</v>
      </c>
      <c r="HJ31" s="3">
        <f t="shared" si="160"/>
        <v>-0.40435571657223934</v>
      </c>
      <c r="HK31" s="3">
        <f t="shared" si="161"/>
        <v>-0.31701169954824282</v>
      </c>
      <c r="HL31" s="3">
        <f t="shared" si="162"/>
        <v>-0.19325634588147356</v>
      </c>
      <c r="HM31" s="3">
        <f t="shared" si="163"/>
        <v>-0.47473120771157018</v>
      </c>
      <c r="HN31" s="3">
        <f t="shared" si="164"/>
        <v>0.10468079434154133</v>
      </c>
      <c r="HO31" s="3">
        <f t="shared" si="165"/>
        <v>8.7509982261190555E-2</v>
      </c>
      <c r="HP31" s="3">
        <f t="shared" si="166"/>
        <v>0.1522119820794095</v>
      </c>
      <c r="HQ31" s="3">
        <f t="shared" si="167"/>
        <v>4.5485699585953616E-2</v>
      </c>
    </row>
    <row r="32" spans="1:225" x14ac:dyDescent="0.3">
      <c r="A32" s="23" t="s">
        <v>48</v>
      </c>
      <c r="B32" s="4">
        <v>57.0015</v>
      </c>
      <c r="C32" s="4">
        <v>37.984499999999997</v>
      </c>
      <c r="D32" s="4">
        <v>42.389600000000002</v>
      </c>
      <c r="E32" s="4">
        <v>39.2879</v>
      </c>
      <c r="F32" s="4">
        <v>46.611699999999999</v>
      </c>
      <c r="G32" s="4">
        <v>55.253900000000002</v>
      </c>
      <c r="H32" s="4">
        <v>53.370399999999997</v>
      </c>
      <c r="I32" s="13">
        <v>30.192699999999999</v>
      </c>
      <c r="J32" s="13">
        <v>48.945599999999999</v>
      </c>
      <c r="K32" s="4">
        <v>76.7624</v>
      </c>
      <c r="L32" s="4">
        <v>70.378</v>
      </c>
      <c r="M32" s="13">
        <v>41.234200000000001</v>
      </c>
      <c r="N32" s="4">
        <v>54.646799999999999</v>
      </c>
      <c r="O32" s="4">
        <v>29.837599999999998</v>
      </c>
      <c r="P32" s="13">
        <v>35.579799999999999</v>
      </c>
      <c r="Q32" s="13">
        <v>38.633400000000002</v>
      </c>
      <c r="R32" s="4">
        <v>28.740300000000001</v>
      </c>
      <c r="S32" s="13">
        <v>24.0931</v>
      </c>
      <c r="T32" s="13">
        <v>55.364899999999999</v>
      </c>
      <c r="U32" s="13">
        <v>31.052</v>
      </c>
      <c r="V32" s="13">
        <v>29.3749</v>
      </c>
      <c r="W32" s="4">
        <v>35.241500000000002</v>
      </c>
      <c r="X32" s="13">
        <v>44.305999999999997</v>
      </c>
      <c r="Y32" s="4">
        <v>27.7149</v>
      </c>
      <c r="Z32" s="13">
        <v>49</v>
      </c>
      <c r="AA32" s="4">
        <v>31.779599999999999</v>
      </c>
      <c r="AB32" s="4">
        <v>39.165199999999999</v>
      </c>
      <c r="AC32" s="4">
        <v>23.241099999999999</v>
      </c>
      <c r="AD32" s="4">
        <v>44.828499999999998</v>
      </c>
      <c r="AE32" s="13">
        <v>24.550899999999999</v>
      </c>
      <c r="AF32" s="13">
        <v>61.899099999999997</v>
      </c>
      <c r="AG32" s="4">
        <v>31.829699999999999</v>
      </c>
      <c r="AH32" s="4">
        <v>51.4176</v>
      </c>
      <c r="AI32" s="4">
        <v>27.978400000000001</v>
      </c>
      <c r="AJ32" s="4">
        <v>27.4407</v>
      </c>
      <c r="AK32" s="4">
        <v>41.408499999999997</v>
      </c>
      <c r="AL32" s="4">
        <v>32.1663</v>
      </c>
      <c r="AM32" s="13">
        <v>33.009</v>
      </c>
      <c r="AN32" s="4">
        <v>15.8527</v>
      </c>
      <c r="AO32" s="4">
        <v>40.966700000000003</v>
      </c>
      <c r="AP32" s="4">
        <v>37.942</v>
      </c>
      <c r="AQ32" s="4">
        <v>24.849699999999999</v>
      </c>
      <c r="AR32" s="7">
        <v>39.805</v>
      </c>
      <c r="AS32" s="13">
        <v>26.578099999999999</v>
      </c>
      <c r="AT32" s="13">
        <v>35.593200000000003</v>
      </c>
      <c r="AU32" s="13">
        <v>30.002400000000002</v>
      </c>
      <c r="AV32" s="13">
        <v>30.608000000000001</v>
      </c>
      <c r="AW32" s="4">
        <v>29.618500000000001</v>
      </c>
      <c r="AX32" s="13">
        <v>34.120399999999997</v>
      </c>
      <c r="AY32" s="13">
        <v>28.274999999999999</v>
      </c>
      <c r="AZ32" s="13">
        <v>32.944000000000003</v>
      </c>
      <c r="BA32" s="13">
        <v>31.068000000000001</v>
      </c>
      <c r="BB32" s="13">
        <v>55.194000000000003</v>
      </c>
      <c r="BC32" s="13">
        <v>48.945599999999999</v>
      </c>
      <c r="BD32" s="13">
        <v>48.772199999999998</v>
      </c>
      <c r="BE32" s="23" t="s">
        <v>48</v>
      </c>
      <c r="BG32" s="3">
        <f t="shared" si="3"/>
        <v>1.0526038788452936</v>
      </c>
      <c r="BH32" s="3">
        <f t="shared" si="4"/>
        <v>1.57959167555187</v>
      </c>
      <c r="BI32" s="3">
        <f t="shared" si="5"/>
        <v>1.4154415233925302</v>
      </c>
      <c r="BJ32" s="3">
        <f t="shared" si="6"/>
        <v>1.5271877600991655</v>
      </c>
      <c r="BK32" s="3">
        <f t="shared" si="7"/>
        <v>1.2872304593052817</v>
      </c>
      <c r="BL32" s="3">
        <f t="shared" si="8"/>
        <v>1.0858961991823202</v>
      </c>
      <c r="BM32" s="3">
        <f t="shared" si="9"/>
        <v>1.1242186680257222</v>
      </c>
      <c r="BN32" s="3">
        <f t="shared" si="10"/>
        <v>1.9872353250951389</v>
      </c>
      <c r="BO32" s="3">
        <f t="shared" si="11"/>
        <v>1.2258507404138472</v>
      </c>
      <c r="BP32" s="3">
        <f t="shared" si="12"/>
        <v>0.78163267433014083</v>
      </c>
      <c r="BQ32" s="3">
        <f t="shared" si="13"/>
        <v>0.85253914575577594</v>
      </c>
      <c r="BR32" s="3">
        <f t="shared" si="14"/>
        <v>1.4551028030130329</v>
      </c>
      <c r="BS32" s="3">
        <f t="shared" si="15"/>
        <v>1.097959990337952</v>
      </c>
      <c r="BT32" s="3">
        <f t="shared" si="16"/>
        <v>2.0108855940156047</v>
      </c>
      <c r="BU32" s="3">
        <f t="shared" si="17"/>
        <v>1.6863501200119169</v>
      </c>
      <c r="BV32" s="3">
        <f t="shared" si="18"/>
        <v>1.5530603053316561</v>
      </c>
      <c r="BW32" s="3">
        <f t="shared" si="19"/>
        <v>2.087660880366593</v>
      </c>
      <c r="BX32" s="3">
        <f t="shared" si="20"/>
        <v>2.490339557798706</v>
      </c>
      <c r="BY32" s="3">
        <f t="shared" si="21"/>
        <v>1.0837191072321994</v>
      </c>
      <c r="BZ32" s="3">
        <f t="shared" si="22"/>
        <v>1.9322426896818241</v>
      </c>
      <c r="CA32" s="3">
        <f t="shared" si="23"/>
        <v>2.0425601448855994</v>
      </c>
      <c r="CB32" s="3">
        <f t="shared" si="24"/>
        <v>1.702538200700878</v>
      </c>
      <c r="CC32" s="3">
        <f t="shared" si="25"/>
        <v>1.3542183902857401</v>
      </c>
      <c r="CD32" s="3">
        <f t="shared" si="26"/>
        <v>2.1649004687009517</v>
      </c>
      <c r="CE32" s="3">
        <f t="shared" si="27"/>
        <v>1.2244897959183674</v>
      </c>
      <c r="CF32" s="3">
        <f t="shared" si="28"/>
        <v>1.8880036249669601</v>
      </c>
      <c r="CG32" s="3">
        <f t="shared" si="29"/>
        <v>1.5319722610889259</v>
      </c>
      <c r="CH32" s="3">
        <f t="shared" si="30"/>
        <v>2.5816333994518335</v>
      </c>
      <c r="CI32" s="3">
        <f t="shared" si="31"/>
        <v>1.3384342549940329</v>
      </c>
      <c r="CJ32" s="3">
        <f t="shared" si="32"/>
        <v>2.443902260202274</v>
      </c>
      <c r="CK32" s="3">
        <f t="shared" si="33"/>
        <v>0.96931942467661081</v>
      </c>
      <c r="CL32" s="3">
        <f t="shared" si="34"/>
        <v>1.8850319041649781</v>
      </c>
      <c r="CM32" s="3">
        <f t="shared" si="35"/>
        <v>1.1669156086631816</v>
      </c>
      <c r="CN32" s="3">
        <f t="shared" si="36"/>
        <v>2.1445114802847911</v>
      </c>
      <c r="CO32" s="3">
        <f t="shared" si="37"/>
        <v>2.1865331423761054</v>
      </c>
      <c r="CP32" s="3">
        <f t="shared" si="38"/>
        <v>1.4489778668630837</v>
      </c>
      <c r="CQ32" s="3">
        <f t="shared" si="39"/>
        <v>1.8653062366514022</v>
      </c>
      <c r="CR32" s="3">
        <f t="shared" si="40"/>
        <v>1.8176860856130146</v>
      </c>
      <c r="CS32" s="3">
        <f t="shared" si="41"/>
        <v>3.784844222119891</v>
      </c>
      <c r="CT32" s="3">
        <f t="shared" si="42"/>
        <v>1.4646041785157211</v>
      </c>
      <c r="CU32" s="3">
        <f t="shared" si="43"/>
        <v>1.5813610247219441</v>
      </c>
      <c r="CV32" s="3">
        <f t="shared" si="44"/>
        <v>2.4145160706165467</v>
      </c>
      <c r="CW32" s="3">
        <f t="shared" si="45"/>
        <v>1.5073483230749907</v>
      </c>
      <c r="CX32" s="3">
        <f t="shared" si="46"/>
        <v>2.2574977142835642</v>
      </c>
      <c r="CY32" s="3">
        <f t="shared" si="47"/>
        <v>1.6857152489801421</v>
      </c>
      <c r="CZ32" s="3">
        <f t="shared" si="48"/>
        <v>1.9998400127989759</v>
      </c>
      <c r="DA32" s="3">
        <f t="shared" si="49"/>
        <v>1.9602718243596444</v>
      </c>
      <c r="DB32" s="3">
        <f t="shared" si="50"/>
        <v>2.025760926447997</v>
      </c>
      <c r="DC32" s="3">
        <f t="shared" si="51"/>
        <v>1.758478798607285</v>
      </c>
      <c r="DD32" s="3">
        <f t="shared" si="52"/>
        <v>2.1220159151193636</v>
      </c>
      <c r="DE32" s="3">
        <f t="shared" si="53"/>
        <v>1.8212724623603689</v>
      </c>
      <c r="DF32" s="3">
        <f t="shared" si="54"/>
        <v>1.9312475859405176</v>
      </c>
      <c r="DG32" s="3">
        <f t="shared" si="55"/>
        <v>1.0870746820306554</v>
      </c>
      <c r="DH32" s="3">
        <f t="shared" si="56"/>
        <v>1.2258507404138472</v>
      </c>
      <c r="DI32" s="3">
        <f t="shared" si="57"/>
        <v>1.2302090125112257</v>
      </c>
      <c r="DK32" s="3">
        <f t="shared" si="58"/>
        <v>-0.27884539542429526</v>
      </c>
      <c r="DL32" s="3">
        <f t="shared" si="59"/>
        <v>0.21208030960688773</v>
      </c>
      <c r="DM32" s="3">
        <f t="shared" si="60"/>
        <v>-0.38690781214104242</v>
      </c>
      <c r="DN32" s="3">
        <f t="shared" si="61"/>
        <v>0.37282382075002152</v>
      </c>
      <c r="DO32" s="3">
        <f t="shared" si="62"/>
        <v>-0.32675184010169517</v>
      </c>
      <c r="DP32" s="3">
        <f t="shared" si="63"/>
        <v>-0.4147634451084749</v>
      </c>
      <c r="DQ32" s="3">
        <f t="shared" si="64"/>
        <v>-0.3824683310374834</v>
      </c>
      <c r="DR32" s="3">
        <f t="shared" si="65"/>
        <v>0.21689098298357035</v>
      </c>
      <c r="DS32" s="3">
        <f t="shared" si="66"/>
        <v>3.9852567613269475E-2</v>
      </c>
      <c r="DT32" s="3">
        <f t="shared" si="67"/>
        <v>-0.48265751680916913</v>
      </c>
      <c r="DU32" s="3">
        <f t="shared" si="68"/>
        <v>-0.45226129842574364</v>
      </c>
      <c r="DV32" s="3">
        <f t="shared" si="69"/>
        <v>-0.31186733128134003</v>
      </c>
      <c r="DW32" s="3">
        <f t="shared" si="70"/>
        <v>-0.5372544849890124</v>
      </c>
      <c r="DX32" s="3">
        <f t="shared" si="71"/>
        <v>0.12815593652548266</v>
      </c>
      <c r="DY32" s="3">
        <f t="shared" si="72"/>
        <v>4.4916467744345158E-3</v>
      </c>
      <c r="DZ32" s="3">
        <f t="shared" si="73"/>
        <v>-0.18397777571737137</v>
      </c>
      <c r="EA32" s="3">
        <f t="shared" si="74"/>
        <v>0.19430499024490194</v>
      </c>
      <c r="EB32" s="3">
        <f t="shared" si="75"/>
        <v>0.41631623419972363</v>
      </c>
      <c r="EC32" s="3">
        <f t="shared" si="76"/>
        <v>-0.22364730780589523</v>
      </c>
      <c r="ED32" s="3">
        <f t="shared" si="77"/>
        <v>5.4440988506691483E-2</v>
      </c>
      <c r="EE32" s="3">
        <f t="shared" si="78"/>
        <v>-0.12188334574802429</v>
      </c>
      <c r="EF32" s="3">
        <f t="shared" si="79"/>
        <v>0.10053721091443196</v>
      </c>
      <c r="EG32" s="3">
        <f t="shared" si="80"/>
        <v>-2.6063965228103041E-2</v>
      </c>
      <c r="EH32" s="3">
        <f t="shared" si="81"/>
        <v>0.10033543750283197</v>
      </c>
      <c r="EI32" s="3">
        <f t="shared" si="82"/>
        <v>-0.12155213972507405</v>
      </c>
      <c r="EJ32" s="3">
        <f t="shared" si="83"/>
        <v>-3.2362164431917098E-2</v>
      </c>
      <c r="EK32" s="3">
        <f t="shared" si="84"/>
        <v>-0.12281361785234167</v>
      </c>
      <c r="EL32" s="3">
        <f t="shared" si="85"/>
        <v>0.32191025640063098</v>
      </c>
      <c r="EM32" s="3">
        <f t="shared" si="86"/>
        <v>-0.62332964570909455</v>
      </c>
      <c r="EN32" s="3">
        <f t="shared" si="87"/>
        <v>0.20796817996871581</v>
      </c>
      <c r="EO32" s="3">
        <f t="shared" si="88"/>
        <v>-0.41520658233990021</v>
      </c>
      <c r="EP32" s="3">
        <f t="shared" si="89"/>
        <v>4.8595770426089271E-2</v>
      </c>
      <c r="EQ32" s="3">
        <f t="shared" si="90"/>
        <v>-0.91732085286799825</v>
      </c>
      <c r="ER32" s="3">
        <f t="shared" si="91"/>
        <v>5.7280781738515689E-2</v>
      </c>
      <c r="ES32" s="3">
        <f t="shared" si="92"/>
        <v>-9.2093899905550836E-2</v>
      </c>
      <c r="ET32" s="3">
        <f t="shared" si="93"/>
        <v>-0.2157447310978744</v>
      </c>
      <c r="EU32" s="3">
        <f t="shared" si="94"/>
        <v>-8.4037253623627906E-2</v>
      </c>
      <c r="EV32" s="3">
        <f t="shared" si="95"/>
        <v>-0.36409918230865967</v>
      </c>
      <c r="EW32" s="3">
        <f t="shared" si="96"/>
        <v>0.13406830203116224</v>
      </c>
      <c r="EX32" s="3">
        <f t="shared" si="97"/>
        <v>-0.15289479518636317</v>
      </c>
      <c r="EY32" s="3">
        <f t="shared" si="98"/>
        <v>0.32606529509395532</v>
      </c>
      <c r="EZ32" s="3">
        <f t="shared" si="99"/>
        <v>0.33142430205550316</v>
      </c>
      <c r="FA32" s="3">
        <f t="shared" si="100"/>
        <v>3.3128910544933557E-3</v>
      </c>
      <c r="FB32" s="3">
        <f t="shared" si="101"/>
        <v>1.2633124128890701E-2</v>
      </c>
      <c r="FC32" s="3">
        <f t="shared" si="102"/>
        <v>2.2904845974435054E-2</v>
      </c>
      <c r="FD32" s="3">
        <f t="shared" si="103"/>
        <v>0.18553672993245923</v>
      </c>
      <c r="FE32" s="3">
        <f t="shared" si="104"/>
        <v>0.20437127654189835</v>
      </c>
      <c r="FF32" s="3">
        <f t="shared" si="105"/>
        <v>0.35168135770987435</v>
      </c>
      <c r="FG32" s="3">
        <f t="shared" si="106"/>
        <v>0.11274906877827627</v>
      </c>
      <c r="FH32" s="3">
        <f t="shared" si="107"/>
        <v>0.31903254605148962</v>
      </c>
      <c r="FI32" s="3">
        <f t="shared" si="108"/>
        <v>0.14295461449219565</v>
      </c>
      <c r="FJ32" s="3">
        <f t="shared" si="109"/>
        <v>0.35011660646339038</v>
      </c>
      <c r="FK32" s="3">
        <f t="shared" si="110"/>
        <v>-0.26760501562017852</v>
      </c>
      <c r="FL32" s="3">
        <f t="shared" si="111"/>
        <v>-9.3884333264936851E-2</v>
      </c>
      <c r="FM32" s="3">
        <f t="shared" si="112"/>
        <v>-0.13040023363773326</v>
      </c>
      <c r="FO32" s="3">
        <f t="shared" si="113"/>
        <v>0.27884539542429526</v>
      </c>
      <c r="FP32" s="3">
        <f t="shared" si="114"/>
        <v>-0.21208030960688773</v>
      </c>
      <c r="FQ32" s="3">
        <f t="shared" si="115"/>
        <v>0.38690781214104242</v>
      </c>
      <c r="FR32" s="3">
        <f t="shared" si="116"/>
        <v>-0.37282382075002152</v>
      </c>
      <c r="FS32" s="3">
        <f t="shared" si="117"/>
        <v>0.32675184010169517</v>
      </c>
      <c r="FT32" s="3">
        <f t="shared" si="118"/>
        <v>0.4147634451084749</v>
      </c>
      <c r="FU32" s="3">
        <f t="shared" si="119"/>
        <v>0.3824683310374834</v>
      </c>
      <c r="FV32" s="3">
        <f t="shared" si="120"/>
        <v>-0.21689098298357035</v>
      </c>
      <c r="FW32" s="3">
        <f t="shared" si="121"/>
        <v>-3.9852567613269475E-2</v>
      </c>
      <c r="FX32" s="3">
        <f t="shared" si="122"/>
        <v>0.48265751680916913</v>
      </c>
      <c r="FY32" s="3">
        <f t="shared" si="123"/>
        <v>0.45226129842574364</v>
      </c>
      <c r="FZ32" s="3">
        <f t="shared" si="124"/>
        <v>0.31186733128134003</v>
      </c>
      <c r="GA32" s="3">
        <f t="shared" si="125"/>
        <v>0.5372544849890124</v>
      </c>
      <c r="GB32" s="3">
        <f t="shared" si="126"/>
        <v>-0.12815593652548266</v>
      </c>
      <c r="GC32" s="3">
        <f t="shared" si="127"/>
        <v>-4.4916467744345158E-3</v>
      </c>
      <c r="GD32" s="3">
        <f t="shared" si="128"/>
        <v>0.18397777571737137</v>
      </c>
      <c r="GE32" s="3">
        <f t="shared" si="129"/>
        <v>-0.19430499024490194</v>
      </c>
      <c r="GF32" s="3">
        <f t="shared" si="130"/>
        <v>-0.41631623419972363</v>
      </c>
      <c r="GG32" s="3">
        <f t="shared" si="131"/>
        <v>0.22364730780589523</v>
      </c>
      <c r="GH32" s="3">
        <f t="shared" si="132"/>
        <v>-5.4440988506691483E-2</v>
      </c>
      <c r="GI32" s="3">
        <f t="shared" si="133"/>
        <v>0.12188334574802429</v>
      </c>
      <c r="GJ32" s="3">
        <f t="shared" si="134"/>
        <v>-0.10053721091443196</v>
      </c>
      <c r="GK32" s="3">
        <f t="shared" si="135"/>
        <v>2.6063965228103041E-2</v>
      </c>
      <c r="GL32" s="3">
        <f t="shared" si="136"/>
        <v>-0.10033543750283197</v>
      </c>
      <c r="GM32" s="3">
        <f t="shared" si="137"/>
        <v>0.12155213972507405</v>
      </c>
      <c r="GN32" s="3">
        <f t="shared" si="138"/>
        <v>3.2362164431917098E-2</v>
      </c>
      <c r="GO32" s="3">
        <f t="shared" si="139"/>
        <v>0.12281361785234167</v>
      </c>
      <c r="GP32" s="3">
        <f t="shared" si="140"/>
        <v>-0.32191025640063098</v>
      </c>
      <c r="GQ32" s="3">
        <f t="shared" si="141"/>
        <v>0.62332964570909455</v>
      </c>
      <c r="GR32" s="3">
        <f t="shared" si="142"/>
        <v>-0.20796817996871581</v>
      </c>
      <c r="GS32" s="3">
        <f t="shared" si="143"/>
        <v>0.41520658233990021</v>
      </c>
      <c r="GT32" s="3">
        <f t="shared" si="144"/>
        <v>-4.8595770426089271E-2</v>
      </c>
      <c r="GU32" s="3">
        <f t="shared" si="145"/>
        <v>0.91732085286799825</v>
      </c>
      <c r="GV32" s="3">
        <f t="shared" si="146"/>
        <v>-5.7280781738515689E-2</v>
      </c>
      <c r="GW32" s="3">
        <f t="shared" si="147"/>
        <v>9.2093899905550836E-2</v>
      </c>
      <c r="GX32" s="3">
        <f t="shared" si="148"/>
        <v>0.2157447310978744</v>
      </c>
      <c r="GY32" s="3">
        <f t="shared" si="149"/>
        <v>8.4037253623627906E-2</v>
      </c>
      <c r="GZ32" s="3">
        <f t="shared" si="150"/>
        <v>0.36409918230865967</v>
      </c>
      <c r="HA32" s="3">
        <f t="shared" si="151"/>
        <v>-0.13406830203116224</v>
      </c>
      <c r="HB32" s="3">
        <f t="shared" si="152"/>
        <v>0.15289479518636317</v>
      </c>
      <c r="HC32" s="3">
        <f t="shared" si="153"/>
        <v>-0.32606529509395532</v>
      </c>
      <c r="HD32" s="3">
        <f t="shared" si="154"/>
        <v>-0.33142430205550316</v>
      </c>
      <c r="HE32" s="3">
        <f t="shared" si="155"/>
        <v>-3.3128910544933557E-3</v>
      </c>
      <c r="HF32" s="3">
        <f t="shared" si="156"/>
        <v>-1.2633124128890701E-2</v>
      </c>
      <c r="HG32" s="3">
        <f t="shared" si="157"/>
        <v>-2.2904845974435054E-2</v>
      </c>
      <c r="HH32" s="3">
        <f t="shared" si="158"/>
        <v>-0.18553672993245923</v>
      </c>
      <c r="HI32" s="3">
        <f t="shared" si="159"/>
        <v>-0.20437127654189835</v>
      </c>
      <c r="HJ32" s="3">
        <f t="shared" si="160"/>
        <v>-0.35168135770987435</v>
      </c>
      <c r="HK32" s="3">
        <f t="shared" si="161"/>
        <v>-0.11274906877827627</v>
      </c>
      <c r="HL32" s="3">
        <f t="shared" si="162"/>
        <v>-0.31903254605148962</v>
      </c>
      <c r="HM32" s="3">
        <f t="shared" si="163"/>
        <v>-0.14295461449219565</v>
      </c>
      <c r="HN32" s="3">
        <f t="shared" si="164"/>
        <v>-0.35011660646339038</v>
      </c>
      <c r="HO32" s="3">
        <f t="shared" si="165"/>
        <v>0.26760501562017852</v>
      </c>
      <c r="HP32" s="3">
        <f t="shared" si="166"/>
        <v>9.3884333264936851E-2</v>
      </c>
      <c r="HQ32" s="3">
        <f t="shared" si="167"/>
        <v>0.13040023363773326</v>
      </c>
    </row>
    <row r="33" spans="1:225" x14ac:dyDescent="0.3">
      <c r="A33" s="23" t="s">
        <v>49</v>
      </c>
      <c r="B33" s="4">
        <v>57.0015</v>
      </c>
      <c r="C33" s="4">
        <v>37.984499999999997</v>
      </c>
      <c r="D33" s="4">
        <v>42.389600000000002</v>
      </c>
      <c r="E33" s="4">
        <v>39.2879</v>
      </c>
      <c r="F33" s="4">
        <v>46.610999999999997</v>
      </c>
      <c r="G33" s="4">
        <v>55.253900000000002</v>
      </c>
      <c r="H33" s="4">
        <v>53.369399999999999</v>
      </c>
      <c r="I33" s="13">
        <v>30.192699999999999</v>
      </c>
      <c r="J33" s="13">
        <v>48.945599999999999</v>
      </c>
      <c r="K33" s="4">
        <v>76.7624</v>
      </c>
      <c r="L33" s="4">
        <v>70.378</v>
      </c>
      <c r="M33" s="13">
        <v>41.233600000000003</v>
      </c>
      <c r="N33" s="4">
        <v>54.646799999999999</v>
      </c>
      <c r="O33" s="4">
        <v>29.837599999999998</v>
      </c>
      <c r="P33" s="13">
        <v>35.579799999999999</v>
      </c>
      <c r="Q33" s="13">
        <v>38.633400000000002</v>
      </c>
      <c r="R33" s="4">
        <v>28.739899999999999</v>
      </c>
      <c r="S33" s="13">
        <v>24.0931</v>
      </c>
      <c r="T33" s="13">
        <v>55.364899999999999</v>
      </c>
      <c r="U33" s="13">
        <v>31.052</v>
      </c>
      <c r="V33" s="13">
        <v>29.3749</v>
      </c>
      <c r="W33" s="4">
        <v>35.241</v>
      </c>
      <c r="X33" s="13">
        <v>44.305999999999997</v>
      </c>
      <c r="Y33" s="4">
        <v>27.7149</v>
      </c>
      <c r="Z33" s="13">
        <v>49</v>
      </c>
      <c r="AA33" s="4">
        <v>31.779599999999999</v>
      </c>
      <c r="AB33" s="4">
        <v>39.165199999999999</v>
      </c>
      <c r="AC33" s="4">
        <v>23.241099999999999</v>
      </c>
      <c r="AD33" s="4">
        <v>44.828499999999998</v>
      </c>
      <c r="AE33" s="13">
        <v>24.550899999999999</v>
      </c>
      <c r="AF33" s="13">
        <v>61.899099999999997</v>
      </c>
      <c r="AG33" s="4">
        <v>31.8293</v>
      </c>
      <c r="AH33" s="4">
        <v>51.4176</v>
      </c>
      <c r="AI33" s="4">
        <v>27.978400000000001</v>
      </c>
      <c r="AJ33" s="4">
        <v>27.4404</v>
      </c>
      <c r="AK33" s="4">
        <v>41.408499999999997</v>
      </c>
      <c r="AL33" s="4">
        <v>32.1663</v>
      </c>
      <c r="AM33" s="13">
        <v>33.009</v>
      </c>
      <c r="AN33" s="4">
        <v>15.8527</v>
      </c>
      <c r="AO33" s="4">
        <v>40.966700000000003</v>
      </c>
      <c r="AP33" s="4">
        <v>37.941499999999998</v>
      </c>
      <c r="AQ33" s="4">
        <v>24.849699999999999</v>
      </c>
      <c r="AR33" s="7">
        <v>39.804400000000001</v>
      </c>
      <c r="AS33" s="13">
        <v>26.578099999999999</v>
      </c>
      <c r="AT33" s="13">
        <v>35.593200000000003</v>
      </c>
      <c r="AU33" s="13">
        <v>30.002400000000002</v>
      </c>
      <c r="AV33" s="13">
        <v>30.608000000000001</v>
      </c>
      <c r="AW33" s="4">
        <v>29.618500000000001</v>
      </c>
      <c r="AX33" s="13">
        <v>34.120399999999997</v>
      </c>
      <c r="AY33" s="13">
        <v>28.274999999999999</v>
      </c>
      <c r="AZ33" s="13">
        <v>32.944000000000003</v>
      </c>
      <c r="BA33" s="13">
        <v>31.068000000000001</v>
      </c>
      <c r="BB33" s="13">
        <v>55.194000000000003</v>
      </c>
      <c r="BC33" s="13">
        <v>48.945599999999999</v>
      </c>
      <c r="BD33" s="13">
        <v>48.7714</v>
      </c>
      <c r="BE33" s="23" t="s">
        <v>49</v>
      </c>
      <c r="BG33" s="3">
        <f t="shared" si="3"/>
        <v>1.0526038788452936</v>
      </c>
      <c r="BH33" s="3">
        <f t="shared" si="4"/>
        <v>1.57959167555187</v>
      </c>
      <c r="BI33" s="3">
        <f t="shared" si="5"/>
        <v>1.4154415233925302</v>
      </c>
      <c r="BJ33" s="3">
        <f t="shared" si="6"/>
        <v>1.5271877600991655</v>
      </c>
      <c r="BK33" s="3">
        <f t="shared" si="7"/>
        <v>1.2872497908219092</v>
      </c>
      <c r="BL33" s="3">
        <f t="shared" si="8"/>
        <v>1.0858961991823202</v>
      </c>
      <c r="BM33" s="3">
        <f t="shared" si="9"/>
        <v>1.1242397328806395</v>
      </c>
      <c r="BN33" s="3">
        <f t="shared" si="10"/>
        <v>1.9872353250951389</v>
      </c>
      <c r="BO33" s="3">
        <f t="shared" si="11"/>
        <v>1.2258507404138472</v>
      </c>
      <c r="BP33" s="3">
        <f t="shared" si="12"/>
        <v>0.78163267433014083</v>
      </c>
      <c r="BQ33" s="3">
        <f t="shared" si="13"/>
        <v>0.85253914575577594</v>
      </c>
      <c r="BR33" s="3">
        <f t="shared" si="14"/>
        <v>1.455123976562803</v>
      </c>
      <c r="BS33" s="3">
        <f t="shared" si="15"/>
        <v>1.097959990337952</v>
      </c>
      <c r="BT33" s="3">
        <f t="shared" si="16"/>
        <v>2.0108855940156047</v>
      </c>
      <c r="BU33" s="3">
        <f t="shared" si="17"/>
        <v>1.6863501200119169</v>
      </c>
      <c r="BV33" s="3">
        <f t="shared" si="18"/>
        <v>1.5530603053316561</v>
      </c>
      <c r="BW33" s="3">
        <f t="shared" si="19"/>
        <v>2.087689936290662</v>
      </c>
      <c r="BX33" s="3">
        <f t="shared" si="20"/>
        <v>2.490339557798706</v>
      </c>
      <c r="BY33" s="3">
        <f t="shared" si="21"/>
        <v>1.0837191072321994</v>
      </c>
      <c r="BZ33" s="3">
        <f t="shared" si="22"/>
        <v>1.9322426896818241</v>
      </c>
      <c r="CA33" s="3">
        <f t="shared" si="23"/>
        <v>2.0425601448855994</v>
      </c>
      <c r="CB33" s="3">
        <f t="shared" si="24"/>
        <v>1.7025623563463013</v>
      </c>
      <c r="CC33" s="3">
        <f t="shared" si="25"/>
        <v>1.3542183902857401</v>
      </c>
      <c r="CD33" s="3">
        <f t="shared" si="26"/>
        <v>2.1649004687009517</v>
      </c>
      <c r="CE33" s="3">
        <f t="shared" si="27"/>
        <v>1.2244897959183674</v>
      </c>
      <c r="CF33" s="3">
        <f t="shared" si="28"/>
        <v>1.8880036249669601</v>
      </c>
      <c r="CG33" s="3">
        <f t="shared" si="29"/>
        <v>1.5319722610889259</v>
      </c>
      <c r="CH33" s="3">
        <f t="shared" si="30"/>
        <v>2.5816333994518335</v>
      </c>
      <c r="CI33" s="3">
        <f t="shared" si="31"/>
        <v>1.3384342549940329</v>
      </c>
      <c r="CJ33" s="3">
        <f t="shared" si="32"/>
        <v>2.443902260202274</v>
      </c>
      <c r="CK33" s="3">
        <f t="shared" si="33"/>
        <v>0.96931942467661081</v>
      </c>
      <c r="CL33" s="3">
        <f t="shared" si="34"/>
        <v>1.8850555934312097</v>
      </c>
      <c r="CM33" s="3">
        <f t="shared" si="35"/>
        <v>1.1669156086631816</v>
      </c>
      <c r="CN33" s="3">
        <f t="shared" si="36"/>
        <v>2.1445114802847911</v>
      </c>
      <c r="CO33" s="3">
        <f t="shared" si="37"/>
        <v>2.1865570472733635</v>
      </c>
      <c r="CP33" s="3">
        <f t="shared" si="38"/>
        <v>1.4489778668630837</v>
      </c>
      <c r="CQ33" s="3">
        <f t="shared" si="39"/>
        <v>1.8653062366514022</v>
      </c>
      <c r="CR33" s="3">
        <f t="shared" si="40"/>
        <v>1.8176860856130146</v>
      </c>
      <c r="CS33" s="3">
        <f t="shared" si="41"/>
        <v>3.784844222119891</v>
      </c>
      <c r="CT33" s="3">
        <f t="shared" si="42"/>
        <v>1.4646041785157211</v>
      </c>
      <c r="CU33" s="3">
        <f t="shared" si="43"/>
        <v>1.5813818641856543</v>
      </c>
      <c r="CV33" s="3">
        <f t="shared" si="44"/>
        <v>2.4145160706165467</v>
      </c>
      <c r="CW33" s="3">
        <f t="shared" si="45"/>
        <v>1.5073710444071509</v>
      </c>
      <c r="CX33" s="3">
        <f t="shared" si="46"/>
        <v>2.2574977142835642</v>
      </c>
      <c r="CY33" s="3">
        <f t="shared" si="47"/>
        <v>1.6857152489801421</v>
      </c>
      <c r="CZ33" s="3">
        <f t="shared" si="48"/>
        <v>1.9998400127989759</v>
      </c>
      <c r="DA33" s="3">
        <f t="shared" si="49"/>
        <v>1.9602718243596444</v>
      </c>
      <c r="DB33" s="3">
        <f t="shared" si="50"/>
        <v>2.025760926447997</v>
      </c>
      <c r="DC33" s="3">
        <f t="shared" si="51"/>
        <v>1.758478798607285</v>
      </c>
      <c r="DD33" s="3">
        <f t="shared" si="52"/>
        <v>2.1220159151193636</v>
      </c>
      <c r="DE33" s="3">
        <f t="shared" si="53"/>
        <v>1.8212724623603689</v>
      </c>
      <c r="DF33" s="3">
        <f t="shared" si="54"/>
        <v>1.9312475859405176</v>
      </c>
      <c r="DG33" s="3">
        <f t="shared" si="55"/>
        <v>1.0870746820306554</v>
      </c>
      <c r="DH33" s="3">
        <f t="shared" si="56"/>
        <v>1.2258507404138472</v>
      </c>
      <c r="DI33" s="3">
        <f t="shared" si="57"/>
        <v>1.2302291916984134</v>
      </c>
      <c r="DK33" s="3">
        <f t="shared" si="58"/>
        <v>-0.27884539542429526</v>
      </c>
      <c r="DL33" s="3">
        <f t="shared" si="59"/>
        <v>0.21208030960688773</v>
      </c>
      <c r="DM33" s="3">
        <f t="shared" si="60"/>
        <v>-0.38690781214104242</v>
      </c>
      <c r="DN33" s="3">
        <f t="shared" si="61"/>
        <v>0.37282382075002152</v>
      </c>
      <c r="DO33" s="3">
        <f t="shared" si="62"/>
        <v>-0.32673017399400578</v>
      </c>
      <c r="DP33" s="3">
        <f t="shared" si="63"/>
        <v>-0.4147634451084749</v>
      </c>
      <c r="DQ33" s="3">
        <f t="shared" si="64"/>
        <v>-0.38244129903927965</v>
      </c>
      <c r="DR33" s="3">
        <f t="shared" si="65"/>
        <v>0.21689098298357035</v>
      </c>
      <c r="DS33" s="3">
        <f t="shared" si="66"/>
        <v>3.9852567613269475E-2</v>
      </c>
      <c r="DT33" s="3">
        <f t="shared" si="67"/>
        <v>-0.48265751680916913</v>
      </c>
      <c r="DU33" s="3">
        <f t="shared" si="68"/>
        <v>-0.45226129842574364</v>
      </c>
      <c r="DV33" s="3">
        <f t="shared" si="69"/>
        <v>-0.3118463384326271</v>
      </c>
      <c r="DW33" s="3">
        <f t="shared" si="70"/>
        <v>-0.5372544849890124</v>
      </c>
      <c r="DX33" s="3">
        <f t="shared" si="71"/>
        <v>0.12815593652548266</v>
      </c>
      <c r="DY33" s="3">
        <f t="shared" si="72"/>
        <v>4.4916467744345158E-3</v>
      </c>
      <c r="DZ33" s="3">
        <f t="shared" si="73"/>
        <v>-0.18397777571737137</v>
      </c>
      <c r="EA33" s="3">
        <f t="shared" si="74"/>
        <v>0.19432506943795846</v>
      </c>
      <c r="EB33" s="3">
        <f t="shared" si="75"/>
        <v>0.41631623419972363</v>
      </c>
      <c r="EC33" s="3">
        <f t="shared" si="76"/>
        <v>-0.22364730780589523</v>
      </c>
      <c r="ED33" s="3">
        <f t="shared" si="77"/>
        <v>5.4440988506691483E-2</v>
      </c>
      <c r="EE33" s="3">
        <f t="shared" si="78"/>
        <v>-0.12188334574802429</v>
      </c>
      <c r="EF33" s="3">
        <f t="shared" si="79"/>
        <v>0.10055767975479572</v>
      </c>
      <c r="EG33" s="3">
        <f t="shared" si="80"/>
        <v>-2.6063965228103041E-2</v>
      </c>
      <c r="EH33" s="3">
        <f t="shared" si="81"/>
        <v>0.10033543750283197</v>
      </c>
      <c r="EI33" s="3">
        <f t="shared" si="82"/>
        <v>-0.12155213972507405</v>
      </c>
      <c r="EJ33" s="3">
        <f t="shared" si="83"/>
        <v>-3.2362164431917098E-2</v>
      </c>
      <c r="EK33" s="3">
        <f t="shared" si="84"/>
        <v>-0.12281361785234167</v>
      </c>
      <c r="EL33" s="3">
        <f t="shared" si="85"/>
        <v>0.32191025640063098</v>
      </c>
      <c r="EM33" s="3">
        <f t="shared" si="86"/>
        <v>-0.62332964570909455</v>
      </c>
      <c r="EN33" s="3">
        <f t="shared" si="87"/>
        <v>0.20796817996871581</v>
      </c>
      <c r="EO33" s="3">
        <f t="shared" si="88"/>
        <v>-0.41520658233990021</v>
      </c>
      <c r="EP33" s="3">
        <f t="shared" si="89"/>
        <v>4.861390071454378E-2</v>
      </c>
      <c r="EQ33" s="3">
        <f t="shared" si="90"/>
        <v>-0.91732085286799825</v>
      </c>
      <c r="ER33" s="3">
        <f t="shared" si="91"/>
        <v>5.7280781738515689E-2</v>
      </c>
      <c r="ES33" s="3">
        <f t="shared" si="92"/>
        <v>-9.2078127316725863E-2</v>
      </c>
      <c r="ET33" s="3">
        <f t="shared" si="93"/>
        <v>-0.2157447310978744</v>
      </c>
      <c r="EU33" s="3">
        <f t="shared" si="94"/>
        <v>-8.4037253623627906E-2</v>
      </c>
      <c r="EV33" s="3">
        <f t="shared" si="95"/>
        <v>-0.36409918230865967</v>
      </c>
      <c r="EW33" s="3">
        <f t="shared" si="96"/>
        <v>0.13406830203116224</v>
      </c>
      <c r="EX33" s="3">
        <f t="shared" si="97"/>
        <v>-0.15289479518636317</v>
      </c>
      <c r="EY33" s="3">
        <f t="shared" si="98"/>
        <v>0.32608430706679409</v>
      </c>
      <c r="EZ33" s="3">
        <f t="shared" si="99"/>
        <v>0.33142430205550316</v>
      </c>
      <c r="FA33" s="3">
        <f t="shared" si="100"/>
        <v>3.3346376578979263E-3</v>
      </c>
      <c r="FB33" s="3">
        <f t="shared" si="101"/>
        <v>1.2633124128890701E-2</v>
      </c>
      <c r="FC33" s="3">
        <f t="shared" si="102"/>
        <v>2.2904845974435054E-2</v>
      </c>
      <c r="FD33" s="3">
        <f t="shared" si="103"/>
        <v>0.18553672993245923</v>
      </c>
      <c r="FE33" s="3">
        <f t="shared" si="104"/>
        <v>0.20437127654189835</v>
      </c>
      <c r="FF33" s="3">
        <f t="shared" si="105"/>
        <v>0.35168135770987435</v>
      </c>
      <c r="FG33" s="3">
        <f t="shared" si="106"/>
        <v>0.11274906877827627</v>
      </c>
      <c r="FH33" s="3">
        <f t="shared" si="107"/>
        <v>0.31903254605148962</v>
      </c>
      <c r="FI33" s="3">
        <f t="shared" si="108"/>
        <v>0.14295461449219565</v>
      </c>
      <c r="FJ33" s="3">
        <f t="shared" si="109"/>
        <v>0.35011660646339038</v>
      </c>
      <c r="FK33" s="3">
        <f t="shared" si="110"/>
        <v>-0.26760501562017852</v>
      </c>
      <c r="FL33" s="3">
        <f t="shared" si="111"/>
        <v>-9.3884333264936851E-2</v>
      </c>
      <c r="FM33" s="3">
        <f t="shared" si="112"/>
        <v>-0.13037656922443022</v>
      </c>
      <c r="FO33" s="3">
        <f t="shared" si="113"/>
        <v>0.27884539542429526</v>
      </c>
      <c r="FP33" s="3">
        <f t="shared" si="114"/>
        <v>-0.21208030960688773</v>
      </c>
      <c r="FQ33" s="3">
        <f t="shared" si="115"/>
        <v>0.38690781214104242</v>
      </c>
      <c r="FR33" s="3">
        <f t="shared" si="116"/>
        <v>-0.37282382075002152</v>
      </c>
      <c r="FS33" s="3">
        <f t="shared" si="117"/>
        <v>0.32673017399400578</v>
      </c>
      <c r="FT33" s="3">
        <f t="shared" si="118"/>
        <v>0.4147634451084749</v>
      </c>
      <c r="FU33" s="3">
        <f t="shared" si="119"/>
        <v>0.38244129903927965</v>
      </c>
      <c r="FV33" s="3">
        <f t="shared" si="120"/>
        <v>-0.21689098298357035</v>
      </c>
      <c r="FW33" s="3">
        <f t="shared" si="121"/>
        <v>-3.9852567613269475E-2</v>
      </c>
      <c r="FX33" s="3">
        <f t="shared" si="122"/>
        <v>0.48265751680916913</v>
      </c>
      <c r="FY33" s="3">
        <f t="shared" si="123"/>
        <v>0.45226129842574364</v>
      </c>
      <c r="FZ33" s="3">
        <f t="shared" si="124"/>
        <v>0.3118463384326271</v>
      </c>
      <c r="GA33" s="3">
        <f t="shared" si="125"/>
        <v>0.5372544849890124</v>
      </c>
      <c r="GB33" s="3">
        <f t="shared" si="126"/>
        <v>-0.12815593652548266</v>
      </c>
      <c r="GC33" s="3">
        <f t="shared" si="127"/>
        <v>-4.4916467744345158E-3</v>
      </c>
      <c r="GD33" s="3">
        <f t="shared" si="128"/>
        <v>0.18397777571737137</v>
      </c>
      <c r="GE33" s="3">
        <f t="shared" si="129"/>
        <v>-0.19432506943795846</v>
      </c>
      <c r="GF33" s="3">
        <f t="shared" si="130"/>
        <v>-0.41631623419972363</v>
      </c>
      <c r="GG33" s="3">
        <f t="shared" si="131"/>
        <v>0.22364730780589523</v>
      </c>
      <c r="GH33" s="3">
        <f t="shared" si="132"/>
        <v>-5.4440988506691483E-2</v>
      </c>
      <c r="GI33" s="3">
        <f t="shared" si="133"/>
        <v>0.12188334574802429</v>
      </c>
      <c r="GJ33" s="3">
        <f t="shared" si="134"/>
        <v>-0.10055767975479572</v>
      </c>
      <c r="GK33" s="3">
        <f t="shared" si="135"/>
        <v>2.6063965228103041E-2</v>
      </c>
      <c r="GL33" s="3">
        <f t="shared" si="136"/>
        <v>-0.10033543750283197</v>
      </c>
      <c r="GM33" s="3">
        <f t="shared" si="137"/>
        <v>0.12155213972507405</v>
      </c>
      <c r="GN33" s="3">
        <f t="shared" si="138"/>
        <v>3.2362164431917098E-2</v>
      </c>
      <c r="GO33" s="3">
        <f t="shared" si="139"/>
        <v>0.12281361785234167</v>
      </c>
      <c r="GP33" s="3">
        <f t="shared" si="140"/>
        <v>-0.32191025640063098</v>
      </c>
      <c r="GQ33" s="3">
        <f t="shared" si="141"/>
        <v>0.62332964570909455</v>
      </c>
      <c r="GR33" s="3">
        <f t="shared" si="142"/>
        <v>-0.20796817996871581</v>
      </c>
      <c r="GS33" s="3">
        <f t="shared" si="143"/>
        <v>0.41520658233990021</v>
      </c>
      <c r="GT33" s="3">
        <f t="shared" si="144"/>
        <v>-4.861390071454378E-2</v>
      </c>
      <c r="GU33" s="3">
        <f t="shared" si="145"/>
        <v>0.91732085286799825</v>
      </c>
      <c r="GV33" s="3">
        <f t="shared" si="146"/>
        <v>-5.7280781738515689E-2</v>
      </c>
      <c r="GW33" s="3">
        <f t="shared" si="147"/>
        <v>9.2078127316725863E-2</v>
      </c>
      <c r="GX33" s="3">
        <f t="shared" si="148"/>
        <v>0.2157447310978744</v>
      </c>
      <c r="GY33" s="3">
        <f t="shared" si="149"/>
        <v>8.4037253623627906E-2</v>
      </c>
      <c r="GZ33" s="3">
        <f t="shared" si="150"/>
        <v>0.36409918230865967</v>
      </c>
      <c r="HA33" s="3">
        <f t="shared" si="151"/>
        <v>-0.13406830203116224</v>
      </c>
      <c r="HB33" s="3">
        <f t="shared" si="152"/>
        <v>0.15289479518636317</v>
      </c>
      <c r="HC33" s="3">
        <f t="shared" si="153"/>
        <v>-0.32608430706679409</v>
      </c>
      <c r="HD33" s="3">
        <f t="shared" si="154"/>
        <v>-0.33142430205550316</v>
      </c>
      <c r="HE33" s="3">
        <f t="shared" si="155"/>
        <v>-3.3346376578979263E-3</v>
      </c>
      <c r="HF33" s="3">
        <f t="shared" si="156"/>
        <v>-1.2633124128890701E-2</v>
      </c>
      <c r="HG33" s="3">
        <f t="shared" si="157"/>
        <v>-2.2904845974435054E-2</v>
      </c>
      <c r="HH33" s="3">
        <f t="shared" si="158"/>
        <v>-0.18553672993245923</v>
      </c>
      <c r="HI33" s="3">
        <f t="shared" si="159"/>
        <v>-0.20437127654189835</v>
      </c>
      <c r="HJ33" s="3">
        <f t="shared" si="160"/>
        <v>-0.35168135770987435</v>
      </c>
      <c r="HK33" s="3">
        <f t="shared" si="161"/>
        <v>-0.11274906877827627</v>
      </c>
      <c r="HL33" s="3">
        <f t="shared" si="162"/>
        <v>-0.31903254605148962</v>
      </c>
      <c r="HM33" s="3">
        <f t="shared" si="163"/>
        <v>-0.14295461449219565</v>
      </c>
      <c r="HN33" s="3">
        <f t="shared" si="164"/>
        <v>-0.35011660646339038</v>
      </c>
      <c r="HO33" s="3">
        <f t="shared" si="165"/>
        <v>0.26760501562017852</v>
      </c>
      <c r="HP33" s="3">
        <f t="shared" si="166"/>
        <v>9.3884333264936851E-2</v>
      </c>
      <c r="HQ33" s="3">
        <f t="shared" si="167"/>
        <v>0.13037656922443022</v>
      </c>
    </row>
    <row r="34" spans="1:225" x14ac:dyDescent="0.3">
      <c r="A34" s="23" t="s">
        <v>50</v>
      </c>
      <c r="B34" s="4">
        <v>57.000399999999999</v>
      </c>
      <c r="C34" s="4">
        <v>37.984499999999997</v>
      </c>
      <c r="D34" s="4">
        <v>42.3889</v>
      </c>
      <c r="E34" s="4">
        <v>39.287300000000002</v>
      </c>
      <c r="F34" s="4">
        <v>46.610999999999997</v>
      </c>
      <c r="G34" s="4">
        <v>55.253900000000002</v>
      </c>
      <c r="H34" s="4">
        <v>53.369399999999999</v>
      </c>
      <c r="I34" s="13">
        <v>30.192399999999999</v>
      </c>
      <c r="J34" s="13">
        <v>48.945599999999999</v>
      </c>
      <c r="K34" s="4">
        <v>76.7624</v>
      </c>
      <c r="L34" s="4">
        <v>70.376099999999994</v>
      </c>
      <c r="M34" s="13">
        <v>41.233600000000003</v>
      </c>
      <c r="N34" s="4">
        <v>54.646799999999999</v>
      </c>
      <c r="O34" s="4">
        <v>29.837599999999998</v>
      </c>
      <c r="P34" s="13">
        <v>35.579799999999999</v>
      </c>
      <c r="Q34" s="13">
        <v>38.633400000000002</v>
      </c>
      <c r="R34" s="4">
        <v>28.739899999999999</v>
      </c>
      <c r="S34" s="13">
        <v>24.0931</v>
      </c>
      <c r="T34" s="13">
        <v>55.364899999999999</v>
      </c>
      <c r="U34" s="13">
        <v>31.052</v>
      </c>
      <c r="V34" s="13">
        <v>29.374500000000001</v>
      </c>
      <c r="W34" s="4">
        <v>35.241</v>
      </c>
      <c r="X34" s="13">
        <v>44.305300000000003</v>
      </c>
      <c r="Y34" s="4">
        <v>27.7149</v>
      </c>
      <c r="Z34" s="13">
        <v>49</v>
      </c>
      <c r="AA34" s="4">
        <v>31.779199999999999</v>
      </c>
      <c r="AB34" s="4">
        <v>39.165199999999999</v>
      </c>
      <c r="AC34" s="4">
        <v>23.241099999999999</v>
      </c>
      <c r="AD34" s="4">
        <v>44.8277</v>
      </c>
      <c r="AE34" s="13">
        <v>24.550899999999999</v>
      </c>
      <c r="AF34" s="13">
        <v>61.899099999999997</v>
      </c>
      <c r="AG34" s="4">
        <v>31.8293</v>
      </c>
      <c r="AH34" s="4">
        <v>51.416600000000003</v>
      </c>
      <c r="AI34" s="4">
        <v>27.978100000000001</v>
      </c>
      <c r="AJ34" s="4">
        <v>27.4404</v>
      </c>
      <c r="AK34" s="4">
        <v>41.408499999999997</v>
      </c>
      <c r="AL34" s="4">
        <v>32.1663</v>
      </c>
      <c r="AM34" s="13">
        <v>33.009</v>
      </c>
      <c r="AN34" s="4">
        <v>15.8527</v>
      </c>
      <c r="AO34" s="4">
        <v>40.966099999999997</v>
      </c>
      <c r="AP34" s="4">
        <v>37.941499999999998</v>
      </c>
      <c r="AQ34" s="4">
        <v>24.849699999999999</v>
      </c>
      <c r="AR34" s="7">
        <v>39.804400000000001</v>
      </c>
      <c r="AS34" s="13">
        <v>26.578099999999999</v>
      </c>
      <c r="AT34" s="13">
        <v>35.593200000000003</v>
      </c>
      <c r="AU34" s="13">
        <v>30.001999999999999</v>
      </c>
      <c r="AV34" s="13">
        <v>30.608000000000001</v>
      </c>
      <c r="AW34" s="4">
        <v>29.618500000000001</v>
      </c>
      <c r="AX34" s="13">
        <v>34.119900000000001</v>
      </c>
      <c r="AY34" s="13">
        <v>28.274999999999999</v>
      </c>
      <c r="AZ34" s="13">
        <v>32.9437</v>
      </c>
      <c r="BA34" s="13">
        <v>31.068000000000001</v>
      </c>
      <c r="BB34" s="13">
        <v>55.194000000000003</v>
      </c>
      <c r="BC34" s="13">
        <v>48.945599999999999</v>
      </c>
      <c r="BD34" s="13">
        <v>48.7714</v>
      </c>
      <c r="BE34" s="23" t="s">
        <v>50</v>
      </c>
      <c r="BG34" s="3">
        <f t="shared" si="3"/>
        <v>1.0526241921109325</v>
      </c>
      <c r="BH34" s="3">
        <f t="shared" si="4"/>
        <v>1.57959167555187</v>
      </c>
      <c r="BI34" s="3">
        <f t="shared" si="5"/>
        <v>1.4154648976500923</v>
      </c>
      <c r="BJ34" s="3">
        <f t="shared" si="6"/>
        <v>1.5272110834799031</v>
      </c>
      <c r="BK34" s="3">
        <f t="shared" si="7"/>
        <v>1.2872497908219092</v>
      </c>
      <c r="BL34" s="3">
        <f t="shared" si="8"/>
        <v>1.0858961991823202</v>
      </c>
      <c r="BM34" s="3">
        <f t="shared" si="9"/>
        <v>1.1242397328806395</v>
      </c>
      <c r="BN34" s="3">
        <f t="shared" si="10"/>
        <v>1.9872550708125225</v>
      </c>
      <c r="BO34" s="3">
        <f t="shared" si="11"/>
        <v>1.2258507404138472</v>
      </c>
      <c r="BP34" s="3">
        <f t="shared" si="12"/>
        <v>0.78163267433014083</v>
      </c>
      <c r="BQ34" s="3">
        <f t="shared" si="13"/>
        <v>0.85256216243866889</v>
      </c>
      <c r="BR34" s="3">
        <f t="shared" si="14"/>
        <v>1.455123976562803</v>
      </c>
      <c r="BS34" s="3">
        <f t="shared" si="15"/>
        <v>1.097959990337952</v>
      </c>
      <c r="BT34" s="3">
        <f t="shared" si="16"/>
        <v>2.0108855940156047</v>
      </c>
      <c r="BU34" s="3">
        <f t="shared" si="17"/>
        <v>1.6863501200119169</v>
      </c>
      <c r="BV34" s="3">
        <f t="shared" si="18"/>
        <v>1.5530603053316561</v>
      </c>
      <c r="BW34" s="3">
        <f t="shared" si="19"/>
        <v>2.087689936290662</v>
      </c>
      <c r="BX34" s="3">
        <f t="shared" si="20"/>
        <v>2.490339557798706</v>
      </c>
      <c r="BY34" s="3">
        <f t="shared" si="21"/>
        <v>1.0837191072321994</v>
      </c>
      <c r="BZ34" s="3">
        <f t="shared" si="22"/>
        <v>1.9322426896818241</v>
      </c>
      <c r="CA34" s="3">
        <f t="shared" si="23"/>
        <v>2.0425879589439822</v>
      </c>
      <c r="CB34" s="3">
        <f t="shared" si="24"/>
        <v>1.7025623563463013</v>
      </c>
      <c r="CC34" s="3">
        <f t="shared" si="25"/>
        <v>1.354239786210679</v>
      </c>
      <c r="CD34" s="3">
        <f t="shared" si="26"/>
        <v>2.1649004687009517</v>
      </c>
      <c r="CE34" s="3">
        <f t="shared" si="27"/>
        <v>1.2244897959183674</v>
      </c>
      <c r="CF34" s="3">
        <f t="shared" si="28"/>
        <v>1.8880273889839896</v>
      </c>
      <c r="CG34" s="3">
        <f t="shared" si="29"/>
        <v>1.5319722610889259</v>
      </c>
      <c r="CH34" s="3">
        <f t="shared" si="30"/>
        <v>2.5816333994518335</v>
      </c>
      <c r="CI34" s="3">
        <f t="shared" si="31"/>
        <v>1.3384581408370271</v>
      </c>
      <c r="CJ34" s="3">
        <f t="shared" si="32"/>
        <v>2.443902260202274</v>
      </c>
      <c r="CK34" s="3">
        <f t="shared" si="33"/>
        <v>0.96931942467661081</v>
      </c>
      <c r="CL34" s="3">
        <f t="shared" si="34"/>
        <v>1.8850555934312097</v>
      </c>
      <c r="CM34" s="3">
        <f t="shared" si="35"/>
        <v>1.166938303971869</v>
      </c>
      <c r="CN34" s="3">
        <f t="shared" si="36"/>
        <v>2.1445344751788005</v>
      </c>
      <c r="CO34" s="3">
        <f t="shared" si="37"/>
        <v>2.1865570472733635</v>
      </c>
      <c r="CP34" s="3">
        <f t="shared" si="38"/>
        <v>1.4489778668630837</v>
      </c>
      <c r="CQ34" s="3">
        <f t="shared" si="39"/>
        <v>1.8653062366514022</v>
      </c>
      <c r="CR34" s="3">
        <f t="shared" si="40"/>
        <v>1.8176860856130146</v>
      </c>
      <c r="CS34" s="3">
        <f t="shared" si="41"/>
        <v>3.784844222119891</v>
      </c>
      <c r="CT34" s="3">
        <f t="shared" si="42"/>
        <v>1.4646256294838904</v>
      </c>
      <c r="CU34" s="3">
        <f t="shared" si="43"/>
        <v>1.5813818641856543</v>
      </c>
      <c r="CV34" s="3">
        <f t="shared" si="44"/>
        <v>2.4145160706165467</v>
      </c>
      <c r="CW34" s="3">
        <f t="shared" si="45"/>
        <v>1.5073710444071509</v>
      </c>
      <c r="CX34" s="3">
        <f t="shared" si="46"/>
        <v>2.2574977142835642</v>
      </c>
      <c r="CY34" s="3">
        <f t="shared" si="47"/>
        <v>1.6857152489801421</v>
      </c>
      <c r="CZ34" s="3">
        <f t="shared" si="48"/>
        <v>1.999866675554963</v>
      </c>
      <c r="DA34" s="3">
        <f t="shared" si="49"/>
        <v>1.9602718243596444</v>
      </c>
      <c r="DB34" s="3">
        <f t="shared" si="50"/>
        <v>2.025760926447997</v>
      </c>
      <c r="DC34" s="3">
        <f t="shared" si="51"/>
        <v>1.7585045677156146</v>
      </c>
      <c r="DD34" s="3">
        <f t="shared" si="52"/>
        <v>2.1220159151193636</v>
      </c>
      <c r="DE34" s="3">
        <f t="shared" si="53"/>
        <v>1.8212890476783119</v>
      </c>
      <c r="DF34" s="3">
        <f t="shared" si="54"/>
        <v>1.9312475859405176</v>
      </c>
      <c r="DG34" s="3">
        <f t="shared" si="55"/>
        <v>1.0870746820306554</v>
      </c>
      <c r="DH34" s="3">
        <f t="shared" si="56"/>
        <v>1.2258507404138472</v>
      </c>
      <c r="DI34" s="3">
        <f t="shared" si="57"/>
        <v>1.2302291916984134</v>
      </c>
      <c r="DK34" s="3">
        <f t="shared" si="58"/>
        <v>-0.27881755440506623</v>
      </c>
      <c r="DL34" s="3">
        <f t="shared" si="59"/>
        <v>0.21208030960688773</v>
      </c>
      <c r="DM34" s="3">
        <f t="shared" si="60"/>
        <v>-0.38688398802222329</v>
      </c>
      <c r="DN34" s="3">
        <f t="shared" si="61"/>
        <v>0.37284585358034333</v>
      </c>
      <c r="DO34" s="3">
        <f t="shared" si="62"/>
        <v>-0.32673017399400578</v>
      </c>
      <c r="DP34" s="3">
        <f t="shared" si="63"/>
        <v>-0.4147634451084749</v>
      </c>
      <c r="DQ34" s="3">
        <f t="shared" si="64"/>
        <v>-0.38244129903927965</v>
      </c>
      <c r="DR34" s="3">
        <f t="shared" si="65"/>
        <v>0.21690531792753065</v>
      </c>
      <c r="DS34" s="3">
        <f t="shared" si="66"/>
        <v>3.9852567613269475E-2</v>
      </c>
      <c r="DT34" s="3">
        <f t="shared" si="67"/>
        <v>-0.48265751680916913</v>
      </c>
      <c r="DU34" s="3">
        <f t="shared" si="68"/>
        <v>-0.4522223493567239</v>
      </c>
      <c r="DV34" s="3">
        <f t="shared" si="69"/>
        <v>-0.3118463384326271</v>
      </c>
      <c r="DW34" s="3">
        <f t="shared" si="70"/>
        <v>-0.5372544849890124</v>
      </c>
      <c r="DX34" s="3">
        <f t="shared" si="71"/>
        <v>0.12815593652548266</v>
      </c>
      <c r="DY34" s="3">
        <f t="shared" si="72"/>
        <v>4.4916467744345158E-3</v>
      </c>
      <c r="DZ34" s="3">
        <f t="shared" si="73"/>
        <v>-0.18397777571737137</v>
      </c>
      <c r="EA34" s="3">
        <f t="shared" si="74"/>
        <v>0.19432506943795846</v>
      </c>
      <c r="EB34" s="3">
        <f t="shared" si="75"/>
        <v>0.41631623419972363</v>
      </c>
      <c r="EC34" s="3">
        <f t="shared" si="76"/>
        <v>-0.22364730780589523</v>
      </c>
      <c r="ED34" s="3">
        <f t="shared" si="77"/>
        <v>5.4440988506691483E-2</v>
      </c>
      <c r="EE34" s="3">
        <f t="shared" si="78"/>
        <v>-0.12186370033832243</v>
      </c>
      <c r="EF34" s="3">
        <f t="shared" si="79"/>
        <v>0.10055767975479572</v>
      </c>
      <c r="EG34" s="3">
        <f t="shared" si="80"/>
        <v>-2.6041171599555952E-2</v>
      </c>
      <c r="EH34" s="3">
        <f t="shared" si="81"/>
        <v>0.10033543750283197</v>
      </c>
      <c r="EI34" s="3">
        <f t="shared" si="82"/>
        <v>-0.12155213972507405</v>
      </c>
      <c r="EJ34" s="3">
        <f t="shared" si="83"/>
        <v>-3.2344005561190804E-2</v>
      </c>
      <c r="EK34" s="3">
        <f t="shared" si="84"/>
        <v>-0.12281361785234167</v>
      </c>
      <c r="EL34" s="3">
        <f t="shared" si="85"/>
        <v>0.32191025640063098</v>
      </c>
      <c r="EM34" s="3">
        <f t="shared" si="86"/>
        <v>-0.62330389944653297</v>
      </c>
      <c r="EN34" s="3">
        <f t="shared" si="87"/>
        <v>0.20796817996871581</v>
      </c>
      <c r="EO34" s="3">
        <f t="shared" si="88"/>
        <v>-0.41520658233990021</v>
      </c>
      <c r="EP34" s="3">
        <f t="shared" si="89"/>
        <v>4.861390071454378E-2</v>
      </c>
      <c r="EQ34" s="3">
        <f t="shared" si="90"/>
        <v>-0.91729279420578402</v>
      </c>
      <c r="ER34" s="3">
        <f t="shared" si="91"/>
        <v>5.7296251201840821E-2</v>
      </c>
      <c r="ES34" s="3">
        <f t="shared" si="92"/>
        <v>-9.2078127316725863E-2</v>
      </c>
      <c r="ET34" s="3">
        <f t="shared" si="93"/>
        <v>-0.2157447310978744</v>
      </c>
      <c r="EU34" s="3">
        <f t="shared" si="94"/>
        <v>-8.4037253623627906E-2</v>
      </c>
      <c r="EV34" s="3">
        <f t="shared" si="95"/>
        <v>-0.36409918230865967</v>
      </c>
      <c r="EW34" s="3">
        <f t="shared" si="96"/>
        <v>0.13406830203116224</v>
      </c>
      <c r="EX34" s="3">
        <f t="shared" si="97"/>
        <v>-0.15287366525977547</v>
      </c>
      <c r="EY34" s="3">
        <f t="shared" si="98"/>
        <v>0.32608430706679409</v>
      </c>
      <c r="EZ34" s="3">
        <f t="shared" si="99"/>
        <v>0.33142430205550316</v>
      </c>
      <c r="FA34" s="3">
        <f t="shared" si="100"/>
        <v>3.3346376578979263E-3</v>
      </c>
      <c r="FB34" s="3">
        <f t="shared" si="101"/>
        <v>1.2633124128890701E-2</v>
      </c>
      <c r="FC34" s="3">
        <f t="shared" si="102"/>
        <v>2.2904845974435054E-2</v>
      </c>
      <c r="FD34" s="3">
        <f t="shared" si="103"/>
        <v>0.18555596445580644</v>
      </c>
      <c r="FE34" s="3">
        <f t="shared" si="104"/>
        <v>0.20437127654189835</v>
      </c>
      <c r="FF34" s="3">
        <f t="shared" si="105"/>
        <v>0.35168135770987435</v>
      </c>
      <c r="FG34" s="3">
        <f t="shared" si="106"/>
        <v>0.11277021017186457</v>
      </c>
      <c r="FH34" s="3">
        <f t="shared" si="107"/>
        <v>0.31903254605148962</v>
      </c>
      <c r="FI34" s="3">
        <f t="shared" si="108"/>
        <v>0.14296775225576253</v>
      </c>
      <c r="FJ34" s="3">
        <f t="shared" si="109"/>
        <v>0.35011660646339038</v>
      </c>
      <c r="FK34" s="3">
        <f t="shared" si="110"/>
        <v>-0.26760501562017852</v>
      </c>
      <c r="FL34" s="3">
        <f t="shared" si="111"/>
        <v>-9.3884333264936851E-2</v>
      </c>
      <c r="FM34" s="3">
        <f t="shared" si="112"/>
        <v>-0.13037656922443022</v>
      </c>
      <c r="FO34" s="3">
        <f t="shared" si="113"/>
        <v>0.27881755440506623</v>
      </c>
      <c r="FP34" s="3">
        <f t="shared" si="114"/>
        <v>-0.21208030960688773</v>
      </c>
      <c r="FQ34" s="3">
        <f t="shared" si="115"/>
        <v>0.38688398802222329</v>
      </c>
      <c r="FR34" s="3">
        <f t="shared" si="116"/>
        <v>-0.37284585358034333</v>
      </c>
      <c r="FS34" s="3">
        <f t="shared" si="117"/>
        <v>0.32673017399400578</v>
      </c>
      <c r="FT34" s="3">
        <f t="shared" si="118"/>
        <v>0.4147634451084749</v>
      </c>
      <c r="FU34" s="3">
        <f t="shared" si="119"/>
        <v>0.38244129903927965</v>
      </c>
      <c r="FV34" s="3">
        <f t="shared" si="120"/>
        <v>-0.21690531792753065</v>
      </c>
      <c r="FW34" s="3">
        <f t="shared" si="121"/>
        <v>-3.9852567613269475E-2</v>
      </c>
      <c r="FX34" s="3">
        <f t="shared" si="122"/>
        <v>0.48265751680916913</v>
      </c>
      <c r="FY34" s="3">
        <f t="shared" si="123"/>
        <v>0.4522223493567239</v>
      </c>
      <c r="FZ34" s="3">
        <f t="shared" si="124"/>
        <v>0.3118463384326271</v>
      </c>
      <c r="GA34" s="3">
        <f t="shared" si="125"/>
        <v>0.5372544849890124</v>
      </c>
      <c r="GB34" s="3">
        <f t="shared" si="126"/>
        <v>-0.12815593652548266</v>
      </c>
      <c r="GC34" s="3">
        <f t="shared" si="127"/>
        <v>-4.4916467744345158E-3</v>
      </c>
      <c r="GD34" s="3">
        <f t="shared" si="128"/>
        <v>0.18397777571737137</v>
      </c>
      <c r="GE34" s="3">
        <f t="shared" si="129"/>
        <v>-0.19432506943795846</v>
      </c>
      <c r="GF34" s="3">
        <f t="shared" si="130"/>
        <v>-0.41631623419972363</v>
      </c>
      <c r="GG34" s="3">
        <f t="shared" si="131"/>
        <v>0.22364730780589523</v>
      </c>
      <c r="GH34" s="3">
        <f t="shared" si="132"/>
        <v>-5.4440988506691483E-2</v>
      </c>
      <c r="GI34" s="3">
        <f t="shared" si="133"/>
        <v>0.12186370033832243</v>
      </c>
      <c r="GJ34" s="3">
        <f t="shared" si="134"/>
        <v>-0.10055767975479572</v>
      </c>
      <c r="GK34" s="3">
        <f t="shared" si="135"/>
        <v>2.6041171599555952E-2</v>
      </c>
      <c r="GL34" s="3">
        <f t="shared" si="136"/>
        <v>-0.10033543750283197</v>
      </c>
      <c r="GM34" s="3">
        <f t="shared" si="137"/>
        <v>0.12155213972507405</v>
      </c>
      <c r="GN34" s="3">
        <f t="shared" si="138"/>
        <v>3.2344005561190804E-2</v>
      </c>
      <c r="GO34" s="3">
        <f t="shared" si="139"/>
        <v>0.12281361785234167</v>
      </c>
      <c r="GP34" s="3">
        <f t="shared" si="140"/>
        <v>-0.32191025640063098</v>
      </c>
      <c r="GQ34" s="3">
        <f t="shared" si="141"/>
        <v>0.62330389944653297</v>
      </c>
      <c r="GR34" s="3">
        <f t="shared" si="142"/>
        <v>-0.20796817996871581</v>
      </c>
      <c r="GS34" s="3">
        <f t="shared" si="143"/>
        <v>0.41520658233990021</v>
      </c>
      <c r="GT34" s="3">
        <f t="shared" si="144"/>
        <v>-4.861390071454378E-2</v>
      </c>
      <c r="GU34" s="3">
        <f t="shared" si="145"/>
        <v>0.91729279420578402</v>
      </c>
      <c r="GV34" s="3">
        <f t="shared" si="146"/>
        <v>-5.7296251201840821E-2</v>
      </c>
      <c r="GW34" s="3">
        <f t="shared" si="147"/>
        <v>9.2078127316725863E-2</v>
      </c>
      <c r="GX34" s="3">
        <f t="shared" si="148"/>
        <v>0.2157447310978744</v>
      </c>
      <c r="GY34" s="3">
        <f t="shared" si="149"/>
        <v>8.4037253623627906E-2</v>
      </c>
      <c r="GZ34" s="3">
        <f t="shared" si="150"/>
        <v>0.36409918230865967</v>
      </c>
      <c r="HA34" s="3">
        <f t="shared" si="151"/>
        <v>-0.13406830203116224</v>
      </c>
      <c r="HB34" s="3">
        <f t="shared" si="152"/>
        <v>0.15287366525977547</v>
      </c>
      <c r="HC34" s="3">
        <f t="shared" si="153"/>
        <v>-0.32608430706679409</v>
      </c>
      <c r="HD34" s="3">
        <f t="shared" si="154"/>
        <v>-0.33142430205550316</v>
      </c>
      <c r="HE34" s="3">
        <f t="shared" si="155"/>
        <v>-3.3346376578979263E-3</v>
      </c>
      <c r="HF34" s="3">
        <f t="shared" si="156"/>
        <v>-1.2633124128890701E-2</v>
      </c>
      <c r="HG34" s="3">
        <f t="shared" si="157"/>
        <v>-2.2904845974435054E-2</v>
      </c>
      <c r="HH34" s="3">
        <f t="shared" si="158"/>
        <v>-0.18555596445580644</v>
      </c>
      <c r="HI34" s="3">
        <f t="shared" si="159"/>
        <v>-0.20437127654189835</v>
      </c>
      <c r="HJ34" s="3">
        <f t="shared" si="160"/>
        <v>-0.35168135770987435</v>
      </c>
      <c r="HK34" s="3">
        <f t="shared" si="161"/>
        <v>-0.11277021017186457</v>
      </c>
      <c r="HL34" s="3">
        <f t="shared" si="162"/>
        <v>-0.31903254605148962</v>
      </c>
      <c r="HM34" s="3">
        <f t="shared" si="163"/>
        <v>-0.14296775225576253</v>
      </c>
      <c r="HN34" s="3">
        <f t="shared" si="164"/>
        <v>-0.35011660646339038</v>
      </c>
      <c r="HO34" s="3">
        <f t="shared" si="165"/>
        <v>0.26760501562017852</v>
      </c>
      <c r="HP34" s="3">
        <f t="shared" si="166"/>
        <v>9.3884333264936851E-2</v>
      </c>
      <c r="HQ34" s="3">
        <f t="shared" si="167"/>
        <v>0.13037656922443022</v>
      </c>
    </row>
    <row r="35" spans="1:225" x14ac:dyDescent="0.3">
      <c r="A35" s="23" t="s">
        <v>51</v>
      </c>
      <c r="B35" s="4">
        <v>37.2517</v>
      </c>
      <c r="C35" s="4">
        <v>28.242100000000001</v>
      </c>
      <c r="D35" s="4">
        <v>26.986799999999999</v>
      </c>
      <c r="E35" s="4">
        <v>25.132999999999999</v>
      </c>
      <c r="F35" s="4">
        <v>26.644200000000001</v>
      </c>
      <c r="G35" s="4">
        <v>31.755600000000001</v>
      </c>
      <c r="H35" s="4">
        <v>30.8535</v>
      </c>
      <c r="I35" s="13">
        <v>30.222000000000001</v>
      </c>
      <c r="J35" s="13">
        <v>36.117899999999999</v>
      </c>
      <c r="K35" s="4">
        <v>45.3005</v>
      </c>
      <c r="L35" s="4">
        <v>42.363100000000003</v>
      </c>
      <c r="M35" s="13">
        <v>25.148299999999999</v>
      </c>
      <c r="N35" s="4">
        <v>30.817599999999999</v>
      </c>
      <c r="O35" s="4">
        <v>20.588200000000001</v>
      </c>
      <c r="P35" s="13">
        <v>30.720300000000002</v>
      </c>
      <c r="Q35" s="13">
        <v>16.543900000000001</v>
      </c>
      <c r="R35" s="4">
        <v>28.1633</v>
      </c>
      <c r="S35" s="13">
        <v>22.867100000000001</v>
      </c>
      <c r="T35" s="13">
        <v>38.281300000000002</v>
      </c>
      <c r="U35" s="13">
        <v>27.4892</v>
      </c>
      <c r="V35" s="13">
        <v>20.932600000000001</v>
      </c>
      <c r="W35" s="4">
        <v>28.790900000000001</v>
      </c>
      <c r="X35" s="13">
        <v>42.7119</v>
      </c>
      <c r="Y35" s="4">
        <v>21.6233</v>
      </c>
      <c r="Z35" s="13">
        <v>26.776</v>
      </c>
      <c r="AA35" s="4">
        <v>28.0107</v>
      </c>
      <c r="AB35" s="4">
        <v>26.889700000000001</v>
      </c>
      <c r="AC35" s="4">
        <v>15.498200000000001</v>
      </c>
      <c r="AD35" s="4">
        <v>21.6233</v>
      </c>
      <c r="AE35" s="13">
        <v>22.658000000000001</v>
      </c>
      <c r="AF35" s="13">
        <v>31.918399999999998</v>
      </c>
      <c r="AG35" s="4">
        <v>22.867100000000001</v>
      </c>
      <c r="AH35" s="4">
        <v>27.8597</v>
      </c>
      <c r="AI35" s="4">
        <v>21.1511</v>
      </c>
      <c r="AJ35" s="4">
        <v>19.972799999999999</v>
      </c>
      <c r="AK35" s="4">
        <v>30.2469</v>
      </c>
      <c r="AL35" s="4">
        <v>24.459199999999999</v>
      </c>
      <c r="AM35" s="13">
        <v>14.526</v>
      </c>
      <c r="AN35" s="4">
        <v>10.398300000000001</v>
      </c>
      <c r="AO35" s="4">
        <v>27.528099999999998</v>
      </c>
      <c r="AP35" s="4">
        <v>37.448999999999998</v>
      </c>
      <c r="AQ35" s="4">
        <v>21.267399999999999</v>
      </c>
      <c r="AR35" s="7">
        <v>36.0137</v>
      </c>
      <c r="AS35" s="13">
        <v>24.3902</v>
      </c>
      <c r="AT35" s="13">
        <v>24.177600000000002</v>
      </c>
      <c r="AU35" s="13">
        <v>19.418800000000001</v>
      </c>
      <c r="AV35" s="13">
        <v>21.578199999999999</v>
      </c>
      <c r="AW35" s="4">
        <v>34.746299999999998</v>
      </c>
      <c r="AX35" s="13">
        <v>33.257899999999999</v>
      </c>
      <c r="AY35" s="13">
        <v>31.5748</v>
      </c>
      <c r="AZ35" s="13">
        <v>36.5854</v>
      </c>
      <c r="BA35" s="13">
        <v>22.846299999999999</v>
      </c>
      <c r="BB35" s="13">
        <v>26.776</v>
      </c>
      <c r="BC35" s="13">
        <v>23.671500000000002</v>
      </c>
      <c r="BD35" s="13">
        <v>26.533000000000001</v>
      </c>
      <c r="BE35" s="23" t="s">
        <v>51</v>
      </c>
      <c r="BG35" s="3">
        <f t="shared" si="3"/>
        <v>1.6106647481859888</v>
      </c>
      <c r="BH35" s="3">
        <f t="shared" si="4"/>
        <v>2.1244879098933862</v>
      </c>
      <c r="BI35" s="3">
        <f t="shared" si="5"/>
        <v>2.2233091733736496</v>
      </c>
      <c r="BJ35" s="3">
        <f t="shared" si="6"/>
        <v>2.3872995663072456</v>
      </c>
      <c r="BK35" s="3">
        <f t="shared" si="7"/>
        <v>2.2518972234107233</v>
      </c>
      <c r="BL35" s="3">
        <f t="shared" si="8"/>
        <v>1.8894305256395723</v>
      </c>
      <c r="BM35" s="3">
        <f t="shared" si="9"/>
        <v>1.9446740240167242</v>
      </c>
      <c r="BN35" s="3">
        <f t="shared" si="10"/>
        <v>1.9853087155052609</v>
      </c>
      <c r="BO35" s="3">
        <f t="shared" si="11"/>
        <v>1.6612261510220694</v>
      </c>
      <c r="BP35" s="3">
        <f t="shared" si="12"/>
        <v>1.3244886921777905</v>
      </c>
      <c r="BQ35" s="3">
        <f t="shared" si="13"/>
        <v>1.4163269449119633</v>
      </c>
      <c r="BR35" s="3">
        <f t="shared" si="14"/>
        <v>2.3858471546784474</v>
      </c>
      <c r="BS35" s="3">
        <f t="shared" si="15"/>
        <v>1.9469394112455221</v>
      </c>
      <c r="BT35" s="3">
        <f t="shared" si="16"/>
        <v>2.9142907102126459</v>
      </c>
      <c r="BU35" s="3">
        <f t="shared" si="17"/>
        <v>1.9531059266999344</v>
      </c>
      <c r="BV35" s="3">
        <f t="shared" si="18"/>
        <v>3.6267143781091518</v>
      </c>
      <c r="BW35" s="3">
        <f t="shared" si="19"/>
        <v>2.1304321581632832</v>
      </c>
      <c r="BX35" s="3">
        <f t="shared" si="20"/>
        <v>2.6238569823020845</v>
      </c>
      <c r="BY35" s="3">
        <f t="shared" si="21"/>
        <v>1.5673448916311619</v>
      </c>
      <c r="BZ35" s="3">
        <f t="shared" si="22"/>
        <v>2.1826753779666195</v>
      </c>
      <c r="CA35" s="3">
        <f t="shared" si="23"/>
        <v>2.8663424514871538</v>
      </c>
      <c r="CB35" s="3">
        <f t="shared" si="24"/>
        <v>2.083991816858799</v>
      </c>
      <c r="CC35" s="3">
        <f t="shared" si="25"/>
        <v>1.4047607341279598</v>
      </c>
      <c r="CD35" s="3">
        <f t="shared" si="26"/>
        <v>2.7747846073448548</v>
      </c>
      <c r="CE35" s="3">
        <f t="shared" si="27"/>
        <v>2.2408126680609501</v>
      </c>
      <c r="CF35" s="3">
        <f t="shared" si="28"/>
        <v>2.1420385781147919</v>
      </c>
      <c r="CG35" s="3">
        <f t="shared" si="29"/>
        <v>2.2313376497320534</v>
      </c>
      <c r="CH35" s="3">
        <f t="shared" si="30"/>
        <v>3.8714173258830056</v>
      </c>
      <c r="CI35" s="3">
        <f t="shared" si="31"/>
        <v>2.7747846073448548</v>
      </c>
      <c r="CJ35" s="3">
        <f t="shared" si="32"/>
        <v>2.6480713213875893</v>
      </c>
      <c r="CK35" s="3">
        <f t="shared" si="33"/>
        <v>1.8797934733570607</v>
      </c>
      <c r="CL35" s="3">
        <f t="shared" si="34"/>
        <v>2.6238569823020845</v>
      </c>
      <c r="CM35" s="3">
        <f t="shared" si="35"/>
        <v>2.1536484599618806</v>
      </c>
      <c r="CN35" s="3">
        <f t="shared" si="36"/>
        <v>2.8367318957406473</v>
      </c>
      <c r="CO35" s="3">
        <f t="shared" si="37"/>
        <v>3.0040855563566451</v>
      </c>
      <c r="CP35" s="3">
        <f t="shared" si="38"/>
        <v>1.9836743600170597</v>
      </c>
      <c r="CQ35" s="3">
        <f t="shared" si="39"/>
        <v>2.4530646954929027</v>
      </c>
      <c r="CR35" s="3">
        <f t="shared" si="40"/>
        <v>4.1305245766212311</v>
      </c>
      <c r="CS35" s="3">
        <f t="shared" si="41"/>
        <v>5.7701739707452173</v>
      </c>
      <c r="CT35" s="3">
        <f t="shared" si="42"/>
        <v>2.1795910360685991</v>
      </c>
      <c r="CU35" s="3">
        <f t="shared" si="43"/>
        <v>1.6021789633902108</v>
      </c>
      <c r="CV35" s="3">
        <f t="shared" si="44"/>
        <v>2.8212193309948561</v>
      </c>
      <c r="CW35" s="3">
        <f t="shared" si="45"/>
        <v>1.6660326486864721</v>
      </c>
      <c r="CX35" s="3">
        <f t="shared" si="46"/>
        <v>2.4600044280079705</v>
      </c>
      <c r="CY35" s="3">
        <f t="shared" si="47"/>
        <v>2.4816358943815762</v>
      </c>
      <c r="CZ35" s="3">
        <f t="shared" si="48"/>
        <v>3.0897892763713513</v>
      </c>
      <c r="DA35" s="3">
        <f t="shared" si="49"/>
        <v>2.7805841080349611</v>
      </c>
      <c r="DB35" s="3">
        <f t="shared" si="50"/>
        <v>1.7268025660286133</v>
      </c>
      <c r="DC35" s="3">
        <f t="shared" si="51"/>
        <v>1.8040826390120843</v>
      </c>
      <c r="DD35" s="3">
        <f t="shared" si="52"/>
        <v>1.9002495661096823</v>
      </c>
      <c r="DE35" s="3">
        <f t="shared" si="53"/>
        <v>1.639998469334762</v>
      </c>
      <c r="DF35" s="3">
        <f t="shared" si="54"/>
        <v>2.6262458253634069</v>
      </c>
      <c r="DG35" s="3">
        <f t="shared" si="55"/>
        <v>2.2408126680609501</v>
      </c>
      <c r="DH35" s="3">
        <f t="shared" si="56"/>
        <v>2.5346936189088143</v>
      </c>
      <c r="DI35" s="3">
        <f t="shared" si="57"/>
        <v>2.261334941393736</v>
      </c>
      <c r="DK35" s="3">
        <f t="shared" si="58"/>
        <v>0.33484822382412521</v>
      </c>
      <c r="DL35" s="3">
        <f t="shared" si="59"/>
        <v>0.63964377321635191</v>
      </c>
      <c r="DM35" s="3">
        <f t="shared" si="60"/>
        <v>0.26454862341303714</v>
      </c>
      <c r="DN35" s="3">
        <f t="shared" si="61"/>
        <v>1.0173259875307927</v>
      </c>
      <c r="DO35" s="3">
        <f t="shared" si="62"/>
        <v>0.48011877462755365</v>
      </c>
      <c r="DP35" s="3">
        <f t="shared" si="63"/>
        <v>0.38430182405383639</v>
      </c>
      <c r="DQ35" s="3">
        <f t="shared" si="64"/>
        <v>0.40813733602758812</v>
      </c>
      <c r="DR35" s="3">
        <f t="shared" si="65"/>
        <v>0.21549162262881577</v>
      </c>
      <c r="DS35" s="3">
        <f t="shared" si="66"/>
        <v>0.47831772839872438</v>
      </c>
      <c r="DT35" s="3">
        <f t="shared" si="67"/>
        <v>0.27821532776263724</v>
      </c>
      <c r="DU35" s="3">
        <f t="shared" si="68"/>
        <v>0.28005505264520875</v>
      </c>
      <c r="DV35" s="3">
        <f t="shared" si="69"/>
        <v>0.40151320771994398</v>
      </c>
      <c r="DW35" s="3">
        <f t="shared" si="70"/>
        <v>0.28912801960444395</v>
      </c>
      <c r="DX35" s="3">
        <f t="shared" si="71"/>
        <v>0.66346973049741853</v>
      </c>
      <c r="DY35" s="3">
        <f t="shared" si="72"/>
        <v>0.21635774296341362</v>
      </c>
      <c r="DZ35" s="3">
        <f t="shared" si="73"/>
        <v>1.0395715039553857</v>
      </c>
      <c r="EA35" s="3">
        <f t="shared" si="74"/>
        <v>0.22356372151385687</v>
      </c>
      <c r="EB35" s="3">
        <f t="shared" si="75"/>
        <v>0.49166285262684861</v>
      </c>
      <c r="EC35" s="3">
        <f t="shared" si="76"/>
        <v>0.30868450136977954</v>
      </c>
      <c r="ED35" s="3">
        <f t="shared" si="77"/>
        <v>0.23026225951400783</v>
      </c>
      <c r="EE35" s="3">
        <f t="shared" si="78"/>
        <v>0.36694907738065363</v>
      </c>
      <c r="EF35" s="3">
        <f t="shared" si="79"/>
        <v>0.39219965448896027</v>
      </c>
      <c r="EG35" s="3">
        <f t="shared" si="80"/>
        <v>2.6800042814383765E-2</v>
      </c>
      <c r="EH35" s="3">
        <f t="shared" si="81"/>
        <v>0.45841052553722111</v>
      </c>
      <c r="EI35" s="3">
        <f t="shared" si="82"/>
        <v>0.75028915336569169</v>
      </c>
      <c r="EJ35" s="3">
        <f t="shared" si="83"/>
        <v>0.14976076415102538</v>
      </c>
      <c r="EK35" s="3">
        <f t="shared" si="84"/>
        <v>0.41970504816589604</v>
      </c>
      <c r="EL35" s="3">
        <f t="shared" si="85"/>
        <v>0.90648794244515607</v>
      </c>
      <c r="EM35" s="3">
        <f t="shared" si="86"/>
        <v>0.42849986656096883</v>
      </c>
      <c r="EN35" s="3">
        <f t="shared" si="87"/>
        <v>0.32372357109684419</v>
      </c>
      <c r="EO35" s="3">
        <f t="shared" si="88"/>
        <v>0.54032351656034816</v>
      </c>
      <c r="EP35" s="3">
        <f t="shared" si="89"/>
        <v>0.52569591471327615</v>
      </c>
      <c r="EQ35" s="3">
        <f t="shared" si="90"/>
        <v>-3.3238303992387322E-2</v>
      </c>
      <c r="ER35" s="3">
        <f t="shared" si="91"/>
        <v>0.46086154805938606</v>
      </c>
      <c r="ES35" s="3">
        <f t="shared" si="92"/>
        <v>0.36618678525156817</v>
      </c>
      <c r="ET35" s="3">
        <f t="shared" si="93"/>
        <v>0.23739492334971202</v>
      </c>
      <c r="EU35" s="3">
        <f t="shared" si="94"/>
        <v>0.31113552506707348</v>
      </c>
      <c r="EV35" s="3">
        <f t="shared" si="95"/>
        <v>0.82012276563147257</v>
      </c>
      <c r="EW35" s="3">
        <f t="shared" si="96"/>
        <v>0.7424491963035863</v>
      </c>
      <c r="EX35" s="3">
        <f t="shared" si="97"/>
        <v>0.42065185056142729</v>
      </c>
      <c r="EY35" s="3">
        <f t="shared" si="98"/>
        <v>0.34493382830037289</v>
      </c>
      <c r="EZ35" s="3">
        <f t="shared" si="99"/>
        <v>0.5560090663802516</v>
      </c>
      <c r="FA35" s="3">
        <f t="shared" si="100"/>
        <v>0.14771672580848774</v>
      </c>
      <c r="FB35" s="3">
        <f t="shared" si="101"/>
        <v>0.13656950956867261</v>
      </c>
      <c r="FC35" s="3">
        <f t="shared" si="102"/>
        <v>0.58083544793878394</v>
      </c>
      <c r="FD35" s="3">
        <f t="shared" si="103"/>
        <v>0.81316059060222168</v>
      </c>
      <c r="FE35" s="3">
        <f t="shared" si="104"/>
        <v>0.70870553154052929</v>
      </c>
      <c r="FF35" s="3">
        <f t="shared" si="105"/>
        <v>0.12132057734290407</v>
      </c>
      <c r="FG35" s="3">
        <f t="shared" si="106"/>
        <v>0.14968655296115688</v>
      </c>
      <c r="FH35" s="3">
        <f t="shared" si="107"/>
        <v>0.15978597449356763</v>
      </c>
      <c r="FI35" s="3">
        <f t="shared" si="108"/>
        <v>-8.2976828175396269E-3</v>
      </c>
      <c r="FJ35" s="3">
        <f t="shared" si="109"/>
        <v>0.79358544043020396</v>
      </c>
      <c r="FK35" s="3">
        <f t="shared" si="110"/>
        <v>0.77596597204467399</v>
      </c>
      <c r="FL35" s="3">
        <f t="shared" si="111"/>
        <v>0.95414371156521793</v>
      </c>
      <c r="FM35" s="3">
        <f t="shared" si="112"/>
        <v>0.74787101118231503</v>
      </c>
      <c r="FO35" s="3">
        <f t="shared" si="113"/>
        <v>-0.33484822382412521</v>
      </c>
      <c r="FP35" s="3">
        <f t="shared" si="114"/>
        <v>-0.63964377321635191</v>
      </c>
      <c r="FQ35" s="3">
        <f t="shared" si="115"/>
        <v>-0.26454862341303714</v>
      </c>
      <c r="FR35" s="3">
        <f t="shared" si="116"/>
        <v>-1.0173259875307927</v>
      </c>
      <c r="FS35" s="3">
        <f t="shared" si="117"/>
        <v>-0.48011877462755365</v>
      </c>
      <c r="FT35" s="3">
        <f t="shared" si="118"/>
        <v>-0.38430182405383639</v>
      </c>
      <c r="FU35" s="3">
        <f t="shared" si="119"/>
        <v>-0.40813733602758812</v>
      </c>
      <c r="FV35" s="3">
        <f t="shared" si="120"/>
        <v>-0.21549162262881577</v>
      </c>
      <c r="FW35" s="3">
        <f t="shared" si="121"/>
        <v>-0.47831772839872438</v>
      </c>
      <c r="FX35" s="3">
        <f t="shared" si="122"/>
        <v>-0.27821532776263724</v>
      </c>
      <c r="FY35" s="3">
        <f t="shared" si="123"/>
        <v>-0.28005505264520875</v>
      </c>
      <c r="FZ35" s="3">
        <f t="shared" si="124"/>
        <v>-0.40151320771994398</v>
      </c>
      <c r="GA35" s="3">
        <f t="shared" si="125"/>
        <v>-0.28912801960444395</v>
      </c>
      <c r="GB35" s="3">
        <f t="shared" si="126"/>
        <v>-0.66346973049741853</v>
      </c>
      <c r="GC35" s="3">
        <f t="shared" si="127"/>
        <v>-0.21635774296341362</v>
      </c>
      <c r="GD35" s="3">
        <f t="shared" si="128"/>
        <v>-1.0395715039553857</v>
      </c>
      <c r="GE35" s="3">
        <f t="shared" si="129"/>
        <v>-0.22356372151385687</v>
      </c>
      <c r="GF35" s="3">
        <f t="shared" si="130"/>
        <v>-0.49166285262684861</v>
      </c>
      <c r="GG35" s="3">
        <f t="shared" si="131"/>
        <v>-0.30868450136977954</v>
      </c>
      <c r="GH35" s="3">
        <f t="shared" si="132"/>
        <v>-0.23026225951400783</v>
      </c>
      <c r="GI35" s="3">
        <f t="shared" si="133"/>
        <v>-0.36694907738065363</v>
      </c>
      <c r="GJ35" s="3">
        <f t="shared" si="134"/>
        <v>-0.39219965448896027</v>
      </c>
      <c r="GK35" s="3">
        <f t="shared" si="135"/>
        <v>-2.6800042814383765E-2</v>
      </c>
      <c r="GL35" s="3">
        <f t="shared" si="136"/>
        <v>-0.45841052553722111</v>
      </c>
      <c r="GM35" s="3">
        <f t="shared" si="137"/>
        <v>-0.75028915336569169</v>
      </c>
      <c r="GN35" s="3">
        <f t="shared" si="138"/>
        <v>-0.14976076415102538</v>
      </c>
      <c r="GO35" s="3">
        <f t="shared" si="139"/>
        <v>-0.41970504816589604</v>
      </c>
      <c r="GP35" s="3">
        <f t="shared" si="140"/>
        <v>-0.90648794244515607</v>
      </c>
      <c r="GQ35" s="3">
        <f t="shared" si="141"/>
        <v>-0.42849986656096883</v>
      </c>
      <c r="GR35" s="3">
        <f t="shared" si="142"/>
        <v>-0.32372357109684419</v>
      </c>
      <c r="GS35" s="3">
        <f t="shared" si="143"/>
        <v>-0.54032351656034816</v>
      </c>
      <c r="GT35" s="3">
        <f t="shared" si="144"/>
        <v>-0.52569591471327615</v>
      </c>
      <c r="GU35" s="3">
        <f t="shared" si="145"/>
        <v>3.3238303992387322E-2</v>
      </c>
      <c r="GV35" s="3">
        <f t="shared" si="146"/>
        <v>-0.46086154805938606</v>
      </c>
      <c r="GW35" s="3">
        <f t="shared" si="147"/>
        <v>-0.36618678525156817</v>
      </c>
      <c r="GX35" s="3">
        <f t="shared" si="148"/>
        <v>-0.23739492334971202</v>
      </c>
      <c r="GY35" s="3">
        <f t="shared" si="149"/>
        <v>-0.31113552506707348</v>
      </c>
      <c r="GZ35" s="3">
        <f t="shared" si="150"/>
        <v>-0.82012276563147257</v>
      </c>
      <c r="HA35" s="3">
        <f t="shared" si="151"/>
        <v>-0.7424491963035863</v>
      </c>
      <c r="HB35" s="3">
        <f t="shared" si="152"/>
        <v>-0.42065185056142729</v>
      </c>
      <c r="HC35" s="3">
        <f t="shared" si="153"/>
        <v>-0.34493382830037289</v>
      </c>
      <c r="HD35" s="3">
        <f t="shared" si="154"/>
        <v>-0.5560090663802516</v>
      </c>
      <c r="HE35" s="3">
        <f t="shared" si="155"/>
        <v>-0.14771672580848774</v>
      </c>
      <c r="HF35" s="3">
        <f t="shared" si="156"/>
        <v>-0.13656950956867261</v>
      </c>
      <c r="HG35" s="3">
        <f t="shared" si="157"/>
        <v>-0.58083544793878394</v>
      </c>
      <c r="HH35" s="3">
        <f t="shared" si="158"/>
        <v>-0.81316059060222168</v>
      </c>
      <c r="HI35" s="3">
        <f t="shared" si="159"/>
        <v>-0.70870553154052929</v>
      </c>
      <c r="HJ35" s="3">
        <f t="shared" si="160"/>
        <v>-0.12132057734290407</v>
      </c>
      <c r="HK35" s="3">
        <f t="shared" si="161"/>
        <v>-0.14968655296115688</v>
      </c>
      <c r="HL35" s="3">
        <f t="shared" si="162"/>
        <v>-0.15978597449356763</v>
      </c>
      <c r="HM35" s="3">
        <f t="shared" si="163"/>
        <v>8.2976828175396269E-3</v>
      </c>
      <c r="HN35" s="3">
        <f t="shared" si="164"/>
        <v>-0.79358544043020396</v>
      </c>
      <c r="HO35" s="3">
        <f t="shared" si="165"/>
        <v>-0.77596597204467399</v>
      </c>
      <c r="HP35" s="3">
        <f t="shared" si="166"/>
        <v>-0.95414371156521793</v>
      </c>
      <c r="HQ35" s="3">
        <f t="shared" si="167"/>
        <v>-0.74787101118231503</v>
      </c>
    </row>
    <row r="36" spans="1:225" x14ac:dyDescent="0.3">
      <c r="A36" s="23" t="s">
        <v>52</v>
      </c>
      <c r="B36" s="4">
        <v>43.774299999999997</v>
      </c>
      <c r="C36" s="4">
        <v>27.854099999999999</v>
      </c>
      <c r="D36" s="4">
        <v>23.1877</v>
      </c>
      <c r="E36" s="4">
        <v>44.744300000000003</v>
      </c>
      <c r="F36" s="4">
        <v>25.4574</v>
      </c>
      <c r="G36" s="4">
        <v>37.597999999999999</v>
      </c>
      <c r="H36" s="4">
        <v>23.1358</v>
      </c>
      <c r="I36" s="13">
        <v>26.476900000000001</v>
      </c>
      <c r="J36" s="13">
        <v>37.008000000000003</v>
      </c>
      <c r="K36" s="4">
        <v>40.720199999999998</v>
      </c>
      <c r="L36" s="4">
        <v>38.5366</v>
      </c>
      <c r="M36" s="13">
        <v>18.965</v>
      </c>
      <c r="N36" s="4">
        <v>23.960899999999999</v>
      </c>
      <c r="O36" s="4">
        <v>20.701599999999999</v>
      </c>
      <c r="P36" s="13">
        <v>32.0471</v>
      </c>
      <c r="Q36" s="13">
        <v>24.627500000000001</v>
      </c>
      <c r="R36" s="4">
        <v>30.042899999999999</v>
      </c>
      <c r="S36" s="13">
        <v>32.146799999999999</v>
      </c>
      <c r="T36" s="13">
        <v>40.853499999999997</v>
      </c>
      <c r="U36" s="13">
        <v>25.041599999999999</v>
      </c>
      <c r="V36" s="13">
        <v>22.3735</v>
      </c>
      <c r="W36" s="4">
        <v>33.272599999999997</v>
      </c>
      <c r="X36" s="13">
        <v>38.610300000000002</v>
      </c>
      <c r="Y36" s="4">
        <v>26.166899999999998</v>
      </c>
      <c r="Z36" s="13">
        <v>33.026699999999998</v>
      </c>
      <c r="AA36" s="4">
        <v>28.067699999999999</v>
      </c>
      <c r="AB36" s="4">
        <v>28.9101</v>
      </c>
      <c r="AC36" s="4">
        <v>25.3339</v>
      </c>
      <c r="AD36" s="4">
        <v>29.3582</v>
      </c>
      <c r="AE36" s="13">
        <v>36.182099999999998</v>
      </c>
      <c r="AF36" s="13">
        <v>35.727800000000002</v>
      </c>
      <c r="AG36" s="4">
        <v>23.0472</v>
      </c>
      <c r="AH36" s="4">
        <v>22.102499999999999</v>
      </c>
      <c r="AI36" s="4">
        <v>21.2227</v>
      </c>
      <c r="AJ36" s="4">
        <v>21.7316</v>
      </c>
      <c r="AK36" s="4">
        <v>31.343299999999999</v>
      </c>
      <c r="AL36" s="4">
        <v>21.910900000000002</v>
      </c>
      <c r="AM36" s="13">
        <v>21.344200000000001</v>
      </c>
      <c r="AN36" s="4">
        <v>12.9038</v>
      </c>
      <c r="AO36" s="4">
        <v>33.949199999999998</v>
      </c>
      <c r="AP36" s="4">
        <v>34.918700000000001</v>
      </c>
      <c r="AQ36" s="4">
        <v>21.488399999999999</v>
      </c>
      <c r="AR36" s="7">
        <v>29.387599999999999</v>
      </c>
      <c r="AS36" s="13">
        <v>27.565100000000001</v>
      </c>
      <c r="AT36" s="13">
        <v>30.434799999999999</v>
      </c>
      <c r="AU36" s="13">
        <v>32.307699999999997</v>
      </c>
      <c r="AV36" s="13">
        <v>29.8491</v>
      </c>
      <c r="AW36" s="4">
        <v>32.885899999999999</v>
      </c>
      <c r="AX36" s="13">
        <v>26.369299999999999</v>
      </c>
      <c r="AY36" s="13">
        <v>28.992799999999999</v>
      </c>
      <c r="AZ36" s="13">
        <v>34.615400000000001</v>
      </c>
      <c r="BA36" s="13">
        <v>29.6388</v>
      </c>
      <c r="BB36" s="13">
        <v>33.6342</v>
      </c>
      <c r="BC36" s="13">
        <v>35.251800000000003</v>
      </c>
      <c r="BD36" s="13">
        <v>30.1432</v>
      </c>
      <c r="BE36" s="23" t="s">
        <v>52</v>
      </c>
      <c r="BG36" s="3">
        <f t="shared" si="3"/>
        <v>1.3706672636684083</v>
      </c>
      <c r="BH36" s="3">
        <f t="shared" si="4"/>
        <v>2.1540814458194664</v>
      </c>
      <c r="BI36" s="3">
        <f t="shared" si="5"/>
        <v>2.58757875942849</v>
      </c>
      <c r="BJ36" s="3">
        <f t="shared" si="6"/>
        <v>1.3409529258475381</v>
      </c>
      <c r="BK36" s="3">
        <f t="shared" si="7"/>
        <v>2.3568785500483158</v>
      </c>
      <c r="BL36" s="3">
        <f t="shared" si="8"/>
        <v>1.5958295654024151</v>
      </c>
      <c r="BM36" s="3">
        <f t="shared" si="9"/>
        <v>2.5933834144486037</v>
      </c>
      <c r="BN36" s="3">
        <f t="shared" si="10"/>
        <v>2.266126321434911</v>
      </c>
      <c r="BO36" s="3">
        <f t="shared" si="11"/>
        <v>1.6212710765239946</v>
      </c>
      <c r="BP36" s="3">
        <f t="shared" si="12"/>
        <v>1.4734701695964165</v>
      </c>
      <c r="BQ36" s="3">
        <f t="shared" si="13"/>
        <v>1.5569614340652782</v>
      </c>
      <c r="BR36" s="3">
        <f t="shared" si="14"/>
        <v>3.1637226469812814</v>
      </c>
      <c r="BS36" s="3">
        <f t="shared" si="15"/>
        <v>2.5040795629546473</v>
      </c>
      <c r="BT36" s="3">
        <f t="shared" si="16"/>
        <v>2.8983266993855548</v>
      </c>
      <c r="BU36" s="3">
        <f t="shared" si="17"/>
        <v>1.8722442904350158</v>
      </c>
      <c r="BV36" s="3">
        <f t="shared" si="18"/>
        <v>2.43630088315907</v>
      </c>
      <c r="BW36" s="3">
        <f t="shared" si="19"/>
        <v>1.9971440839599373</v>
      </c>
      <c r="BX36" s="3">
        <f t="shared" si="20"/>
        <v>1.8664377169733846</v>
      </c>
      <c r="BY36" s="3">
        <f t="shared" si="21"/>
        <v>1.4686624157048969</v>
      </c>
      <c r="BZ36" s="3">
        <f t="shared" si="22"/>
        <v>2.396013034310907</v>
      </c>
      <c r="CA36" s="3">
        <f t="shared" si="23"/>
        <v>2.6817440275325719</v>
      </c>
      <c r="CB36" s="3">
        <f t="shared" si="24"/>
        <v>1.8032855863383086</v>
      </c>
      <c r="CC36" s="3">
        <f t="shared" si="25"/>
        <v>1.5539894794912237</v>
      </c>
      <c r="CD36" s="3">
        <f t="shared" si="26"/>
        <v>2.2929731836786171</v>
      </c>
      <c r="CE36" s="3">
        <f t="shared" si="27"/>
        <v>1.8167119330723325</v>
      </c>
      <c r="CF36" s="3">
        <f t="shared" si="28"/>
        <v>2.1376885174061289</v>
      </c>
      <c r="CG36" s="3">
        <f t="shared" si="29"/>
        <v>2.0753992549316673</v>
      </c>
      <c r="CH36" s="3">
        <f t="shared" si="30"/>
        <v>2.3683680759772479</v>
      </c>
      <c r="CI36" s="3">
        <f t="shared" si="31"/>
        <v>2.0437220265547613</v>
      </c>
      <c r="CJ36" s="3">
        <f t="shared" si="32"/>
        <v>1.6582785410465397</v>
      </c>
      <c r="CK36" s="3">
        <f t="shared" si="33"/>
        <v>1.6793645284624297</v>
      </c>
      <c r="CL36" s="3">
        <f t="shared" si="34"/>
        <v>2.6033531188170365</v>
      </c>
      <c r="CM36" s="3">
        <f t="shared" si="35"/>
        <v>2.7146250424160163</v>
      </c>
      <c r="CN36" s="3">
        <f t="shared" si="36"/>
        <v>2.8271614827519591</v>
      </c>
      <c r="CO36" s="3">
        <f t="shared" si="37"/>
        <v>2.7609563952953304</v>
      </c>
      <c r="CP36" s="3">
        <f t="shared" si="38"/>
        <v>1.9142847115651511</v>
      </c>
      <c r="CQ36" s="3">
        <f t="shared" si="39"/>
        <v>2.7383630978188935</v>
      </c>
      <c r="CR36" s="3">
        <f t="shared" si="40"/>
        <v>2.811068112180358</v>
      </c>
      <c r="CS36" s="3">
        <f t="shared" si="41"/>
        <v>4.6497930842077526</v>
      </c>
      <c r="CT36" s="3">
        <f t="shared" si="42"/>
        <v>1.7673465059559579</v>
      </c>
      <c r="CU36" s="3">
        <f t="shared" si="43"/>
        <v>1.7182770263497782</v>
      </c>
      <c r="CV36" s="3">
        <f t="shared" si="44"/>
        <v>2.7922041659686156</v>
      </c>
      <c r="CW36" s="3">
        <f t="shared" si="45"/>
        <v>2.0416774421865007</v>
      </c>
      <c r="CX36" s="3">
        <f t="shared" si="46"/>
        <v>2.1766654211303424</v>
      </c>
      <c r="CY36" s="3">
        <f t="shared" si="47"/>
        <v>1.9714274448986029</v>
      </c>
      <c r="CZ36" s="3">
        <f t="shared" si="48"/>
        <v>1.8571424149660918</v>
      </c>
      <c r="DA36" s="3">
        <f t="shared" si="49"/>
        <v>2.0101108576137974</v>
      </c>
      <c r="DB36" s="3">
        <f t="shared" si="50"/>
        <v>1.8244901310287995</v>
      </c>
      <c r="DC36" s="3">
        <f t="shared" si="51"/>
        <v>2.2753732560212065</v>
      </c>
      <c r="DD36" s="3">
        <f t="shared" si="52"/>
        <v>2.0694793190033387</v>
      </c>
      <c r="DE36" s="3">
        <f t="shared" si="53"/>
        <v>1.7333325629633054</v>
      </c>
      <c r="DF36" s="3">
        <f t="shared" si="54"/>
        <v>2.0243734564152396</v>
      </c>
      <c r="DG36" s="3">
        <f t="shared" si="55"/>
        <v>1.7838985318515084</v>
      </c>
      <c r="DH36" s="3">
        <f t="shared" si="56"/>
        <v>1.7020407468554797</v>
      </c>
      <c r="DI36" s="3">
        <f t="shared" si="57"/>
        <v>1.9904986862708671</v>
      </c>
      <c r="DK36" s="3">
        <f t="shared" si="58"/>
        <v>0.1020703804759712</v>
      </c>
      <c r="DL36" s="3">
        <f t="shared" si="59"/>
        <v>0.65960143889169809</v>
      </c>
      <c r="DM36" s="3">
        <f t="shared" si="60"/>
        <v>0.4834428152358341</v>
      </c>
      <c r="DN36" s="3">
        <f t="shared" si="61"/>
        <v>0.18520496789096863</v>
      </c>
      <c r="DO36" s="3">
        <f t="shared" si="62"/>
        <v>0.54585520873653037</v>
      </c>
      <c r="DP36" s="3">
        <f t="shared" si="63"/>
        <v>0.14065693233452267</v>
      </c>
      <c r="DQ36" s="3">
        <f t="shared" si="64"/>
        <v>0.82344450710964345</v>
      </c>
      <c r="DR36" s="3">
        <f t="shared" si="65"/>
        <v>0.40635654276808419</v>
      </c>
      <c r="DS36" s="3">
        <f t="shared" si="66"/>
        <v>0.4431945700737005</v>
      </c>
      <c r="DT36" s="3">
        <f t="shared" si="67"/>
        <v>0.43199765440789367</v>
      </c>
      <c r="DU36" s="3">
        <f t="shared" si="68"/>
        <v>0.41663392635998653</v>
      </c>
      <c r="DV36" s="3">
        <f t="shared" si="69"/>
        <v>0.80863471466874803</v>
      </c>
      <c r="DW36" s="3">
        <f t="shared" si="70"/>
        <v>0.65220043374654302</v>
      </c>
      <c r="DX36" s="3">
        <f t="shared" si="71"/>
        <v>0.65554515692310722</v>
      </c>
      <c r="DY36" s="3">
        <f t="shared" si="72"/>
        <v>0.15535623710357727</v>
      </c>
      <c r="DZ36" s="3">
        <f t="shared" si="73"/>
        <v>0.46560069070619708</v>
      </c>
      <c r="EA36" s="3">
        <f t="shared" si="74"/>
        <v>0.1303560304579218</v>
      </c>
      <c r="EB36" s="3">
        <f t="shared" si="75"/>
        <v>2.6113373623054044E-4</v>
      </c>
      <c r="EC36" s="3">
        <f t="shared" si="76"/>
        <v>0.21486464250938059</v>
      </c>
      <c r="ED36" s="3">
        <f t="shared" si="77"/>
        <v>0.36480043686446839</v>
      </c>
      <c r="EE36" s="3">
        <f t="shared" si="78"/>
        <v>0.27090963247012906</v>
      </c>
      <c r="EF36" s="3">
        <f t="shared" si="79"/>
        <v>0.18347793632189294</v>
      </c>
      <c r="EG36" s="3">
        <f t="shared" si="80"/>
        <v>0.17245235520992663</v>
      </c>
      <c r="EH36" s="3">
        <f t="shared" si="81"/>
        <v>0.18325422162953414</v>
      </c>
      <c r="EI36" s="3">
        <f t="shared" si="82"/>
        <v>0.44759678554930804</v>
      </c>
      <c r="EJ36" s="3">
        <f t="shared" si="83"/>
        <v>0.14682795416891967</v>
      </c>
      <c r="EK36" s="3">
        <f t="shared" si="84"/>
        <v>0.31518510866371152</v>
      </c>
      <c r="EL36" s="3">
        <f t="shared" si="85"/>
        <v>0.19751942115264159</v>
      </c>
      <c r="EM36" s="3">
        <f t="shared" si="86"/>
        <v>-1.2676936188092418E-2</v>
      </c>
      <c r="EN36" s="3">
        <f t="shared" si="87"/>
        <v>-0.3515320514839963</v>
      </c>
      <c r="EO36" s="3">
        <f t="shared" si="88"/>
        <v>0.37766477050785835</v>
      </c>
      <c r="EP36" s="3">
        <f t="shared" si="89"/>
        <v>0.51437784128202069</v>
      </c>
      <c r="EQ36" s="3">
        <f t="shared" si="90"/>
        <v>0.3007318575575873</v>
      </c>
      <c r="ER36" s="3">
        <f t="shared" si="91"/>
        <v>0.45598603237574287</v>
      </c>
      <c r="ES36" s="3">
        <f t="shared" si="92"/>
        <v>0.2444289870017419</v>
      </c>
      <c r="ET36" s="3">
        <f t="shared" si="93"/>
        <v>0.18602512882132732</v>
      </c>
      <c r="EU36" s="3">
        <f t="shared" si="94"/>
        <v>0.46986399782561722</v>
      </c>
      <c r="EV36" s="3">
        <f t="shared" si="95"/>
        <v>0.26491616072356106</v>
      </c>
      <c r="EW36" s="3">
        <f t="shared" si="96"/>
        <v>0.43100089724136692</v>
      </c>
      <c r="EX36" s="3">
        <f t="shared" si="97"/>
        <v>0.11817931025707987</v>
      </c>
      <c r="EY36" s="3">
        <f t="shared" si="98"/>
        <v>0.44586117384866569</v>
      </c>
      <c r="EZ36" s="3">
        <f t="shared" si="99"/>
        <v>0.54109467144108814</v>
      </c>
      <c r="FA36" s="3">
        <f t="shared" si="100"/>
        <v>0.44105501045215922</v>
      </c>
      <c r="FB36" s="3">
        <f t="shared" si="101"/>
        <v>-3.9971737340629587E-2</v>
      </c>
      <c r="FC36" s="3">
        <f t="shared" si="102"/>
        <v>0.24878460459643037</v>
      </c>
      <c r="FD36" s="3">
        <f t="shared" si="103"/>
        <v>7.8736593504062466E-2</v>
      </c>
      <c r="FE36" s="3">
        <f t="shared" si="104"/>
        <v>0.24059262284718957</v>
      </c>
      <c r="FF36" s="3">
        <f t="shared" si="105"/>
        <v>0.20071078275005053</v>
      </c>
      <c r="FG36" s="3">
        <f t="shared" si="106"/>
        <v>0.48452435462708804</v>
      </c>
      <c r="FH36" s="3">
        <f t="shared" si="107"/>
        <v>0.2828649008532288</v>
      </c>
      <c r="FI36" s="3">
        <f t="shared" si="108"/>
        <v>7.1556330188764727E-2</v>
      </c>
      <c r="FJ36" s="3">
        <f t="shared" si="109"/>
        <v>0.41805893977996478</v>
      </c>
      <c r="FK36" s="3">
        <f t="shared" si="110"/>
        <v>0.44697748455860198</v>
      </c>
      <c r="FL36" s="3">
        <f t="shared" si="111"/>
        <v>0.37959791511766167</v>
      </c>
      <c r="FM36" s="3">
        <f t="shared" si="112"/>
        <v>0.56382623533637088</v>
      </c>
      <c r="FO36" s="3">
        <f t="shared" si="113"/>
        <v>-0.1020703804759712</v>
      </c>
      <c r="FP36" s="3">
        <f t="shared" si="114"/>
        <v>-0.65960143889169809</v>
      </c>
      <c r="FQ36" s="3">
        <f t="shared" si="115"/>
        <v>-0.4834428152358341</v>
      </c>
      <c r="FR36" s="3">
        <f t="shared" si="116"/>
        <v>-0.18520496789096863</v>
      </c>
      <c r="FS36" s="3">
        <f t="shared" si="117"/>
        <v>-0.54585520873653037</v>
      </c>
      <c r="FT36" s="3">
        <f t="shared" si="118"/>
        <v>-0.14065693233452267</v>
      </c>
      <c r="FU36" s="3">
        <f t="shared" si="119"/>
        <v>-0.82344450710964345</v>
      </c>
      <c r="FV36" s="3">
        <f t="shared" si="120"/>
        <v>-0.40635654276808419</v>
      </c>
      <c r="FW36" s="3">
        <f t="shared" si="121"/>
        <v>-0.4431945700737005</v>
      </c>
      <c r="FX36" s="3">
        <f t="shared" si="122"/>
        <v>-0.43199765440789367</v>
      </c>
      <c r="FY36" s="3">
        <f t="shared" si="123"/>
        <v>-0.41663392635998653</v>
      </c>
      <c r="FZ36" s="3">
        <f t="shared" si="124"/>
        <v>-0.80863471466874803</v>
      </c>
      <c r="GA36" s="3">
        <f t="shared" si="125"/>
        <v>-0.65220043374654302</v>
      </c>
      <c r="GB36" s="3">
        <f t="shared" si="126"/>
        <v>-0.65554515692310722</v>
      </c>
      <c r="GC36" s="3">
        <f t="shared" si="127"/>
        <v>-0.15535623710357727</v>
      </c>
      <c r="GD36" s="3">
        <f t="shared" si="128"/>
        <v>-0.46560069070619708</v>
      </c>
      <c r="GE36" s="3">
        <f t="shared" si="129"/>
        <v>-0.1303560304579218</v>
      </c>
      <c r="GF36" s="3">
        <f t="shared" si="130"/>
        <v>-2.6113373623054044E-4</v>
      </c>
      <c r="GG36" s="3">
        <f t="shared" si="131"/>
        <v>-0.21486464250938059</v>
      </c>
      <c r="GH36" s="3">
        <f t="shared" si="132"/>
        <v>-0.36480043686446839</v>
      </c>
      <c r="GI36" s="3">
        <f t="shared" si="133"/>
        <v>-0.27090963247012906</v>
      </c>
      <c r="GJ36" s="3">
        <f t="shared" si="134"/>
        <v>-0.18347793632189294</v>
      </c>
      <c r="GK36" s="3">
        <f t="shared" si="135"/>
        <v>-0.17245235520992663</v>
      </c>
      <c r="GL36" s="3">
        <f t="shared" si="136"/>
        <v>-0.18325422162953414</v>
      </c>
      <c r="GM36" s="3">
        <f t="shared" si="137"/>
        <v>-0.44759678554930804</v>
      </c>
      <c r="GN36" s="3">
        <f t="shared" si="138"/>
        <v>-0.14682795416891967</v>
      </c>
      <c r="GO36" s="3">
        <f t="shared" si="139"/>
        <v>-0.31518510866371152</v>
      </c>
      <c r="GP36" s="3">
        <f t="shared" si="140"/>
        <v>-0.19751942115264159</v>
      </c>
      <c r="GQ36" s="3">
        <f t="shared" si="141"/>
        <v>1.2676936188092418E-2</v>
      </c>
      <c r="GR36" s="3">
        <f t="shared" si="142"/>
        <v>0.3515320514839963</v>
      </c>
      <c r="GS36" s="3">
        <f t="shared" si="143"/>
        <v>-0.37766477050785835</v>
      </c>
      <c r="GT36" s="3">
        <f t="shared" si="144"/>
        <v>-0.51437784128202069</v>
      </c>
      <c r="GU36" s="3">
        <f t="shared" si="145"/>
        <v>-0.3007318575575873</v>
      </c>
      <c r="GV36" s="3">
        <f t="shared" si="146"/>
        <v>-0.45598603237574287</v>
      </c>
      <c r="GW36" s="3">
        <f t="shared" si="147"/>
        <v>-0.2444289870017419</v>
      </c>
      <c r="GX36" s="3">
        <f t="shared" si="148"/>
        <v>-0.18602512882132732</v>
      </c>
      <c r="GY36" s="3">
        <f t="shared" si="149"/>
        <v>-0.46986399782561722</v>
      </c>
      <c r="GZ36" s="3">
        <f t="shared" si="150"/>
        <v>-0.26491616072356106</v>
      </c>
      <c r="HA36" s="3">
        <f t="shared" si="151"/>
        <v>-0.43100089724136692</v>
      </c>
      <c r="HB36" s="3">
        <f t="shared" si="152"/>
        <v>-0.11817931025707987</v>
      </c>
      <c r="HC36" s="3">
        <f t="shared" si="153"/>
        <v>-0.44586117384866569</v>
      </c>
      <c r="HD36" s="3">
        <f t="shared" si="154"/>
        <v>-0.54109467144108814</v>
      </c>
      <c r="HE36" s="3">
        <f t="shared" si="155"/>
        <v>-0.44105501045215922</v>
      </c>
      <c r="HF36" s="3">
        <f t="shared" si="156"/>
        <v>3.9971737340629587E-2</v>
      </c>
      <c r="HG36" s="3">
        <f t="shared" si="157"/>
        <v>-0.24878460459643037</v>
      </c>
      <c r="HH36" s="3">
        <f t="shared" si="158"/>
        <v>-7.8736593504062466E-2</v>
      </c>
      <c r="HI36" s="3">
        <f t="shared" si="159"/>
        <v>-0.24059262284718957</v>
      </c>
      <c r="HJ36" s="3">
        <f t="shared" si="160"/>
        <v>-0.20071078275005053</v>
      </c>
      <c r="HK36" s="3">
        <f t="shared" si="161"/>
        <v>-0.48452435462708804</v>
      </c>
      <c r="HL36" s="3">
        <f t="shared" si="162"/>
        <v>-0.2828649008532288</v>
      </c>
      <c r="HM36" s="3">
        <f t="shared" si="163"/>
        <v>-7.1556330188764727E-2</v>
      </c>
      <c r="HN36" s="3">
        <f t="shared" si="164"/>
        <v>-0.41805893977996478</v>
      </c>
      <c r="HO36" s="3">
        <f t="shared" si="165"/>
        <v>-0.44697748455860198</v>
      </c>
      <c r="HP36" s="3">
        <f t="shared" si="166"/>
        <v>-0.37959791511766167</v>
      </c>
      <c r="HQ36" s="3">
        <f t="shared" si="167"/>
        <v>-0.56382623533637088</v>
      </c>
    </row>
    <row r="37" spans="1:225" x14ac:dyDescent="0.3">
      <c r="A37" s="23" t="s">
        <v>53</v>
      </c>
      <c r="B37" s="4">
        <v>43.774299999999997</v>
      </c>
      <c r="C37" s="4">
        <v>27.854099999999999</v>
      </c>
      <c r="D37" s="4">
        <v>23.1877</v>
      </c>
      <c r="E37" s="4">
        <v>44.744300000000003</v>
      </c>
      <c r="F37" s="4">
        <v>25.4574</v>
      </c>
      <c r="G37" s="4">
        <v>37.597999999999999</v>
      </c>
      <c r="H37" s="4">
        <v>23.1358</v>
      </c>
      <c r="I37" s="13">
        <v>26.476900000000001</v>
      </c>
      <c r="J37" s="13">
        <v>37.008000000000003</v>
      </c>
      <c r="K37" s="4">
        <v>40.720199999999998</v>
      </c>
      <c r="L37" s="4">
        <v>38.5366</v>
      </c>
      <c r="M37" s="13">
        <v>18.965</v>
      </c>
      <c r="N37" s="4">
        <v>23.960899999999999</v>
      </c>
      <c r="O37" s="4">
        <v>20.701499999999999</v>
      </c>
      <c r="P37" s="13">
        <v>32.0471</v>
      </c>
      <c r="Q37" s="13">
        <v>24.627199999999998</v>
      </c>
      <c r="R37" s="4">
        <v>30.042899999999999</v>
      </c>
      <c r="S37" s="13">
        <v>32.146799999999999</v>
      </c>
      <c r="T37" s="13">
        <v>40.853499999999997</v>
      </c>
      <c r="U37" s="13">
        <v>25.041599999999999</v>
      </c>
      <c r="V37" s="13">
        <v>22.3733</v>
      </c>
      <c r="W37" s="4">
        <v>33.272100000000002</v>
      </c>
      <c r="X37" s="13">
        <v>38.610300000000002</v>
      </c>
      <c r="Y37" s="4">
        <v>26.166899999999998</v>
      </c>
      <c r="Z37" s="13">
        <v>33.026299999999999</v>
      </c>
      <c r="AA37" s="4">
        <v>28.067699999999999</v>
      </c>
      <c r="AB37" s="4">
        <v>28.9101</v>
      </c>
      <c r="AC37" s="4">
        <v>25.3339</v>
      </c>
      <c r="AD37" s="4">
        <v>29.3582</v>
      </c>
      <c r="AE37" s="13">
        <v>36.182099999999998</v>
      </c>
      <c r="AF37" s="13">
        <v>35.727800000000002</v>
      </c>
      <c r="AG37" s="4">
        <v>23.0472</v>
      </c>
      <c r="AH37" s="4">
        <v>22.102499999999999</v>
      </c>
      <c r="AI37" s="4">
        <v>21.2227</v>
      </c>
      <c r="AJ37" s="4">
        <v>21.7316</v>
      </c>
      <c r="AK37" s="4">
        <v>31.343299999999999</v>
      </c>
      <c r="AL37" s="4">
        <v>21.910900000000002</v>
      </c>
      <c r="AM37" s="13">
        <v>21.344200000000001</v>
      </c>
      <c r="AN37" s="4">
        <v>12.9038</v>
      </c>
      <c r="AO37" s="4">
        <v>33.949199999999998</v>
      </c>
      <c r="AP37" s="4">
        <v>34.918700000000001</v>
      </c>
      <c r="AQ37" s="4">
        <v>21.488399999999999</v>
      </c>
      <c r="AR37" s="7">
        <v>29.387599999999999</v>
      </c>
      <c r="AS37" s="13">
        <v>27.564800000000002</v>
      </c>
      <c r="AT37" s="13">
        <v>30.434799999999999</v>
      </c>
      <c r="AU37" s="13">
        <v>32.307699999999997</v>
      </c>
      <c r="AV37" s="13">
        <v>29.8491</v>
      </c>
      <c r="AW37" s="4">
        <v>32.885899999999999</v>
      </c>
      <c r="AX37" s="13">
        <v>26.369299999999999</v>
      </c>
      <c r="AY37" s="13">
        <v>28.992799999999999</v>
      </c>
      <c r="AZ37" s="13">
        <v>34.615400000000001</v>
      </c>
      <c r="BA37" s="13">
        <v>29.6388</v>
      </c>
      <c r="BB37" s="13">
        <v>33.6342</v>
      </c>
      <c r="BC37" s="13">
        <v>35.251800000000003</v>
      </c>
      <c r="BD37" s="13">
        <v>30.1432</v>
      </c>
      <c r="BE37" s="23" t="s">
        <v>53</v>
      </c>
      <c r="BG37" s="3">
        <f t="shared" si="3"/>
        <v>1.3706672636684083</v>
      </c>
      <c r="BH37" s="3">
        <f t="shared" si="4"/>
        <v>2.1540814458194664</v>
      </c>
      <c r="BI37" s="3">
        <f t="shared" si="5"/>
        <v>2.58757875942849</v>
      </c>
      <c r="BJ37" s="3">
        <f t="shared" si="6"/>
        <v>1.3409529258475381</v>
      </c>
      <c r="BK37" s="3">
        <f t="shared" si="7"/>
        <v>2.3568785500483158</v>
      </c>
      <c r="BL37" s="3">
        <f t="shared" si="8"/>
        <v>1.5958295654024151</v>
      </c>
      <c r="BM37" s="3">
        <f t="shared" si="9"/>
        <v>2.5933834144486037</v>
      </c>
      <c r="BN37" s="3">
        <f t="shared" si="10"/>
        <v>2.266126321434911</v>
      </c>
      <c r="BO37" s="3">
        <f t="shared" si="11"/>
        <v>1.6212710765239946</v>
      </c>
      <c r="BP37" s="3">
        <f t="shared" si="12"/>
        <v>1.4734701695964165</v>
      </c>
      <c r="BQ37" s="3">
        <f t="shared" si="13"/>
        <v>1.5569614340652782</v>
      </c>
      <c r="BR37" s="3">
        <f t="shared" si="14"/>
        <v>3.1637226469812814</v>
      </c>
      <c r="BS37" s="3">
        <f t="shared" si="15"/>
        <v>2.5040795629546473</v>
      </c>
      <c r="BT37" s="3">
        <f t="shared" si="16"/>
        <v>2.8983406999492791</v>
      </c>
      <c r="BU37" s="3">
        <f t="shared" si="17"/>
        <v>1.8722442904350158</v>
      </c>
      <c r="BV37" s="3">
        <f t="shared" si="18"/>
        <v>2.4363305613305615</v>
      </c>
      <c r="BW37" s="3">
        <f t="shared" si="19"/>
        <v>1.9971440839599373</v>
      </c>
      <c r="BX37" s="3">
        <f t="shared" si="20"/>
        <v>1.8664377169733846</v>
      </c>
      <c r="BY37" s="3">
        <f t="shared" si="21"/>
        <v>1.4686624157048969</v>
      </c>
      <c r="BZ37" s="3">
        <f t="shared" si="22"/>
        <v>2.396013034310907</v>
      </c>
      <c r="CA37" s="3">
        <f t="shared" si="23"/>
        <v>2.6817680002502984</v>
      </c>
      <c r="CB37" s="3">
        <f t="shared" si="24"/>
        <v>1.8033126854030854</v>
      </c>
      <c r="CC37" s="3">
        <f t="shared" si="25"/>
        <v>1.5539894794912237</v>
      </c>
      <c r="CD37" s="3">
        <f t="shared" si="26"/>
        <v>2.2929731836786171</v>
      </c>
      <c r="CE37" s="3">
        <f t="shared" si="27"/>
        <v>1.8167339362871409</v>
      </c>
      <c r="CF37" s="3">
        <f t="shared" si="28"/>
        <v>2.1376885174061289</v>
      </c>
      <c r="CG37" s="3">
        <f t="shared" si="29"/>
        <v>2.0753992549316673</v>
      </c>
      <c r="CH37" s="3">
        <f t="shared" si="30"/>
        <v>2.3683680759772479</v>
      </c>
      <c r="CI37" s="3">
        <f t="shared" si="31"/>
        <v>2.0437220265547613</v>
      </c>
      <c r="CJ37" s="3">
        <f t="shared" si="32"/>
        <v>1.6582785410465397</v>
      </c>
      <c r="CK37" s="3">
        <f t="shared" si="33"/>
        <v>1.6793645284624297</v>
      </c>
      <c r="CL37" s="3">
        <f t="shared" si="34"/>
        <v>2.6033531188170365</v>
      </c>
      <c r="CM37" s="3">
        <f t="shared" si="35"/>
        <v>2.7146250424160163</v>
      </c>
      <c r="CN37" s="3">
        <f t="shared" si="36"/>
        <v>2.8271614827519591</v>
      </c>
      <c r="CO37" s="3">
        <f t="shared" si="37"/>
        <v>2.7609563952953304</v>
      </c>
      <c r="CP37" s="3">
        <f t="shared" si="38"/>
        <v>1.9142847115651511</v>
      </c>
      <c r="CQ37" s="3">
        <f t="shared" si="39"/>
        <v>2.7383630978188935</v>
      </c>
      <c r="CR37" s="3">
        <f t="shared" si="40"/>
        <v>2.811068112180358</v>
      </c>
      <c r="CS37" s="3">
        <f t="shared" si="41"/>
        <v>4.6497930842077526</v>
      </c>
      <c r="CT37" s="3">
        <f t="shared" si="42"/>
        <v>1.7673465059559579</v>
      </c>
      <c r="CU37" s="3">
        <f t="shared" si="43"/>
        <v>1.7182770263497782</v>
      </c>
      <c r="CV37" s="3">
        <f t="shared" si="44"/>
        <v>2.7922041659686156</v>
      </c>
      <c r="CW37" s="3">
        <f t="shared" si="45"/>
        <v>2.0416774421865007</v>
      </c>
      <c r="CX37" s="3">
        <f t="shared" si="46"/>
        <v>2.1766891107499418</v>
      </c>
      <c r="CY37" s="3">
        <f t="shared" si="47"/>
        <v>1.9714274448986029</v>
      </c>
      <c r="CZ37" s="3">
        <f t="shared" si="48"/>
        <v>1.8571424149660918</v>
      </c>
      <c r="DA37" s="3">
        <f t="shared" si="49"/>
        <v>2.0101108576137974</v>
      </c>
      <c r="DB37" s="3">
        <f t="shared" si="50"/>
        <v>1.8244901310287995</v>
      </c>
      <c r="DC37" s="3">
        <f t="shared" si="51"/>
        <v>2.2753732560212065</v>
      </c>
      <c r="DD37" s="3">
        <f t="shared" si="52"/>
        <v>2.0694793190033387</v>
      </c>
      <c r="DE37" s="3">
        <f t="shared" si="53"/>
        <v>1.7333325629633054</v>
      </c>
      <c r="DF37" s="3">
        <f t="shared" si="54"/>
        <v>2.0243734564152396</v>
      </c>
      <c r="DG37" s="3">
        <f t="shared" si="55"/>
        <v>1.7838985318515084</v>
      </c>
      <c r="DH37" s="3">
        <f t="shared" si="56"/>
        <v>1.7020407468554797</v>
      </c>
      <c r="DI37" s="3">
        <f t="shared" si="57"/>
        <v>1.9904986862708671</v>
      </c>
      <c r="DK37" s="3">
        <f t="shared" si="58"/>
        <v>0.1020703804759712</v>
      </c>
      <c r="DL37" s="3">
        <f t="shared" si="59"/>
        <v>0.65960143889169809</v>
      </c>
      <c r="DM37" s="3">
        <f t="shared" si="60"/>
        <v>0.4834428152358341</v>
      </c>
      <c r="DN37" s="3">
        <f t="shared" si="61"/>
        <v>0.18520496789096863</v>
      </c>
      <c r="DO37" s="3">
        <f t="shared" si="62"/>
        <v>0.54585520873653037</v>
      </c>
      <c r="DP37" s="3">
        <f t="shared" si="63"/>
        <v>0.14065693233452267</v>
      </c>
      <c r="DQ37" s="3">
        <f t="shared" si="64"/>
        <v>0.82344450710964345</v>
      </c>
      <c r="DR37" s="3">
        <f t="shared" si="65"/>
        <v>0.40635654276808419</v>
      </c>
      <c r="DS37" s="3">
        <f t="shared" si="66"/>
        <v>0.4431945700737005</v>
      </c>
      <c r="DT37" s="3">
        <f t="shared" si="67"/>
        <v>0.43199765440789367</v>
      </c>
      <c r="DU37" s="3">
        <f t="shared" si="68"/>
        <v>0.41663392635998653</v>
      </c>
      <c r="DV37" s="3">
        <f t="shared" si="69"/>
        <v>0.80863471466874803</v>
      </c>
      <c r="DW37" s="3">
        <f t="shared" si="70"/>
        <v>0.65220043374654302</v>
      </c>
      <c r="DX37" s="3">
        <f t="shared" si="71"/>
        <v>0.65555212594253287</v>
      </c>
      <c r="DY37" s="3">
        <f t="shared" si="72"/>
        <v>0.15535623710357727</v>
      </c>
      <c r="DZ37" s="3">
        <f t="shared" si="73"/>
        <v>0.4656182650092493</v>
      </c>
      <c r="EA37" s="3">
        <f t="shared" si="74"/>
        <v>0.1303560304579218</v>
      </c>
      <c r="EB37" s="3">
        <f t="shared" si="75"/>
        <v>2.6113373623054044E-4</v>
      </c>
      <c r="EC37" s="3">
        <f t="shared" si="76"/>
        <v>0.21486464250938059</v>
      </c>
      <c r="ED37" s="3">
        <f t="shared" si="77"/>
        <v>0.36480043686446839</v>
      </c>
      <c r="EE37" s="3">
        <f t="shared" si="78"/>
        <v>0.2709225289904692</v>
      </c>
      <c r="EF37" s="3">
        <f t="shared" si="79"/>
        <v>0.18349961641122992</v>
      </c>
      <c r="EG37" s="3">
        <f t="shared" si="80"/>
        <v>0.17245235520992663</v>
      </c>
      <c r="EH37" s="3">
        <f t="shared" si="81"/>
        <v>0.18325422162953414</v>
      </c>
      <c r="EI37" s="3">
        <f t="shared" si="82"/>
        <v>0.44761425873043126</v>
      </c>
      <c r="EJ37" s="3">
        <f t="shared" si="83"/>
        <v>0.14682795416891967</v>
      </c>
      <c r="EK37" s="3">
        <f t="shared" si="84"/>
        <v>0.31518510866371152</v>
      </c>
      <c r="EL37" s="3">
        <f t="shared" si="85"/>
        <v>0.19751942115264159</v>
      </c>
      <c r="EM37" s="3">
        <f t="shared" si="86"/>
        <v>-1.2676936188092418E-2</v>
      </c>
      <c r="EN37" s="3">
        <f t="shared" si="87"/>
        <v>-0.3515320514839963</v>
      </c>
      <c r="EO37" s="3">
        <f t="shared" si="88"/>
        <v>0.37766477050785835</v>
      </c>
      <c r="EP37" s="3">
        <f t="shared" si="89"/>
        <v>0.51437784128202069</v>
      </c>
      <c r="EQ37" s="3">
        <f t="shared" si="90"/>
        <v>0.3007318575575873</v>
      </c>
      <c r="ER37" s="3">
        <f t="shared" si="91"/>
        <v>0.45598603237574287</v>
      </c>
      <c r="ES37" s="3">
        <f t="shared" si="92"/>
        <v>0.2444289870017419</v>
      </c>
      <c r="ET37" s="3">
        <f t="shared" si="93"/>
        <v>0.18602512882132732</v>
      </c>
      <c r="EU37" s="3">
        <f t="shared" si="94"/>
        <v>0.46986399782561722</v>
      </c>
      <c r="EV37" s="3">
        <f t="shared" si="95"/>
        <v>0.26491616072356106</v>
      </c>
      <c r="EW37" s="3">
        <f t="shared" si="96"/>
        <v>0.43100089724136692</v>
      </c>
      <c r="EX37" s="3">
        <f t="shared" si="97"/>
        <v>0.11817931025707987</v>
      </c>
      <c r="EY37" s="3">
        <f t="shared" si="98"/>
        <v>0.44586117384866569</v>
      </c>
      <c r="EZ37" s="3">
        <f t="shared" si="99"/>
        <v>0.54109467144108814</v>
      </c>
      <c r="FA37" s="3">
        <f t="shared" si="100"/>
        <v>0.44105501045215922</v>
      </c>
      <c r="FB37" s="3">
        <f t="shared" si="101"/>
        <v>-3.9956035933144243E-2</v>
      </c>
      <c r="FC37" s="3">
        <f t="shared" si="102"/>
        <v>0.24878460459643037</v>
      </c>
      <c r="FD37" s="3">
        <f t="shared" si="103"/>
        <v>7.8736593504062466E-2</v>
      </c>
      <c r="FE37" s="3">
        <f t="shared" si="104"/>
        <v>0.24059262284718957</v>
      </c>
      <c r="FF37" s="3">
        <f t="shared" si="105"/>
        <v>0.20071078275005053</v>
      </c>
      <c r="FG37" s="3">
        <f t="shared" si="106"/>
        <v>0.48452435462708804</v>
      </c>
      <c r="FH37" s="3">
        <f t="shared" si="107"/>
        <v>0.2828649008532288</v>
      </c>
      <c r="FI37" s="3">
        <f t="shared" si="108"/>
        <v>7.1556330188764727E-2</v>
      </c>
      <c r="FJ37" s="3">
        <f t="shared" si="109"/>
        <v>0.41805893977996478</v>
      </c>
      <c r="FK37" s="3">
        <f t="shared" si="110"/>
        <v>0.44697748455860198</v>
      </c>
      <c r="FL37" s="3">
        <f t="shared" si="111"/>
        <v>0.37959791511766167</v>
      </c>
      <c r="FM37" s="3">
        <f t="shared" si="112"/>
        <v>0.56382623533637088</v>
      </c>
      <c r="FO37" s="3">
        <f t="shared" si="113"/>
        <v>-0.1020703804759712</v>
      </c>
      <c r="FP37" s="3">
        <f t="shared" si="114"/>
        <v>-0.65960143889169809</v>
      </c>
      <c r="FQ37" s="3">
        <f t="shared" si="115"/>
        <v>-0.4834428152358341</v>
      </c>
      <c r="FR37" s="3">
        <f t="shared" si="116"/>
        <v>-0.18520496789096863</v>
      </c>
      <c r="FS37" s="3">
        <f t="shared" si="117"/>
        <v>-0.54585520873653037</v>
      </c>
      <c r="FT37" s="3">
        <f t="shared" si="118"/>
        <v>-0.14065693233452267</v>
      </c>
      <c r="FU37" s="3">
        <f t="shared" si="119"/>
        <v>-0.82344450710964345</v>
      </c>
      <c r="FV37" s="3">
        <f t="shared" si="120"/>
        <v>-0.40635654276808419</v>
      </c>
      <c r="FW37" s="3">
        <f t="shared" si="121"/>
        <v>-0.4431945700737005</v>
      </c>
      <c r="FX37" s="3">
        <f t="shared" si="122"/>
        <v>-0.43199765440789367</v>
      </c>
      <c r="FY37" s="3">
        <f t="shared" si="123"/>
        <v>-0.41663392635998653</v>
      </c>
      <c r="FZ37" s="3">
        <f t="shared" si="124"/>
        <v>-0.80863471466874803</v>
      </c>
      <c r="GA37" s="3">
        <f t="shared" si="125"/>
        <v>-0.65220043374654302</v>
      </c>
      <c r="GB37" s="3">
        <f t="shared" si="126"/>
        <v>-0.65555212594253287</v>
      </c>
      <c r="GC37" s="3">
        <f t="shared" si="127"/>
        <v>-0.15535623710357727</v>
      </c>
      <c r="GD37" s="3">
        <f t="shared" si="128"/>
        <v>-0.4656182650092493</v>
      </c>
      <c r="GE37" s="3">
        <f t="shared" si="129"/>
        <v>-0.1303560304579218</v>
      </c>
      <c r="GF37" s="3">
        <f t="shared" si="130"/>
        <v>-2.6113373623054044E-4</v>
      </c>
      <c r="GG37" s="3">
        <f t="shared" si="131"/>
        <v>-0.21486464250938059</v>
      </c>
      <c r="GH37" s="3">
        <f t="shared" si="132"/>
        <v>-0.36480043686446839</v>
      </c>
      <c r="GI37" s="3">
        <f t="shared" si="133"/>
        <v>-0.2709225289904692</v>
      </c>
      <c r="GJ37" s="3">
        <f t="shared" si="134"/>
        <v>-0.18349961641122992</v>
      </c>
      <c r="GK37" s="3">
        <f t="shared" si="135"/>
        <v>-0.17245235520992663</v>
      </c>
      <c r="GL37" s="3">
        <f t="shared" si="136"/>
        <v>-0.18325422162953414</v>
      </c>
      <c r="GM37" s="3">
        <f t="shared" si="137"/>
        <v>-0.44761425873043126</v>
      </c>
      <c r="GN37" s="3">
        <f t="shared" si="138"/>
        <v>-0.14682795416891967</v>
      </c>
      <c r="GO37" s="3">
        <f t="shared" si="139"/>
        <v>-0.31518510866371152</v>
      </c>
      <c r="GP37" s="3">
        <f t="shared" si="140"/>
        <v>-0.19751942115264159</v>
      </c>
      <c r="GQ37" s="3">
        <f t="shared" si="141"/>
        <v>1.2676936188092418E-2</v>
      </c>
      <c r="GR37" s="3">
        <f t="shared" si="142"/>
        <v>0.3515320514839963</v>
      </c>
      <c r="GS37" s="3">
        <f t="shared" si="143"/>
        <v>-0.37766477050785835</v>
      </c>
      <c r="GT37" s="3">
        <f t="shared" si="144"/>
        <v>-0.51437784128202069</v>
      </c>
      <c r="GU37" s="3">
        <f t="shared" si="145"/>
        <v>-0.3007318575575873</v>
      </c>
      <c r="GV37" s="3">
        <f t="shared" si="146"/>
        <v>-0.45598603237574287</v>
      </c>
      <c r="GW37" s="3">
        <f t="shared" si="147"/>
        <v>-0.2444289870017419</v>
      </c>
      <c r="GX37" s="3">
        <f t="shared" si="148"/>
        <v>-0.18602512882132732</v>
      </c>
      <c r="GY37" s="3">
        <f t="shared" si="149"/>
        <v>-0.46986399782561722</v>
      </c>
      <c r="GZ37" s="3">
        <f t="shared" si="150"/>
        <v>-0.26491616072356106</v>
      </c>
      <c r="HA37" s="3">
        <f t="shared" si="151"/>
        <v>-0.43100089724136692</v>
      </c>
      <c r="HB37" s="3">
        <f t="shared" si="152"/>
        <v>-0.11817931025707987</v>
      </c>
      <c r="HC37" s="3">
        <f t="shared" si="153"/>
        <v>-0.44586117384866569</v>
      </c>
      <c r="HD37" s="3">
        <f t="shared" si="154"/>
        <v>-0.54109467144108814</v>
      </c>
      <c r="HE37" s="3">
        <f t="shared" si="155"/>
        <v>-0.44105501045215922</v>
      </c>
      <c r="HF37" s="3">
        <f t="shared" si="156"/>
        <v>3.9956035933144243E-2</v>
      </c>
      <c r="HG37" s="3">
        <f t="shared" si="157"/>
        <v>-0.24878460459643037</v>
      </c>
      <c r="HH37" s="3">
        <f t="shared" si="158"/>
        <v>-7.8736593504062466E-2</v>
      </c>
      <c r="HI37" s="3">
        <f t="shared" si="159"/>
        <v>-0.24059262284718957</v>
      </c>
      <c r="HJ37" s="3">
        <f t="shared" si="160"/>
        <v>-0.20071078275005053</v>
      </c>
      <c r="HK37" s="3">
        <f t="shared" si="161"/>
        <v>-0.48452435462708804</v>
      </c>
      <c r="HL37" s="3">
        <f t="shared" si="162"/>
        <v>-0.2828649008532288</v>
      </c>
      <c r="HM37" s="3">
        <f t="shared" si="163"/>
        <v>-7.1556330188764727E-2</v>
      </c>
      <c r="HN37" s="3">
        <f t="shared" si="164"/>
        <v>-0.41805893977996478</v>
      </c>
      <c r="HO37" s="3">
        <f t="shared" si="165"/>
        <v>-0.44697748455860198</v>
      </c>
      <c r="HP37" s="3">
        <f t="shared" si="166"/>
        <v>-0.37959791511766167</v>
      </c>
      <c r="HQ37" s="3">
        <f t="shared" si="167"/>
        <v>-0.56382623533637088</v>
      </c>
    </row>
    <row r="38" spans="1:225" x14ac:dyDescent="0.3">
      <c r="A38" s="23" t="s">
        <v>54</v>
      </c>
      <c r="B38" s="4">
        <v>9.4882899999999992</v>
      </c>
      <c r="C38" s="4">
        <v>4.90123</v>
      </c>
      <c r="D38" s="4">
        <v>5.8430200000000001</v>
      </c>
      <c r="E38" s="4">
        <v>7.2875899999999998</v>
      </c>
      <c r="F38" s="4">
        <v>6.6293800000000003</v>
      </c>
      <c r="G38" s="4">
        <v>12.457599999999999</v>
      </c>
      <c r="H38" s="4">
        <v>5.5802100000000001</v>
      </c>
      <c r="I38" s="13">
        <v>5.5029599999999999</v>
      </c>
      <c r="J38" s="13">
        <v>9.2367600000000003</v>
      </c>
      <c r="K38" s="4">
        <v>7.5931699999999998</v>
      </c>
      <c r="L38" s="4">
        <v>8.2886399999999991</v>
      </c>
      <c r="M38" s="13">
        <v>6.2996699999999999</v>
      </c>
      <c r="N38" s="4">
        <v>5.5491200000000003</v>
      </c>
      <c r="O38" s="4">
        <v>6.0949900000000001</v>
      </c>
      <c r="P38" s="13">
        <v>7.4182499999999996</v>
      </c>
      <c r="Q38" s="13">
        <v>6.0777700000000001</v>
      </c>
      <c r="R38" s="4">
        <v>19.541499999999999</v>
      </c>
      <c r="S38" s="13">
        <v>9.1730400000000003</v>
      </c>
      <c r="T38" s="13">
        <v>11.7188</v>
      </c>
      <c r="U38" s="13">
        <v>5.5524199999999997</v>
      </c>
      <c r="V38" s="13">
        <v>7.5144599999999997</v>
      </c>
      <c r="W38" s="4">
        <v>7.1552800000000003</v>
      </c>
      <c r="X38" s="13">
        <v>8.21617</v>
      </c>
      <c r="Y38" s="4">
        <v>9.3665000000000003</v>
      </c>
      <c r="Z38" s="13">
        <v>5.1276599999999997</v>
      </c>
      <c r="AA38" s="4">
        <v>5.3305699999999998</v>
      </c>
      <c r="AB38" s="4">
        <v>5.3768200000000004</v>
      </c>
      <c r="AC38" s="4">
        <v>3.36598</v>
      </c>
      <c r="AD38" s="4">
        <v>9.7612400000000008</v>
      </c>
      <c r="AE38" s="13">
        <v>2.70661</v>
      </c>
      <c r="AF38" s="13">
        <v>9.2566400000000009</v>
      </c>
      <c r="AG38" s="4">
        <v>3.95852</v>
      </c>
      <c r="AH38" s="4">
        <v>2.4231400000000001</v>
      </c>
      <c r="AI38" s="4">
        <v>5.8296299999999999</v>
      </c>
      <c r="AJ38" s="4">
        <v>7.7654500000000004</v>
      </c>
      <c r="AK38" s="4">
        <v>3.7760500000000001</v>
      </c>
      <c r="AL38" s="4">
        <v>5.2068599999999998</v>
      </c>
      <c r="AM38" s="13">
        <v>4.3048500000000001</v>
      </c>
      <c r="AN38" s="4">
        <v>3.3694999999999999</v>
      </c>
      <c r="AO38" s="4">
        <v>4.23306</v>
      </c>
      <c r="AP38" s="4">
        <v>7.2968099999999998</v>
      </c>
      <c r="AQ38" s="4">
        <v>4.0485499999999996</v>
      </c>
      <c r="AR38" s="7">
        <v>8.9289299999999994</v>
      </c>
      <c r="AS38" s="13">
        <v>3.55769</v>
      </c>
      <c r="AT38" s="13">
        <v>5.1114499999999996</v>
      </c>
      <c r="AU38" s="13">
        <v>3.5404599999999999</v>
      </c>
      <c r="AV38" s="13">
        <v>3.3996300000000002</v>
      </c>
      <c r="AW38" s="4">
        <v>7.5448199999999996</v>
      </c>
      <c r="AX38" s="13">
        <v>10.613200000000001</v>
      </c>
      <c r="AY38" s="13">
        <v>7.0734700000000004</v>
      </c>
      <c r="AZ38" s="13">
        <v>4.9950099999999997</v>
      </c>
      <c r="BA38" s="13">
        <v>5.62399</v>
      </c>
      <c r="BB38" s="13">
        <v>4.7630999999999997</v>
      </c>
      <c r="BC38" s="13">
        <v>5.2955199999999998</v>
      </c>
      <c r="BD38" s="13">
        <v>3.7134100000000001</v>
      </c>
      <c r="BE38" s="23" t="s">
        <v>54</v>
      </c>
      <c r="BG38" s="3">
        <f t="shared" si="3"/>
        <v>6.3235841231665564</v>
      </c>
      <c r="BH38" s="3">
        <f t="shared" si="4"/>
        <v>12.241825011272681</v>
      </c>
      <c r="BI38" s="3">
        <f t="shared" si="5"/>
        <v>10.268662438259668</v>
      </c>
      <c r="BJ38" s="3">
        <f t="shared" si="6"/>
        <v>8.2331744788057506</v>
      </c>
      <c r="BK38" s="3">
        <f t="shared" si="7"/>
        <v>9.050620118321774</v>
      </c>
      <c r="BL38" s="3">
        <f t="shared" si="8"/>
        <v>4.8163370151554075</v>
      </c>
      <c r="BM38" s="3">
        <f t="shared" si="9"/>
        <v>10.752283516211754</v>
      </c>
      <c r="BN38" s="3">
        <f t="shared" si="10"/>
        <v>10.903222992716648</v>
      </c>
      <c r="BO38" s="3">
        <f t="shared" si="11"/>
        <v>6.4957842360308158</v>
      </c>
      <c r="BP38" s="3">
        <f t="shared" si="12"/>
        <v>7.9018380992391846</v>
      </c>
      <c r="BQ38" s="3">
        <f t="shared" si="13"/>
        <v>7.2388232568913606</v>
      </c>
      <c r="BR38" s="3">
        <f t="shared" si="14"/>
        <v>9.5243084161551312</v>
      </c>
      <c r="BS38" s="3">
        <f t="shared" si="15"/>
        <v>10.812525229225534</v>
      </c>
      <c r="BT38" s="3">
        <f t="shared" si="16"/>
        <v>9.8441506876959597</v>
      </c>
      <c r="BU38" s="3">
        <f t="shared" si="17"/>
        <v>8.0881609544029924</v>
      </c>
      <c r="BV38" s="3">
        <f t="shared" si="18"/>
        <v>9.8720418837830319</v>
      </c>
      <c r="BW38" s="3">
        <f t="shared" si="19"/>
        <v>3.0703886600312158</v>
      </c>
      <c r="BX38" s="3">
        <f t="shared" si="20"/>
        <v>6.5409068313230945</v>
      </c>
      <c r="BY38" s="3">
        <f t="shared" si="21"/>
        <v>5.1199781547598731</v>
      </c>
      <c r="BZ38" s="3">
        <f t="shared" si="22"/>
        <v>10.806098962254296</v>
      </c>
      <c r="CA38" s="3">
        <f t="shared" si="23"/>
        <v>7.9846056802484808</v>
      </c>
      <c r="CB38" s="3">
        <f t="shared" si="24"/>
        <v>8.3854160843461045</v>
      </c>
      <c r="CC38" s="3">
        <f t="shared" si="25"/>
        <v>7.3026726564810609</v>
      </c>
      <c r="CD38" s="3">
        <f t="shared" si="26"/>
        <v>6.40580793252549</v>
      </c>
      <c r="CE38" s="3">
        <f t="shared" si="27"/>
        <v>11.701243842220428</v>
      </c>
      <c r="CF38" s="3">
        <f t="shared" si="28"/>
        <v>11.255831927917653</v>
      </c>
      <c r="CG38" s="3">
        <f t="shared" si="29"/>
        <v>11.15901220423968</v>
      </c>
      <c r="CH38" s="3">
        <f t="shared" si="30"/>
        <v>17.825417857503609</v>
      </c>
      <c r="CI38" s="3">
        <f t="shared" si="31"/>
        <v>6.1467600427814491</v>
      </c>
      <c r="CJ38" s="3">
        <f t="shared" si="32"/>
        <v>22.167951792094168</v>
      </c>
      <c r="CK38" s="3">
        <f t="shared" si="33"/>
        <v>6.481833581083416</v>
      </c>
      <c r="CL38" s="3">
        <f t="shared" si="34"/>
        <v>15.157179956145226</v>
      </c>
      <c r="CM38" s="3">
        <f t="shared" si="35"/>
        <v>24.761260183068249</v>
      </c>
      <c r="CN38" s="3">
        <f t="shared" si="36"/>
        <v>10.292248393122719</v>
      </c>
      <c r="CO38" s="3">
        <f t="shared" si="37"/>
        <v>7.7265322679303834</v>
      </c>
      <c r="CP38" s="3">
        <f t="shared" si="38"/>
        <v>15.889620105665973</v>
      </c>
      <c r="CQ38" s="3">
        <f t="shared" si="39"/>
        <v>11.523259699703853</v>
      </c>
      <c r="CR38" s="3">
        <f t="shared" si="40"/>
        <v>13.937767866476184</v>
      </c>
      <c r="CS38" s="3">
        <f t="shared" si="41"/>
        <v>17.806796260572785</v>
      </c>
      <c r="CT38" s="3">
        <f t="shared" si="42"/>
        <v>14.174143527377359</v>
      </c>
      <c r="CU38" s="3">
        <f t="shared" si="43"/>
        <v>8.2227713206181878</v>
      </c>
      <c r="CV38" s="3">
        <f t="shared" si="44"/>
        <v>14.820120783984391</v>
      </c>
      <c r="CW38" s="3">
        <f t="shared" si="45"/>
        <v>6.7197301356377537</v>
      </c>
      <c r="CX38" s="3">
        <f t="shared" si="46"/>
        <v>16.864875804243766</v>
      </c>
      <c r="CY38" s="3">
        <f t="shared" si="47"/>
        <v>11.73835213100001</v>
      </c>
      <c r="CZ38" s="3">
        <f t="shared" si="48"/>
        <v>16.94695039627619</v>
      </c>
      <c r="DA38" s="3">
        <f t="shared" si="49"/>
        <v>17.648979447763431</v>
      </c>
      <c r="DB38" s="3">
        <f t="shared" si="50"/>
        <v>7.9524760034036603</v>
      </c>
      <c r="DC38" s="3">
        <f t="shared" si="51"/>
        <v>5.6533373534843401</v>
      </c>
      <c r="DD38" s="3">
        <f t="shared" si="52"/>
        <v>8.482399727432222</v>
      </c>
      <c r="DE38" s="3">
        <f t="shared" si="53"/>
        <v>12.01198796398806</v>
      </c>
      <c r="DF38" s="3">
        <f t="shared" si="54"/>
        <v>10.668582269883126</v>
      </c>
      <c r="DG38" s="3">
        <f t="shared" si="55"/>
        <v>12.596838193613404</v>
      </c>
      <c r="DH38" s="3">
        <f t="shared" si="56"/>
        <v>11.330332054264737</v>
      </c>
      <c r="DI38" s="3">
        <f t="shared" si="57"/>
        <v>16.157655631885518</v>
      </c>
    </row>
    <row r="39" spans="1:225" x14ac:dyDescent="0.3">
      <c r="A39" s="23"/>
      <c r="BG39" s="55">
        <f>AVERAGE(BG2:BG37)</f>
        <v>1.2770438038234668</v>
      </c>
      <c r="BH39" s="55">
        <f t="shared" ref="BH39:DI39" si="168">AVERAGE(BH2:BH37)</f>
        <v>1.3636480684376564</v>
      </c>
      <c r="BI39" s="55">
        <f t="shared" si="168"/>
        <v>1.850814055327157</v>
      </c>
      <c r="BJ39" s="55">
        <f t="shared" si="168"/>
        <v>1.1794004293159734</v>
      </c>
      <c r="BK39" s="55">
        <f t="shared" si="168"/>
        <v>1.6144270022519556</v>
      </c>
      <c r="BL39" s="55">
        <f t="shared" si="168"/>
        <v>1.4475865894218838</v>
      </c>
      <c r="BM39" s="55">
        <f t="shared" si="168"/>
        <v>1.465498008680437</v>
      </c>
      <c r="BN39" s="55">
        <f t="shared" si="168"/>
        <v>1.7098523394223382</v>
      </c>
      <c r="BO39" s="55">
        <f t="shared" si="168"/>
        <v>1.1924516406534975</v>
      </c>
      <c r="BP39" s="55">
        <f t="shared" si="168"/>
        <v>1.0921872338984933</v>
      </c>
      <c r="BQ39" s="55">
        <f t="shared" si="168"/>
        <v>1.1664296380223944</v>
      </c>
      <c r="BR39" s="55">
        <f t="shared" si="168"/>
        <v>1.8062385152254521</v>
      </c>
      <c r="BS39" s="55">
        <f t="shared" si="168"/>
        <v>1.593368510425698</v>
      </c>
      <c r="BT39" s="55">
        <f t="shared" si="168"/>
        <v>1.8399608477557439</v>
      </c>
      <c r="BU39" s="55">
        <f t="shared" si="168"/>
        <v>1.6811080487579626</v>
      </c>
      <c r="BV39" s="55">
        <f t="shared" si="168"/>
        <v>1.7642947781962386</v>
      </c>
      <c r="BW39" s="55">
        <f t="shared" si="168"/>
        <v>1.8246027407813807</v>
      </c>
      <c r="BX39" s="55">
        <f t="shared" si="168"/>
        <v>1.8660999146426498</v>
      </c>
      <c r="BY39" s="55">
        <f t="shared" si="168"/>
        <v>1.2654391854686997</v>
      </c>
      <c r="BZ39" s="55">
        <f t="shared" si="168"/>
        <v>1.8606869099785597</v>
      </c>
      <c r="CA39" s="55">
        <f t="shared" si="168"/>
        <v>2.2226209141241515</v>
      </c>
      <c r="CB39" s="55">
        <f t="shared" si="168"/>
        <v>1.5879329079117404</v>
      </c>
      <c r="CC39" s="55">
        <f t="shared" si="168"/>
        <v>1.3789062578872815</v>
      </c>
      <c r="CD39" s="55">
        <f t="shared" si="168"/>
        <v>2.0194539677883969</v>
      </c>
      <c r="CE39" s="55">
        <f t="shared" si="168"/>
        <v>1.3321281644586427</v>
      </c>
      <c r="CF39" s="55">
        <f t="shared" si="168"/>
        <v>1.9308334146246398</v>
      </c>
      <c r="CG39" s="55">
        <f t="shared" si="168"/>
        <v>1.6680977040062226</v>
      </c>
      <c r="CH39" s="55">
        <f t="shared" si="168"/>
        <v>2.0653322566106973</v>
      </c>
      <c r="CI39" s="55">
        <f t="shared" si="168"/>
        <v>2.0617593069722195</v>
      </c>
      <c r="CJ39" s="55">
        <f t="shared" si="168"/>
        <v>2.1158222151992749</v>
      </c>
      <c r="CK39" s="55">
        <f t="shared" si="168"/>
        <v>1.2925773800461398</v>
      </c>
      <c r="CL39" s="55">
        <f t="shared" si="168"/>
        <v>1.8225939338602331</v>
      </c>
      <c r="CM39" s="55">
        <f t="shared" si="168"/>
        <v>2.2038424360808708</v>
      </c>
      <c r="CN39" s="55">
        <f t="shared" si="168"/>
        <v>2.0610339326901284</v>
      </c>
      <c r="CO39" s="55">
        <f t="shared" si="168"/>
        <v>2.330660902624897</v>
      </c>
      <c r="CP39" s="55">
        <f t="shared" si="168"/>
        <v>1.6827026827914913</v>
      </c>
      <c r="CQ39" s="55">
        <f t="shared" si="168"/>
        <v>1.9771875921885871</v>
      </c>
      <c r="CR39" s="55">
        <f t="shared" si="168"/>
        <v>2.3395032776500084</v>
      </c>
      <c r="CS39" s="55">
        <f t="shared" si="168"/>
        <v>3.4489700969305765</v>
      </c>
      <c r="CT39" s="55">
        <f t="shared" si="168"/>
        <v>1.6283441129812473</v>
      </c>
      <c r="CU39" s="55">
        <f t="shared" si="168"/>
        <v>1.2614661357645081</v>
      </c>
      <c r="CV39" s="55">
        <f t="shared" si="168"/>
        <v>1.9189402137620297</v>
      </c>
      <c r="CW39" s="55">
        <f t="shared" si="168"/>
        <v>1.5038909384766721</v>
      </c>
      <c r="CX39" s="55">
        <f t="shared" si="168"/>
        <v>2.2378159758151224</v>
      </c>
      <c r="CY39" s="55">
        <f t="shared" si="168"/>
        <v>1.6591634414963474</v>
      </c>
      <c r="CZ39" s="55">
        <f t="shared" si="168"/>
        <v>1.7585030766476999</v>
      </c>
      <c r="DA39" s="55">
        <f t="shared" si="168"/>
        <v>1.7013529294500875</v>
      </c>
      <c r="DB39" s="55">
        <f t="shared" si="168"/>
        <v>1.5875285796807317</v>
      </c>
      <c r="DC39" s="55">
        <f t="shared" si="168"/>
        <v>1.6262836090134725</v>
      </c>
      <c r="DD39" s="55">
        <f t="shared" si="168"/>
        <v>1.701023332783391</v>
      </c>
      <c r="DE39" s="55">
        <f t="shared" si="168"/>
        <v>1.649458123465777</v>
      </c>
      <c r="DF39" s="55">
        <f t="shared" si="168"/>
        <v>1.5151036811576906</v>
      </c>
      <c r="DG39" s="55">
        <f t="shared" si="168"/>
        <v>1.3086289323225757</v>
      </c>
      <c r="DH39" s="55">
        <f t="shared" si="168"/>
        <v>1.3082766618275514</v>
      </c>
      <c r="DI39" s="55">
        <f t="shared" si="168"/>
        <v>1.3465834921052247</v>
      </c>
    </row>
    <row r="40" spans="1:225" x14ac:dyDescent="0.3">
      <c r="B40" s="33" t="s">
        <v>122</v>
      </c>
      <c r="C40" s="33" t="s">
        <v>123</v>
      </c>
      <c r="D40" s="22" t="s">
        <v>124</v>
      </c>
      <c r="E40" s="22" t="s">
        <v>119</v>
      </c>
      <c r="F40" s="22" t="s">
        <v>125</v>
      </c>
      <c r="G40" s="22" t="s">
        <v>153</v>
      </c>
      <c r="H40" s="33" t="s">
        <v>154</v>
      </c>
      <c r="I40" s="33" t="s">
        <v>120</v>
      </c>
      <c r="J40" s="22" t="s">
        <v>182</v>
      </c>
      <c r="K40" s="33" t="s">
        <v>126</v>
      </c>
      <c r="L40" s="33" t="s">
        <v>127</v>
      </c>
      <c r="M40" s="33" t="s">
        <v>181</v>
      </c>
      <c r="N40" s="22" t="s">
        <v>128</v>
      </c>
      <c r="O40" s="22" t="s">
        <v>129</v>
      </c>
      <c r="P40" s="22" t="s">
        <v>130</v>
      </c>
      <c r="Q40" s="22" t="s">
        <v>131</v>
      </c>
      <c r="R40" s="22" t="s">
        <v>132</v>
      </c>
      <c r="S40" s="22" t="s">
        <v>133</v>
      </c>
      <c r="T40" s="22" t="s">
        <v>134</v>
      </c>
      <c r="U40" s="22" t="s">
        <v>135</v>
      </c>
      <c r="V40" s="22" t="s">
        <v>136</v>
      </c>
      <c r="W40" s="22" t="s">
        <v>137</v>
      </c>
      <c r="X40" s="22" t="s">
        <v>138</v>
      </c>
      <c r="Y40" s="22" t="s">
        <v>139</v>
      </c>
      <c r="Z40" s="22" t="s">
        <v>140</v>
      </c>
      <c r="AA40" s="22" t="s">
        <v>141</v>
      </c>
      <c r="AB40" s="22" t="s">
        <v>142</v>
      </c>
      <c r="AC40" s="22" t="s">
        <v>143</v>
      </c>
      <c r="AD40" s="22" t="s">
        <v>144</v>
      </c>
      <c r="AE40" s="22" t="s">
        <v>145</v>
      </c>
      <c r="AF40" s="22" t="s">
        <v>146</v>
      </c>
      <c r="AG40" s="22" t="s">
        <v>147</v>
      </c>
      <c r="AH40" s="22" t="s">
        <v>148</v>
      </c>
      <c r="AI40" s="22" t="s">
        <v>149</v>
      </c>
      <c r="AJ40" s="22" t="s">
        <v>150</v>
      </c>
      <c r="AK40" s="22" t="s">
        <v>151</v>
      </c>
      <c r="AL40" s="22" t="s">
        <v>152</v>
      </c>
      <c r="AM40" s="22" t="s">
        <v>156</v>
      </c>
      <c r="AN40" s="22" t="s">
        <v>157</v>
      </c>
      <c r="AO40" s="22" t="s">
        <v>158</v>
      </c>
      <c r="AP40" s="22" t="s">
        <v>159</v>
      </c>
      <c r="AQ40" s="22" t="s">
        <v>160</v>
      </c>
      <c r="AR40" s="22" t="s">
        <v>161</v>
      </c>
      <c r="AS40" s="22" t="s">
        <v>162</v>
      </c>
      <c r="AT40" s="22" t="s">
        <v>184</v>
      </c>
      <c r="AU40" s="31" t="s">
        <v>185</v>
      </c>
      <c r="AV40" s="22" t="s">
        <v>186</v>
      </c>
      <c r="AW40" s="22" t="s">
        <v>163</v>
      </c>
      <c r="AX40" s="22" t="s">
        <v>188</v>
      </c>
      <c r="AY40" s="22" t="s">
        <v>189</v>
      </c>
      <c r="AZ40" s="22" t="s">
        <v>190</v>
      </c>
      <c r="BA40" s="22" t="s">
        <v>164</v>
      </c>
      <c r="BB40" s="34" t="s">
        <v>192</v>
      </c>
      <c r="BC40" s="34" t="s">
        <v>193</v>
      </c>
      <c r="BD40" s="22" t="s">
        <v>194</v>
      </c>
    </row>
    <row r="41" spans="1:225" x14ac:dyDescent="0.3">
      <c r="A41" s="6" t="s">
        <v>486</v>
      </c>
      <c r="B41" s="4">
        <f t="shared" ref="B41:AS41" si="169">STDEV(B2:B37)</f>
        <v>8.1391371159487758</v>
      </c>
      <c r="C41" s="4">
        <f t="shared" si="169"/>
        <v>10.449119918190705</v>
      </c>
      <c r="D41" s="4">
        <f t="shared" si="169"/>
        <v>6.9837072861053278</v>
      </c>
      <c r="E41" s="4">
        <f>STDEV(E2:E37)</f>
        <v>21.906840601986069</v>
      </c>
      <c r="F41" s="4">
        <f t="shared" si="169"/>
        <v>7.5103346425659412</v>
      </c>
      <c r="G41" s="4">
        <f t="shared" si="169"/>
        <v>8.3637411774814296</v>
      </c>
      <c r="H41" s="4">
        <f t="shared" si="169"/>
        <v>8.7366848125262937</v>
      </c>
      <c r="I41" s="4">
        <f>STDEV(I2:I37)</f>
        <v>12.246079856528292</v>
      </c>
      <c r="J41" s="4">
        <f>STDEV(J2:J37)</f>
        <v>9.468030716034713</v>
      </c>
      <c r="K41" s="4">
        <f>STDEV(K2:K37)</f>
        <v>16.94386869912621</v>
      </c>
      <c r="L41" s="4">
        <f t="shared" si="169"/>
        <v>11.028080975634273</v>
      </c>
      <c r="M41" s="4">
        <f>STDEV(M2:M37)</f>
        <v>8.7694046010750952</v>
      </c>
      <c r="N41" s="4">
        <f t="shared" si="169"/>
        <v>8.054246384402342</v>
      </c>
      <c r="O41" s="4">
        <f t="shared" si="169"/>
        <v>7.0019786574235967</v>
      </c>
      <c r="P41" s="4">
        <f t="shared" si="169"/>
        <v>9.2148933250471892</v>
      </c>
      <c r="Q41" s="4">
        <f t="shared" si="169"/>
        <v>8.2509103170437061</v>
      </c>
      <c r="R41" s="4">
        <f t="shared" si="169"/>
        <v>5.5944990233320508</v>
      </c>
      <c r="S41" s="4">
        <f t="shared" si="169"/>
        <v>7.4744082869290569</v>
      </c>
      <c r="T41" s="4">
        <f t="shared" si="169"/>
        <v>7.7227113216427457</v>
      </c>
      <c r="U41" s="13">
        <f t="shared" si="169"/>
        <v>5.3056125710421798</v>
      </c>
      <c r="V41" s="13">
        <f t="shared" si="169"/>
        <v>8.619085884254714</v>
      </c>
      <c r="W41" s="4">
        <f t="shared" si="169"/>
        <v>7.0399991539517952</v>
      </c>
      <c r="X41" s="4">
        <f t="shared" si="169"/>
        <v>5.3001530835835418</v>
      </c>
      <c r="Y41" s="4">
        <f t="shared" si="169"/>
        <v>4.30109544285407</v>
      </c>
      <c r="Z41" s="4">
        <f t="shared" si="169"/>
        <v>9.2307425556832126</v>
      </c>
      <c r="AA41" s="4">
        <f t="shared" si="169"/>
        <v>10.024171677408388</v>
      </c>
      <c r="AB41" s="4">
        <f t="shared" si="169"/>
        <v>9.4791528660927717</v>
      </c>
      <c r="AC41" s="4">
        <f t="shared" si="169"/>
        <v>7.5790637132947936</v>
      </c>
      <c r="AD41" s="4">
        <f t="shared" si="169"/>
        <v>7.3460122677496997</v>
      </c>
      <c r="AE41" s="4">
        <f t="shared" si="169"/>
        <v>3.8175704881788253</v>
      </c>
      <c r="AF41" s="4">
        <f t="shared" si="169"/>
        <v>10.741738351383727</v>
      </c>
      <c r="AG41" s="4">
        <f t="shared" si="169"/>
        <v>12.375158580042806</v>
      </c>
      <c r="AH41" s="4">
        <f t="shared" si="169"/>
        <v>9.8288067854160417</v>
      </c>
      <c r="AI41" s="4">
        <f t="shared" si="169"/>
        <v>8.0224926168846125</v>
      </c>
      <c r="AJ41" s="4">
        <f t="shared" si="169"/>
        <v>4.1468000125656994</v>
      </c>
      <c r="AK41" s="4">
        <f t="shared" si="169"/>
        <v>6.1926142655816463</v>
      </c>
      <c r="AL41" s="4">
        <f t="shared" si="169"/>
        <v>5.2000218244497045</v>
      </c>
      <c r="AM41" s="13">
        <f t="shared" si="169"/>
        <v>8.1632610027498025</v>
      </c>
      <c r="AN41" s="4">
        <f t="shared" si="169"/>
        <v>3.3041835521913043</v>
      </c>
      <c r="AO41" s="4">
        <f t="shared" si="169"/>
        <v>8.2762757400510338</v>
      </c>
      <c r="AP41" s="4">
        <f t="shared" si="169"/>
        <v>8.2604340206907416</v>
      </c>
      <c r="AQ41" s="4">
        <f t="shared" si="169"/>
        <v>5.6200154668120046</v>
      </c>
      <c r="AR41" s="4">
        <f t="shared" si="169"/>
        <v>6.9961358450757123</v>
      </c>
      <c r="AS41" s="4">
        <f t="shared" si="169"/>
        <v>2.9106435335050973</v>
      </c>
      <c r="AT41" s="4">
        <f>STDEV(AT2:AT37)</f>
        <v>6.2840831557651491</v>
      </c>
      <c r="AU41" s="4">
        <f>STDEV(AU2:AU37)</f>
        <v>6.3026448586432089</v>
      </c>
      <c r="AV41" s="4">
        <f>STDEV(AV2:AV37)</f>
        <v>6.1419129043066691</v>
      </c>
      <c r="AW41" s="4">
        <f>STDEV(AW2:AW37)</f>
        <v>7.3199388569851269</v>
      </c>
      <c r="AX41" s="4">
        <f t="shared" ref="AX41:BD41" si="170">STDEV(AX2:AX37)</f>
        <v>6.7617441030924006</v>
      </c>
      <c r="AY41" s="4">
        <f t="shared" si="170"/>
        <v>6.2488382233183701</v>
      </c>
      <c r="AZ41" s="4">
        <f t="shared" si="170"/>
        <v>5.9989475135678001</v>
      </c>
      <c r="BA41" s="4">
        <f t="shared" si="170"/>
        <v>7.2928804612836418</v>
      </c>
      <c r="BB41" s="4">
        <f t="shared" si="170"/>
        <v>11.733030210282266</v>
      </c>
      <c r="BC41" s="4">
        <f t="shared" si="170"/>
        <v>12.393043469255604</v>
      </c>
      <c r="BD41" s="4">
        <f t="shared" si="170"/>
        <v>9.5021080356939827</v>
      </c>
    </row>
    <row r="42" spans="1:225" s="96" customFormat="1" x14ac:dyDescent="0.3">
      <c r="A42" s="104" t="s">
        <v>474</v>
      </c>
      <c r="B42" s="82">
        <f>AVERAGE(B2:B34)</f>
        <v>48.962363636363634</v>
      </c>
      <c r="C42" s="82">
        <f t="shared" ref="C42:BD42" si="171">AVERAGE(C2:C34)</f>
        <v>48.136481818181814</v>
      </c>
      <c r="D42" s="82">
        <f t="shared" si="171"/>
        <v>34.820339393939392</v>
      </c>
      <c r="E42" s="82">
        <f t="shared" si="171"/>
        <v>62.105357575757587</v>
      </c>
      <c r="F42" s="82">
        <f t="shared" si="171"/>
        <v>39.840342424242422</v>
      </c>
      <c r="G42" s="82">
        <f t="shared" si="171"/>
        <v>43.701003030303013</v>
      </c>
      <c r="H42" s="82">
        <f t="shared" si="171"/>
        <v>44.626748484848484</v>
      </c>
      <c r="I42" s="82">
        <f t="shared" si="171"/>
        <v>39.327087878787879</v>
      </c>
      <c r="J42" s="82">
        <f>AVERAGE(J2:J34)</f>
        <v>53.474457575757583</v>
      </c>
      <c r="K42" s="82">
        <f t="shared" si="171"/>
        <v>61.727351515151518</v>
      </c>
      <c r="L42" s="82">
        <f t="shared" si="171"/>
        <v>54.828936363636338</v>
      </c>
      <c r="M42" s="82">
        <f>AVERAGE(M2:M34)</f>
        <v>36.796527272727275</v>
      </c>
      <c r="N42" s="82">
        <f t="shared" si="171"/>
        <v>40.419281818181815</v>
      </c>
      <c r="O42" s="82">
        <f t="shared" si="171"/>
        <v>35.514718181818182</v>
      </c>
      <c r="P42" s="82">
        <f t="shared" si="171"/>
        <v>38.414906060606071</v>
      </c>
      <c r="Q42" s="82">
        <f t="shared" si="171"/>
        <v>37.44914242424241</v>
      </c>
      <c r="R42" s="82">
        <f t="shared" si="171"/>
        <v>34.173124242424251</v>
      </c>
      <c r="S42" s="82">
        <f t="shared" si="171"/>
        <v>34.300057575757585</v>
      </c>
      <c r="T42" s="82">
        <f t="shared" si="171"/>
        <v>49.540481818181817</v>
      </c>
      <c r="U42" s="82">
        <f t="shared" si="171"/>
        <v>33.64399393939393</v>
      </c>
      <c r="V42" s="82">
        <f t="shared" si="171"/>
        <v>29.967830303030301</v>
      </c>
      <c r="W42" s="82">
        <f t="shared" si="171"/>
        <v>39.616487878787893</v>
      </c>
      <c r="X42" s="82">
        <f t="shared" si="171"/>
        <v>44.614793939393941</v>
      </c>
      <c r="Y42" s="82">
        <f t="shared" si="171"/>
        <v>30.840699999999998</v>
      </c>
      <c r="Z42" s="82">
        <f t="shared" si="171"/>
        <v>48.387793939393944</v>
      </c>
      <c r="AA42" s="82">
        <f t="shared" si="171"/>
        <v>34.468166666666683</v>
      </c>
      <c r="AB42" s="82">
        <f t="shared" si="171"/>
        <v>39.157775757575749</v>
      </c>
      <c r="AC42" s="82">
        <f t="shared" si="171"/>
        <v>31.76747575757576</v>
      </c>
      <c r="AD42" s="82">
        <f t="shared" si="171"/>
        <v>31.022272727272721</v>
      </c>
      <c r="AE42" s="82">
        <f t="shared" si="171"/>
        <v>28.56816666666667</v>
      </c>
      <c r="AF42" s="82">
        <f t="shared" si="171"/>
        <v>50.227321212121204</v>
      </c>
      <c r="AG42" s="82">
        <f t="shared" si="171"/>
        <v>38.081263636363623</v>
      </c>
      <c r="AH42" s="82">
        <f t="shared" si="171"/>
        <v>30.340606060606049</v>
      </c>
      <c r="AI42" s="82">
        <f t="shared" si="171"/>
        <v>31.963675757575761</v>
      </c>
      <c r="AJ42" s="82">
        <f t="shared" si="171"/>
        <v>26.923487878787871</v>
      </c>
      <c r="AK42" s="82">
        <f t="shared" si="171"/>
        <v>37.25092424242424</v>
      </c>
      <c r="AL42" s="82">
        <f t="shared" si="171"/>
        <v>31.992093939393946</v>
      </c>
      <c r="AM42" s="82">
        <f t="shared" si="171"/>
        <v>29.13160606060606</v>
      </c>
      <c r="AN42" s="82">
        <f t="shared" si="171"/>
        <v>18.607960606060605</v>
      </c>
      <c r="AO42" s="82">
        <f t="shared" si="171"/>
        <v>39.060260606060602</v>
      </c>
      <c r="AP42" s="82">
        <f t="shared" si="171"/>
        <v>50.21213636363634</v>
      </c>
      <c r="AQ42" s="82">
        <f t="shared" si="171"/>
        <v>33.268703030303037</v>
      </c>
      <c r="AR42" s="82">
        <f t="shared" si="171"/>
        <v>41.944848484848485</v>
      </c>
      <c r="AS42" s="82">
        <f t="shared" si="171"/>
        <v>27.17302424242423</v>
      </c>
      <c r="AT42" s="82">
        <f t="shared" si="171"/>
        <v>37.992048484848489</v>
      </c>
      <c r="AU42" s="82">
        <f t="shared" si="171"/>
        <v>35.896742424242426</v>
      </c>
      <c r="AV42" s="82">
        <f t="shared" si="171"/>
        <v>37.148930303030298</v>
      </c>
      <c r="AW42" s="82">
        <f t="shared" si="171"/>
        <v>39.558924242424247</v>
      </c>
      <c r="AX42" s="82">
        <f t="shared" si="171"/>
        <v>38.884751515151514</v>
      </c>
      <c r="AY42" s="82">
        <f t="shared" si="171"/>
        <v>36.854060606060628</v>
      </c>
      <c r="AZ42" s="82">
        <f t="shared" si="171"/>
        <v>37.472624242424232</v>
      </c>
      <c r="BA42" s="82">
        <f t="shared" si="171"/>
        <v>42.290615151515148</v>
      </c>
      <c r="BB42" s="82">
        <f>AVERAGE(BB2:BB34)</f>
        <v>50.332636363636368</v>
      </c>
      <c r="BC42" s="82">
        <f t="shared" si="171"/>
        <v>50.873554545454532</v>
      </c>
      <c r="BD42" s="82">
        <f t="shared" si="171"/>
        <v>48.324072727272721</v>
      </c>
      <c r="DJ42" s="113"/>
      <c r="FN42" s="113"/>
    </row>
    <row r="43" spans="1:225" x14ac:dyDescent="0.3">
      <c r="A43" s="98" t="s">
        <v>476</v>
      </c>
      <c r="B43" s="4">
        <f>STDEV(B2:B34)</f>
        <v>8.1799553689116973</v>
      </c>
      <c r="C43" s="4">
        <f t="shared" ref="C43:BD43" si="172">STDEV(C2:C34)</f>
        <v>9.1931422057916947</v>
      </c>
      <c r="D43" s="4">
        <f t="shared" si="172"/>
        <v>6.6188410655179961</v>
      </c>
      <c r="E43" s="4">
        <f t="shared" si="172"/>
        <v>21.62886591130918</v>
      </c>
      <c r="F43" s="4">
        <f t="shared" si="172"/>
        <v>6.6970483752653553</v>
      </c>
      <c r="G43" s="4">
        <f t="shared" si="172"/>
        <v>8.3803013016197347</v>
      </c>
      <c r="H43" s="4">
        <f t="shared" si="172"/>
        <v>7.1754580390436029</v>
      </c>
      <c r="I43" s="4">
        <f t="shared" si="172"/>
        <v>12.335568233232051</v>
      </c>
      <c r="J43" s="4">
        <f>STDEV(J2:J34)</f>
        <v>8.5954903134226992</v>
      </c>
      <c r="K43" s="4">
        <f t="shared" si="172"/>
        <v>16.761883000820667</v>
      </c>
      <c r="L43" s="4">
        <f t="shared" si="172"/>
        <v>10.645933450672111</v>
      </c>
      <c r="M43" s="4">
        <f>STDEV(M2:M34)</f>
        <v>7.8703451773600994</v>
      </c>
      <c r="N43" s="4">
        <f t="shared" si="172"/>
        <v>7.2602280938021293</v>
      </c>
      <c r="O43" s="4">
        <f t="shared" si="172"/>
        <v>5.8881409449127888</v>
      </c>
      <c r="P43" s="4">
        <f t="shared" si="172"/>
        <v>9.4261744408832797</v>
      </c>
      <c r="Q43" s="4">
        <f t="shared" si="172"/>
        <v>7.2393802774319314</v>
      </c>
      <c r="R43" s="4">
        <f t="shared" si="172"/>
        <v>5.6757870322113266</v>
      </c>
      <c r="S43" s="4">
        <f t="shared" si="172"/>
        <v>7.5461768772351352</v>
      </c>
      <c r="T43" s="4">
        <f t="shared" si="172"/>
        <v>7.567378137747518</v>
      </c>
      <c r="U43" s="4">
        <f t="shared" si="172"/>
        <v>5.0451307487975994</v>
      </c>
      <c r="V43" s="4">
        <f t="shared" si="172"/>
        <v>8.6952151078367876</v>
      </c>
      <c r="W43" s="4">
        <f t="shared" si="172"/>
        <v>6.9649220249473878</v>
      </c>
      <c r="X43" s="4">
        <f t="shared" si="172"/>
        <v>5.341038108126785</v>
      </c>
      <c r="Y43" s="4">
        <f t="shared" si="172"/>
        <v>4.063574327254897</v>
      </c>
      <c r="Z43" s="4">
        <f t="shared" si="172"/>
        <v>8.1380724704140555</v>
      </c>
      <c r="AA43" s="4">
        <f t="shared" si="172"/>
        <v>10.313238138512306</v>
      </c>
      <c r="AB43" s="4">
        <f t="shared" si="172"/>
        <v>9.377806755447665</v>
      </c>
      <c r="AC43" s="4">
        <f t="shared" si="172"/>
        <v>7.2598802005452168</v>
      </c>
      <c r="AD43" s="4">
        <f t="shared" si="172"/>
        <v>7.4986599542548822</v>
      </c>
      <c r="AE43" s="4">
        <f t="shared" si="172"/>
        <v>3.3616503442939423</v>
      </c>
      <c r="AF43" s="4">
        <f t="shared" si="172"/>
        <v>10.223979234646061</v>
      </c>
      <c r="AG43" s="4">
        <f t="shared" si="172"/>
        <v>12.1623140693347</v>
      </c>
      <c r="AH43" s="4">
        <f t="shared" si="172"/>
        <v>10.0767141621457</v>
      </c>
      <c r="AI43" s="4">
        <f t="shared" si="172"/>
        <v>7.7740254930292476</v>
      </c>
      <c r="AJ43" s="4">
        <f t="shared" si="172"/>
        <v>3.9842720792792297</v>
      </c>
      <c r="AK43" s="4">
        <f t="shared" si="172"/>
        <v>6.2078025850049201</v>
      </c>
      <c r="AL43" s="4">
        <f t="shared" si="172"/>
        <v>4.7027547163164556</v>
      </c>
      <c r="AM43" s="4">
        <f t="shared" si="172"/>
        <v>7.9511193068546699</v>
      </c>
      <c r="AN43" s="4">
        <f t="shared" si="172"/>
        <v>2.8522704208599006</v>
      </c>
      <c r="AO43" s="4">
        <f t="shared" si="172"/>
        <v>8.3390929784037411</v>
      </c>
      <c r="AP43" s="4">
        <f t="shared" si="172"/>
        <v>7.520267537620466</v>
      </c>
      <c r="AQ43" s="4">
        <f t="shared" si="172"/>
        <v>4.7401439872964248</v>
      </c>
      <c r="AR43" s="4">
        <f t="shared" si="172"/>
        <v>6.5891309633327362</v>
      </c>
      <c r="AS43" s="4">
        <f t="shared" si="172"/>
        <v>3.0029895357616874</v>
      </c>
      <c r="AT43" s="4">
        <f t="shared" si="172"/>
        <v>5.8638812795004327</v>
      </c>
      <c r="AU43" s="4">
        <f t="shared" si="172"/>
        <v>5.8858310962657256</v>
      </c>
      <c r="AV43" s="4">
        <f t="shared" si="172"/>
        <v>5.5805756832005216</v>
      </c>
      <c r="AW43" s="4">
        <f t="shared" si="172"/>
        <v>7.4420515177281255</v>
      </c>
      <c r="AX43" s="4">
        <f t="shared" si="172"/>
        <v>6.3280505988277893</v>
      </c>
      <c r="AY43" s="4">
        <f t="shared" si="172"/>
        <v>6.1933985007191721</v>
      </c>
      <c r="AZ43" s="4">
        <f t="shared" si="172"/>
        <v>6.2341147634423697</v>
      </c>
      <c r="BA43" s="4">
        <f t="shared" si="172"/>
        <v>6.1718035077440394</v>
      </c>
      <c r="BB43" s="4">
        <f t="shared" si="172"/>
        <v>10.891154804353201</v>
      </c>
      <c r="BC43" s="4">
        <f t="shared" si="172"/>
        <v>11.514147395109589</v>
      </c>
      <c r="BD43" s="4">
        <f t="shared" si="172"/>
        <v>8.1358588777273724</v>
      </c>
    </row>
    <row r="44" spans="1:225" s="96" customFormat="1" x14ac:dyDescent="0.3">
      <c r="A44" s="104" t="s">
        <v>475</v>
      </c>
      <c r="B44" s="82">
        <f t="shared" ref="B44:BD44" si="173">B43/B42*100</f>
        <v>16.706618638068697</v>
      </c>
      <c r="C44" s="82">
        <f t="shared" si="173"/>
        <v>19.098076673977694</v>
      </c>
      <c r="D44" s="82">
        <f t="shared" si="173"/>
        <v>19.008548396486997</v>
      </c>
      <c r="E44" s="82">
        <f t="shared" si="173"/>
        <v>34.826087081015153</v>
      </c>
      <c r="F44" s="82">
        <f t="shared" si="173"/>
        <v>16.809715900409213</v>
      </c>
      <c r="G44" s="82">
        <f t="shared" si="173"/>
        <v>19.176450700247528</v>
      </c>
      <c r="H44" s="82">
        <f t="shared" si="173"/>
        <v>16.078827794231501</v>
      </c>
      <c r="I44" s="82">
        <f t="shared" si="173"/>
        <v>31.36659462620819</v>
      </c>
      <c r="J44" s="82">
        <f>J43/J42*100</f>
        <v>16.074011225350752</v>
      </c>
      <c r="K44" s="82">
        <f t="shared" si="173"/>
        <v>27.154709524037035</v>
      </c>
      <c r="L44" s="82">
        <f t="shared" si="173"/>
        <v>19.416633180819296</v>
      </c>
      <c r="M44" s="82">
        <f>M43/M42*100</f>
        <v>21.388825959110047</v>
      </c>
      <c r="N44" s="82">
        <f t="shared" si="173"/>
        <v>17.962288707802472</v>
      </c>
      <c r="O44" s="82">
        <f t="shared" si="173"/>
        <v>16.579438740773206</v>
      </c>
      <c r="P44" s="82">
        <f t="shared" si="173"/>
        <v>24.537804221131974</v>
      </c>
      <c r="Q44" s="82">
        <f t="shared" si="173"/>
        <v>19.33123112786042</v>
      </c>
      <c r="R44" s="82">
        <f t="shared" si="173"/>
        <v>16.608920483673884</v>
      </c>
      <c r="S44" s="82">
        <f t="shared" si="173"/>
        <v>22.000478747209399</v>
      </c>
      <c r="T44" s="82">
        <f t="shared" si="173"/>
        <v>15.275140370092686</v>
      </c>
      <c r="U44" s="82">
        <f t="shared" si="173"/>
        <v>14.995635648626809</v>
      </c>
      <c r="V44" s="82">
        <f t="shared" si="173"/>
        <v>29.015163993896287</v>
      </c>
      <c r="W44" s="82">
        <f t="shared" si="173"/>
        <v>17.580866951804328</v>
      </c>
      <c r="X44" s="82">
        <f t="shared" si="173"/>
        <v>11.971450804820952</v>
      </c>
      <c r="Y44" s="82">
        <f t="shared" si="173"/>
        <v>13.176011981747813</v>
      </c>
      <c r="Z44" s="82">
        <f t="shared" si="173"/>
        <v>16.818440784068496</v>
      </c>
      <c r="AA44" s="82">
        <f t="shared" si="173"/>
        <v>29.9210521936056</v>
      </c>
      <c r="AB44" s="82">
        <f t="shared" si="173"/>
        <v>23.94877281463916</v>
      </c>
      <c r="AC44" s="82">
        <f t="shared" si="173"/>
        <v>22.853185616467854</v>
      </c>
      <c r="AD44" s="82">
        <f t="shared" si="173"/>
        <v>24.171858780877002</v>
      </c>
      <c r="AE44" s="82">
        <f t="shared" si="173"/>
        <v>11.767119617851835</v>
      </c>
      <c r="AF44" s="82">
        <f t="shared" si="173"/>
        <v>20.355414121067518</v>
      </c>
      <c r="AG44" s="82">
        <f t="shared" si="173"/>
        <v>31.937790157049733</v>
      </c>
      <c r="AH44" s="82">
        <f t="shared" si="173"/>
        <v>33.211973887460374</v>
      </c>
      <c r="AI44" s="82">
        <f t="shared" si="173"/>
        <v>24.321437721963857</v>
      </c>
      <c r="AJ44" s="82">
        <f t="shared" si="173"/>
        <v>14.798498980580844</v>
      </c>
      <c r="AK44" s="82">
        <f t="shared" si="173"/>
        <v>16.664828353265378</v>
      </c>
      <c r="AL44" s="82">
        <f t="shared" si="173"/>
        <v>14.69974027091002</v>
      </c>
      <c r="AM44" s="82">
        <f t="shared" si="173"/>
        <v>27.293789742704121</v>
      </c>
      <c r="AN44" s="82">
        <f t="shared" si="173"/>
        <v>15.328226887641398</v>
      </c>
      <c r="AO44" s="82">
        <f t="shared" si="173"/>
        <v>21.349301947846822</v>
      </c>
      <c r="AP44" s="82">
        <f t="shared" si="173"/>
        <v>14.976991783736668</v>
      </c>
      <c r="AQ44" s="82">
        <f t="shared" si="173"/>
        <v>14.24805765039542</v>
      </c>
      <c r="AR44" s="82">
        <f t="shared" si="173"/>
        <v>15.709035081418623</v>
      </c>
      <c r="AS44" s="82">
        <f t="shared" si="173"/>
        <v>11.051362958243093</v>
      </c>
      <c r="AT44" s="82">
        <f t="shared" si="173"/>
        <v>15.434496199484984</v>
      </c>
      <c r="AU44" s="82">
        <f t="shared" si="173"/>
        <v>16.396560519906124</v>
      </c>
      <c r="AV44" s="82">
        <f t="shared" si="173"/>
        <v>15.022170591935739</v>
      </c>
      <c r="AW44" s="82">
        <f t="shared" si="173"/>
        <v>18.812573041981342</v>
      </c>
      <c r="AX44" s="82">
        <f t="shared" si="173"/>
        <v>16.273861481053963</v>
      </c>
      <c r="AY44" s="82">
        <f t="shared" si="173"/>
        <v>16.805199749686935</v>
      </c>
      <c r="AZ44" s="82">
        <f t="shared" si="173"/>
        <v>16.636450981152485</v>
      </c>
      <c r="BA44" s="82">
        <f t="shared" si="173"/>
        <v>14.593789864801535</v>
      </c>
      <c r="BB44" s="82">
        <f t="shared" si="173"/>
        <v>21.638355530730145</v>
      </c>
      <c r="BC44" s="82">
        <f t="shared" si="173"/>
        <v>22.632873794619407</v>
      </c>
      <c r="BD44" s="82">
        <f t="shared" si="173"/>
        <v>16.836037234783248</v>
      </c>
      <c r="DJ44" s="113"/>
      <c r="FN44" s="113"/>
    </row>
  </sheetData>
  <phoneticPr fontId="5" type="noConversion"/>
  <pageMargins left="0.7" right="0.7" top="0.78740157499999996" bottom="0.78740157499999996" header="0.3" footer="0.3"/>
  <ignoredErrors>
    <ignoredError sqref="B41 B44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V44"/>
  <sheetViews>
    <sheetView zoomScale="55" zoomScaleNormal="55" zoomScalePageLayoutView="70" workbookViewId="0">
      <selection activeCell="A42" sqref="A42"/>
    </sheetView>
  </sheetViews>
  <sheetFormatPr baseColWidth="10" defaultColWidth="11.44140625" defaultRowHeight="14.4" x14ac:dyDescent="0.3"/>
  <cols>
    <col min="1" max="1" width="44.109375" style="3" bestFit="1" customWidth="1"/>
    <col min="2" max="2" width="26.77734375" style="3" bestFit="1" customWidth="1"/>
    <col min="3" max="3" width="23.6640625" style="3" bestFit="1" customWidth="1"/>
    <col min="4" max="4" width="21.44140625" style="10" bestFit="1" customWidth="1"/>
    <col min="5" max="5" width="21.44140625" style="3" bestFit="1" customWidth="1"/>
    <col min="6" max="6" width="21.88671875" style="3" bestFit="1" customWidth="1"/>
    <col min="7" max="7" width="20.109375" style="3" bestFit="1" customWidth="1"/>
    <col min="8" max="8" width="22.77734375" style="3" bestFit="1" customWidth="1"/>
    <col min="9" max="9" width="31.21875" style="3" bestFit="1" customWidth="1"/>
    <col min="10" max="10" width="19.6640625" style="3" bestFit="1" customWidth="1"/>
    <col min="11" max="11" width="20.5546875" style="3" bestFit="1" customWidth="1"/>
    <col min="12" max="12" width="24.109375" style="3" bestFit="1" customWidth="1"/>
    <col min="13" max="13" width="23.6640625" style="3" bestFit="1" customWidth="1"/>
    <col min="14" max="14" width="35.21875" style="3" bestFit="1" customWidth="1"/>
    <col min="15" max="15" width="19.6640625" style="3" bestFit="1" customWidth="1"/>
    <col min="16" max="16" width="25" style="13" bestFit="1" customWidth="1"/>
    <col min="17" max="17" width="23.6640625" style="13" bestFit="1" customWidth="1"/>
    <col min="18" max="18" width="21.88671875" style="3" bestFit="1" customWidth="1"/>
    <col min="19" max="19" width="28.109375" style="3" bestFit="1" customWidth="1"/>
    <col min="20" max="20" width="27.21875" style="3" bestFit="1" customWidth="1"/>
    <col min="21" max="21" width="25.88671875" style="3" bestFit="1" customWidth="1"/>
    <col min="22" max="22" width="24.109375" style="3" bestFit="1" customWidth="1"/>
    <col min="23" max="23" width="29" style="3" bestFit="1" customWidth="1"/>
    <col min="24" max="24" width="20.109375" style="3" bestFit="1" customWidth="1"/>
    <col min="25" max="25" width="32.109375" style="3" bestFit="1" customWidth="1"/>
    <col min="26" max="26" width="36.109375" style="3" bestFit="1" customWidth="1"/>
    <col min="27" max="27" width="27.6640625" style="3" bestFit="1" customWidth="1"/>
    <col min="28" max="28" width="20.109375" style="3" bestFit="1" customWidth="1"/>
    <col min="29" max="29" width="18.33203125" style="3" bestFit="1" customWidth="1"/>
    <col min="30" max="30" width="17" style="3" bestFit="1" customWidth="1"/>
    <col min="31" max="31" width="23.6640625" style="3" bestFit="1" customWidth="1"/>
    <col min="32" max="32" width="28.5546875" style="3" bestFit="1" customWidth="1"/>
    <col min="33" max="33" width="24.109375" style="3" bestFit="1" customWidth="1"/>
    <col min="34" max="34" width="29.88671875" style="13" bestFit="1" customWidth="1"/>
    <col min="35" max="35" width="21.44140625" style="3" bestFit="1" customWidth="1"/>
    <col min="36" max="36" width="18.33203125" style="3" bestFit="1" customWidth="1"/>
    <col min="37" max="37" width="19.21875" style="3" bestFit="1" customWidth="1"/>
    <col min="38" max="38" width="21" style="3" bestFit="1" customWidth="1"/>
    <col min="39" max="39" width="24.109375" style="3" bestFit="1" customWidth="1"/>
    <col min="40" max="40" width="25" style="10" bestFit="1" customWidth="1"/>
    <col min="41" max="41" width="21.44140625" style="4" bestFit="1" customWidth="1"/>
    <col min="42" max="42" width="15.6640625" style="3" bestFit="1" customWidth="1"/>
    <col min="43" max="43" width="8" style="3" customWidth="1"/>
    <col min="44" max="44" width="13.109375" style="6" bestFit="1" customWidth="1"/>
    <col min="45" max="45" width="12.88671875" style="6" bestFit="1" customWidth="1"/>
    <col min="46" max="46" width="10.109375" style="6" customWidth="1"/>
    <col min="47" max="47" width="10.88671875" style="6" customWidth="1"/>
    <col min="48" max="48" width="11.109375" style="6" customWidth="1"/>
    <col min="49" max="49" width="10" style="6" customWidth="1"/>
    <col min="50" max="50" width="11.109375" style="6" customWidth="1"/>
    <col min="51" max="51" width="15.44140625" style="6" bestFit="1" customWidth="1"/>
    <col min="52" max="52" width="10.109375" style="6" customWidth="1"/>
    <col min="53" max="53" width="9.88671875" style="6" customWidth="1"/>
    <col min="54" max="54" width="12.44140625" style="6" bestFit="1" customWidth="1"/>
    <col min="55" max="55" width="11" style="6" customWidth="1"/>
    <col min="56" max="56" width="17.88671875" style="6" bestFit="1" customWidth="1"/>
    <col min="57" max="57" width="10.109375" style="6" customWidth="1"/>
    <col min="58" max="58" width="12.88671875" style="6" bestFit="1" customWidth="1"/>
    <col min="59" max="59" width="12.109375" style="6" bestFit="1" customWidth="1"/>
    <col min="60" max="60" width="10.109375" style="6" customWidth="1"/>
    <col min="61" max="61" width="14.44140625" style="6" bestFit="1" customWidth="1"/>
    <col min="62" max="62" width="13.88671875" style="6" bestFit="1" customWidth="1"/>
    <col min="63" max="63" width="12.109375" style="6" bestFit="1" customWidth="1"/>
    <col min="64" max="64" width="12.88671875" style="6" bestFit="1" customWidth="1"/>
    <col min="65" max="65" width="15.44140625" style="6" bestFit="1" customWidth="1"/>
    <col min="66" max="66" width="10.88671875" style="6" customWidth="1"/>
    <col min="67" max="67" width="16.109375" style="6" bestFit="1" customWidth="1"/>
    <col min="68" max="68" width="18.109375" style="6" bestFit="1" customWidth="1"/>
    <col min="69" max="69" width="14.44140625" style="6" bestFit="1" customWidth="1"/>
    <col min="70" max="70" width="10.44140625" style="6" customWidth="1"/>
    <col min="71" max="71" width="9.44140625" style="6" customWidth="1"/>
    <col min="72" max="72" width="7.88671875" style="6" customWidth="1"/>
    <col min="73" max="73" width="11.44140625" style="6" customWidth="1"/>
    <col min="74" max="74" width="14.109375" style="6" bestFit="1" customWidth="1"/>
    <col min="75" max="75" width="12.88671875" style="6" bestFit="1" customWidth="1"/>
    <col min="76" max="76" width="15.109375" style="6" bestFit="1" customWidth="1"/>
    <col min="77" max="77" width="11" style="6" customWidth="1"/>
    <col min="78" max="78" width="9.44140625" style="6" customWidth="1"/>
    <col min="79" max="79" width="10.109375" style="6" customWidth="1"/>
    <col min="80" max="80" width="10.44140625" style="6" customWidth="1"/>
    <col min="81" max="81" width="11.44140625" style="6"/>
    <col min="82" max="82" width="12.88671875" style="6" bestFit="1" customWidth="1"/>
    <col min="83" max="83" width="11" style="6" customWidth="1"/>
    <col min="84" max="84" width="7.44140625" style="6" customWidth="1"/>
    <col min="85" max="85" width="11.44140625" style="6"/>
    <col min="86" max="86" width="13.109375" style="6" bestFit="1" customWidth="1"/>
    <col min="87" max="87" width="12.88671875" style="6" bestFit="1" customWidth="1"/>
    <col min="88" max="88" width="10.109375" style="6" customWidth="1"/>
    <col min="89" max="89" width="10.88671875" style="6" customWidth="1"/>
    <col min="90" max="90" width="11.109375" style="6" customWidth="1"/>
    <col min="91" max="91" width="10" style="6" customWidth="1"/>
    <col min="92" max="92" width="11.109375" style="6" customWidth="1"/>
    <col min="93" max="93" width="15.44140625" style="6" bestFit="1" customWidth="1"/>
    <col min="94" max="94" width="10.109375" style="6" customWidth="1"/>
    <col min="95" max="95" width="9.88671875" style="6" customWidth="1"/>
    <col min="96" max="96" width="12.44140625" style="6" bestFit="1" customWidth="1"/>
    <col min="97" max="97" width="11" style="6" customWidth="1"/>
    <col min="98" max="98" width="17.88671875" style="6" bestFit="1" customWidth="1"/>
    <col min="99" max="99" width="10.109375" style="6" customWidth="1"/>
    <col min="100" max="100" width="12.88671875" style="6" bestFit="1" customWidth="1"/>
    <col min="101" max="101" width="12.109375" style="6" bestFit="1" customWidth="1"/>
    <col min="102" max="102" width="10.109375" style="6" customWidth="1"/>
    <col min="103" max="103" width="14.44140625" style="6" bestFit="1" customWidth="1"/>
    <col min="104" max="104" width="13.88671875" style="6" bestFit="1" customWidth="1"/>
    <col min="105" max="105" width="12.109375" style="6" bestFit="1" customWidth="1"/>
    <col min="106" max="106" width="12.88671875" style="6" bestFit="1" customWidth="1"/>
    <col min="107" max="107" width="15.44140625" style="6" bestFit="1" customWidth="1"/>
    <col min="108" max="108" width="10.88671875" style="6" customWidth="1"/>
    <col min="109" max="109" width="16.109375" style="6" bestFit="1" customWidth="1"/>
    <col min="110" max="110" width="18.109375" style="6" bestFit="1" customWidth="1"/>
    <col min="111" max="111" width="14.44140625" style="6" bestFit="1" customWidth="1"/>
    <col min="112" max="112" width="10.44140625" style="6" customWidth="1"/>
    <col min="113" max="113" width="9.44140625" style="6" customWidth="1"/>
    <col min="114" max="114" width="7.88671875" style="6" customWidth="1"/>
    <col min="115" max="115" width="11.44140625" style="6" customWidth="1"/>
    <col min="116" max="116" width="14.109375" style="6" bestFit="1" customWidth="1"/>
    <col min="117" max="117" width="12.88671875" style="6" bestFit="1" customWidth="1"/>
    <col min="118" max="118" width="15.109375" style="6" bestFit="1" customWidth="1"/>
    <col min="119" max="119" width="11" style="6" customWidth="1"/>
    <col min="120" max="120" width="9.44140625" style="6" customWidth="1"/>
    <col min="121" max="121" width="10.109375" style="6" customWidth="1"/>
    <col min="122" max="122" width="10.44140625" style="6" customWidth="1"/>
    <col min="123" max="123" width="11.44140625" style="6"/>
    <col min="124" max="124" width="12.88671875" style="6" bestFit="1" customWidth="1"/>
    <col min="125" max="125" width="11" style="6" customWidth="1"/>
    <col min="126" max="126" width="7.44140625" style="6" customWidth="1"/>
    <col min="127" max="16384" width="11.44140625" style="3"/>
  </cols>
  <sheetData>
    <row r="1" spans="1:126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22" t="s">
        <v>153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</row>
    <row r="2" spans="1:126" x14ac:dyDescent="0.3">
      <c r="A2" s="48" t="s">
        <v>166</v>
      </c>
      <c r="B2" s="4">
        <v>57.142899999999997</v>
      </c>
      <c r="C2" s="4">
        <v>52.645200000000003</v>
      </c>
      <c r="D2" s="4">
        <v>87.315200000000004</v>
      </c>
      <c r="E2" s="13">
        <v>46.698799999999999</v>
      </c>
      <c r="F2" s="13">
        <v>47.830800000000004</v>
      </c>
      <c r="G2" s="4">
        <v>75.643199999999993</v>
      </c>
      <c r="H2" s="4">
        <v>63.692999999999998</v>
      </c>
      <c r="I2" s="4">
        <v>47.588200000000001</v>
      </c>
      <c r="J2" s="4">
        <v>34.465699999999998</v>
      </c>
      <c r="K2" s="13">
        <v>49.932099999999998</v>
      </c>
      <c r="L2" s="13">
        <v>39.052999999999997</v>
      </c>
      <c r="M2" s="4">
        <v>41.682400000000001</v>
      </c>
      <c r="N2" s="13">
        <v>44.954099999999997</v>
      </c>
      <c r="O2" s="13">
        <v>51.2791</v>
      </c>
      <c r="P2" s="13">
        <v>34.683399999999999</v>
      </c>
      <c r="Q2" s="13">
        <v>38.1873</v>
      </c>
      <c r="R2" s="4">
        <v>52.0047</v>
      </c>
      <c r="S2" s="13">
        <v>45.604999999999997</v>
      </c>
      <c r="T2" s="4">
        <v>34.265700000000002</v>
      </c>
      <c r="U2" s="13">
        <v>44.360199999999999</v>
      </c>
      <c r="V2" s="4">
        <v>45.370399999999997</v>
      </c>
      <c r="W2" s="4">
        <v>55.263199999999998</v>
      </c>
      <c r="X2" s="4">
        <v>34.225000000000001</v>
      </c>
      <c r="Y2" s="4">
        <v>32.640099999999997</v>
      </c>
      <c r="Z2" s="13">
        <v>27.6662</v>
      </c>
      <c r="AA2" s="13">
        <v>62.642000000000003</v>
      </c>
      <c r="AB2" s="4">
        <v>53.4621</v>
      </c>
      <c r="AC2" s="4">
        <v>29.2803</v>
      </c>
      <c r="AD2" s="4">
        <v>43.129600000000003</v>
      </c>
      <c r="AE2" s="4">
        <v>30.594899999999999</v>
      </c>
      <c r="AF2" s="4">
        <v>42.2346</v>
      </c>
      <c r="AG2" s="4">
        <v>37.628</v>
      </c>
      <c r="AH2" s="13">
        <v>38.4146</v>
      </c>
      <c r="AI2" s="4">
        <v>20.266500000000001</v>
      </c>
      <c r="AJ2" s="4">
        <v>44.012</v>
      </c>
      <c r="AK2" s="4">
        <v>53.260899999999999</v>
      </c>
      <c r="AL2" s="4">
        <v>31.339600000000001</v>
      </c>
      <c r="AM2" s="7">
        <v>52.197600000000001</v>
      </c>
      <c r="AN2" s="13">
        <v>28.688700000000001</v>
      </c>
      <c r="AO2" s="4">
        <v>51.041699999999999</v>
      </c>
      <c r="AP2" s="13">
        <v>46.692599999999999</v>
      </c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</row>
    <row r="3" spans="1:126" x14ac:dyDescent="0.3">
      <c r="A3" s="23" t="s">
        <v>10</v>
      </c>
      <c r="B3" s="4">
        <v>57.142899999999997</v>
      </c>
      <c r="C3" s="4">
        <v>52.645200000000003</v>
      </c>
      <c r="D3" s="4">
        <v>87.315200000000004</v>
      </c>
      <c r="E3" s="13">
        <v>46.698799999999999</v>
      </c>
      <c r="F3" s="13">
        <v>47.830800000000004</v>
      </c>
      <c r="G3" s="4">
        <v>75.643199999999993</v>
      </c>
      <c r="H3" s="4">
        <v>63.691499999999998</v>
      </c>
      <c r="I3" s="4">
        <v>47.587400000000002</v>
      </c>
      <c r="J3" s="4">
        <v>34.465200000000003</v>
      </c>
      <c r="K3" s="13">
        <v>49.932099999999998</v>
      </c>
      <c r="L3" s="13">
        <v>39.052500000000002</v>
      </c>
      <c r="M3" s="4">
        <v>41.682400000000001</v>
      </c>
      <c r="N3" s="13">
        <v>44.954099999999997</v>
      </c>
      <c r="O3" s="13">
        <v>51.2791</v>
      </c>
      <c r="P3" s="13">
        <v>34.683</v>
      </c>
      <c r="Q3" s="13">
        <v>38.186799999999998</v>
      </c>
      <c r="R3" s="4">
        <v>52.0047</v>
      </c>
      <c r="S3" s="13">
        <v>45.604999999999997</v>
      </c>
      <c r="T3" s="4">
        <v>34.265700000000002</v>
      </c>
      <c r="U3" s="13">
        <v>44.360199999999999</v>
      </c>
      <c r="V3" s="4">
        <v>45.370399999999997</v>
      </c>
      <c r="W3" s="4">
        <v>55.263199999999998</v>
      </c>
      <c r="X3" s="4">
        <v>34.225000000000001</v>
      </c>
      <c r="Y3" s="4">
        <v>32.639699999999998</v>
      </c>
      <c r="Z3" s="13">
        <v>27.6662</v>
      </c>
      <c r="AA3" s="13">
        <v>62.642000000000003</v>
      </c>
      <c r="AB3" s="4">
        <v>53.4621</v>
      </c>
      <c r="AC3" s="4">
        <v>29.2803</v>
      </c>
      <c r="AD3" s="4">
        <v>43.129600000000003</v>
      </c>
      <c r="AE3" s="4">
        <v>30.594899999999999</v>
      </c>
      <c r="AF3" s="4">
        <v>42.2346</v>
      </c>
      <c r="AG3" s="4">
        <v>37.628</v>
      </c>
      <c r="AH3" s="13">
        <v>38.4146</v>
      </c>
      <c r="AI3" s="4">
        <v>20.266500000000001</v>
      </c>
      <c r="AJ3" s="4">
        <v>44.012</v>
      </c>
      <c r="AK3" s="4">
        <v>53.260899999999999</v>
      </c>
      <c r="AL3" s="4">
        <v>31.339200000000002</v>
      </c>
      <c r="AM3" s="7">
        <v>52.197600000000001</v>
      </c>
      <c r="AN3" s="13">
        <v>28.688700000000001</v>
      </c>
      <c r="AO3" s="4">
        <v>51.041699999999999</v>
      </c>
      <c r="AP3" s="13">
        <v>46.692599999999999</v>
      </c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</row>
    <row r="4" spans="1:126" x14ac:dyDescent="0.3">
      <c r="A4" s="23" t="s">
        <v>11</v>
      </c>
      <c r="B4" s="4">
        <v>57.142899999999997</v>
      </c>
      <c r="C4" s="4">
        <v>52.644100000000002</v>
      </c>
      <c r="D4" s="4">
        <v>87.315200000000004</v>
      </c>
      <c r="E4" s="13">
        <v>46.698</v>
      </c>
      <c r="F4" s="13">
        <v>47.830800000000004</v>
      </c>
      <c r="G4" s="4">
        <v>75.643199999999993</v>
      </c>
      <c r="H4" s="4">
        <v>63.691499999999998</v>
      </c>
      <c r="I4" s="4">
        <v>47.587400000000002</v>
      </c>
      <c r="J4" s="4">
        <v>34.465200000000003</v>
      </c>
      <c r="K4" s="13">
        <v>49.932099999999998</v>
      </c>
      <c r="L4" s="13">
        <v>39.052500000000002</v>
      </c>
      <c r="M4" s="4">
        <v>41.682400000000001</v>
      </c>
      <c r="N4" s="13">
        <v>44.954099999999997</v>
      </c>
      <c r="O4" s="13">
        <v>51.2791</v>
      </c>
      <c r="P4" s="13">
        <v>34.683</v>
      </c>
      <c r="Q4" s="13">
        <v>38.186799999999998</v>
      </c>
      <c r="R4" s="4">
        <v>52.0047</v>
      </c>
      <c r="S4" s="13">
        <v>45.604999999999997</v>
      </c>
      <c r="T4" s="4">
        <v>34.265700000000002</v>
      </c>
      <c r="U4" s="13">
        <v>44.360199999999999</v>
      </c>
      <c r="V4" s="4">
        <v>45.370399999999997</v>
      </c>
      <c r="W4" s="4">
        <v>55.263199999999998</v>
      </c>
      <c r="X4" s="4">
        <v>34.225000000000001</v>
      </c>
      <c r="Y4" s="4">
        <v>32.639699999999998</v>
      </c>
      <c r="Z4" s="13">
        <v>27.6662</v>
      </c>
      <c r="AA4" s="13">
        <v>62.642000000000003</v>
      </c>
      <c r="AB4" s="4">
        <v>53.460999999999999</v>
      </c>
      <c r="AC4" s="4">
        <v>29.2803</v>
      </c>
      <c r="AD4" s="4">
        <v>43.128900000000002</v>
      </c>
      <c r="AE4" s="4">
        <v>30.5945</v>
      </c>
      <c r="AF4" s="4">
        <v>42.234000000000002</v>
      </c>
      <c r="AG4" s="4">
        <v>37.628</v>
      </c>
      <c r="AH4" s="13">
        <v>38.4146</v>
      </c>
      <c r="AI4" s="4">
        <v>20.266500000000001</v>
      </c>
      <c r="AJ4" s="4">
        <v>44.012</v>
      </c>
      <c r="AK4" s="4">
        <v>53.260899999999999</v>
      </c>
      <c r="AL4" s="4">
        <v>31.339200000000002</v>
      </c>
      <c r="AM4" s="7">
        <v>52.196599999999997</v>
      </c>
      <c r="AN4" s="13">
        <v>28.688700000000001</v>
      </c>
      <c r="AO4" s="4">
        <v>51.041699999999999</v>
      </c>
      <c r="AP4" s="13">
        <v>46.692599999999999</v>
      </c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</row>
    <row r="5" spans="1:126" x14ac:dyDescent="0.3">
      <c r="A5" s="23" t="s">
        <v>12</v>
      </c>
      <c r="B5" s="4">
        <v>54.451599999999999</v>
      </c>
      <c r="C5" s="4">
        <v>61.25</v>
      </c>
      <c r="D5" s="4">
        <v>84.807699999999997</v>
      </c>
      <c r="E5" s="13">
        <v>43.796300000000002</v>
      </c>
      <c r="F5" s="13">
        <v>60.5839</v>
      </c>
      <c r="G5" s="4">
        <v>79.773300000000006</v>
      </c>
      <c r="H5" s="4">
        <v>52.8123</v>
      </c>
      <c r="I5" s="4">
        <v>47.343000000000004</v>
      </c>
      <c r="J5" s="4">
        <v>36.779600000000002</v>
      </c>
      <c r="K5" s="13">
        <v>51.422600000000003</v>
      </c>
      <c r="L5" s="13">
        <v>45.633299999999998</v>
      </c>
      <c r="M5" s="4">
        <v>38.5321</v>
      </c>
      <c r="N5" s="13">
        <v>42.277099999999997</v>
      </c>
      <c r="O5" s="13">
        <v>53.945</v>
      </c>
      <c r="P5" s="13">
        <v>37.804299999999998</v>
      </c>
      <c r="Q5" s="13">
        <v>43.715299999999999</v>
      </c>
      <c r="R5" s="4">
        <v>47.015799999999999</v>
      </c>
      <c r="S5" s="13">
        <v>45.088200000000001</v>
      </c>
      <c r="T5" s="4">
        <v>30.6172</v>
      </c>
      <c r="U5" s="13">
        <v>45.582999999999998</v>
      </c>
      <c r="V5" s="4">
        <v>48.0593</v>
      </c>
      <c r="W5" s="4">
        <v>47.649900000000002</v>
      </c>
      <c r="X5" s="4">
        <v>43.007599999999996</v>
      </c>
      <c r="Y5" s="4">
        <v>37.079599999999999</v>
      </c>
      <c r="Z5" s="13">
        <v>29.607299999999999</v>
      </c>
      <c r="AA5" s="13">
        <v>58.312800000000003</v>
      </c>
      <c r="AB5" s="4">
        <v>52.267699999999998</v>
      </c>
      <c r="AC5" s="4">
        <v>23.706299999999999</v>
      </c>
      <c r="AD5" s="4">
        <v>41.295400000000001</v>
      </c>
      <c r="AE5" s="4">
        <v>27.893699999999999</v>
      </c>
      <c r="AF5" s="4">
        <v>40.436500000000002</v>
      </c>
      <c r="AG5" s="4">
        <v>36.6584</v>
      </c>
      <c r="AH5" s="13">
        <v>36.5107</v>
      </c>
      <c r="AI5" s="4">
        <v>20.370100000000001</v>
      </c>
      <c r="AJ5" s="4">
        <v>34.386000000000003</v>
      </c>
      <c r="AK5" s="4">
        <v>51.851900000000001</v>
      </c>
      <c r="AL5" s="4">
        <v>30.885200000000001</v>
      </c>
      <c r="AM5" s="7">
        <v>46.014200000000002</v>
      </c>
      <c r="AN5" s="13">
        <v>29.197099999999999</v>
      </c>
      <c r="AO5" s="4">
        <v>41.820799999999998</v>
      </c>
      <c r="AP5" s="13">
        <v>44.182600000000001</v>
      </c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</row>
    <row r="6" spans="1:126" x14ac:dyDescent="0.3">
      <c r="A6" s="23" t="s">
        <v>13</v>
      </c>
      <c r="B6" s="4">
        <v>54.451599999999999</v>
      </c>
      <c r="C6" s="4">
        <v>61.25</v>
      </c>
      <c r="D6" s="4">
        <v>84.807699999999997</v>
      </c>
      <c r="E6" s="13">
        <v>43.796300000000002</v>
      </c>
      <c r="F6" s="13">
        <v>60.5839</v>
      </c>
      <c r="G6" s="4">
        <v>79.773300000000006</v>
      </c>
      <c r="H6" s="4">
        <v>52.8123</v>
      </c>
      <c r="I6" s="4">
        <v>47.343000000000004</v>
      </c>
      <c r="J6" s="4">
        <v>36.7791</v>
      </c>
      <c r="K6" s="13">
        <v>51.422600000000003</v>
      </c>
      <c r="L6" s="13">
        <v>45.633299999999998</v>
      </c>
      <c r="M6" s="4">
        <v>38.5321</v>
      </c>
      <c r="N6" s="13">
        <v>42.277099999999997</v>
      </c>
      <c r="O6" s="13">
        <v>53.945</v>
      </c>
      <c r="P6" s="13">
        <v>37.803800000000003</v>
      </c>
      <c r="Q6" s="13">
        <v>43.715299999999999</v>
      </c>
      <c r="R6" s="4">
        <v>47.014899999999997</v>
      </c>
      <c r="S6" s="13">
        <v>45.088200000000001</v>
      </c>
      <c r="T6" s="4">
        <v>30.616800000000001</v>
      </c>
      <c r="U6" s="13">
        <v>45.582999999999998</v>
      </c>
      <c r="V6" s="4">
        <v>48.058399999999999</v>
      </c>
      <c r="W6" s="4">
        <v>47.649900000000002</v>
      </c>
      <c r="X6" s="4">
        <v>43.007599999999996</v>
      </c>
      <c r="Y6" s="4">
        <v>37.079599999999999</v>
      </c>
      <c r="Z6" s="13">
        <v>29.607299999999999</v>
      </c>
      <c r="AA6" s="13">
        <v>58.312800000000003</v>
      </c>
      <c r="AB6" s="4">
        <v>52.267699999999998</v>
      </c>
      <c r="AC6" s="4">
        <v>23.706299999999999</v>
      </c>
      <c r="AD6" s="4">
        <v>41.294699999999999</v>
      </c>
      <c r="AE6" s="4">
        <v>27.893699999999999</v>
      </c>
      <c r="AF6" s="4">
        <v>40.436500000000002</v>
      </c>
      <c r="AG6" s="4">
        <v>36.6584</v>
      </c>
      <c r="AH6" s="13">
        <v>36.5107</v>
      </c>
      <c r="AI6" s="4">
        <v>20.370100000000001</v>
      </c>
      <c r="AJ6" s="4">
        <v>34.386000000000003</v>
      </c>
      <c r="AK6" s="4">
        <v>51.851900000000001</v>
      </c>
      <c r="AL6" s="4">
        <v>30.885200000000001</v>
      </c>
      <c r="AM6" s="7">
        <v>46.014200000000002</v>
      </c>
      <c r="AN6" s="13">
        <v>29.197099999999999</v>
      </c>
      <c r="AO6" s="4">
        <v>41.820799999999998</v>
      </c>
      <c r="AP6" s="13">
        <v>44.182600000000001</v>
      </c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</row>
    <row r="7" spans="1:126" x14ac:dyDescent="0.3">
      <c r="A7" s="23" t="s">
        <v>16</v>
      </c>
      <c r="B7" s="4">
        <v>54.451599999999999</v>
      </c>
      <c r="C7" s="4">
        <v>61.25</v>
      </c>
      <c r="D7" s="4">
        <v>84.807699999999997</v>
      </c>
      <c r="E7" s="13">
        <v>43.796300000000002</v>
      </c>
      <c r="F7" s="13">
        <v>60.5839</v>
      </c>
      <c r="G7" s="4">
        <v>79.773300000000006</v>
      </c>
      <c r="H7" s="4">
        <v>52.8123</v>
      </c>
      <c r="I7" s="4">
        <v>47.343000000000004</v>
      </c>
      <c r="J7" s="4">
        <v>36.779600000000002</v>
      </c>
      <c r="K7" s="13">
        <v>51.422600000000003</v>
      </c>
      <c r="L7" s="13">
        <v>45.633299999999998</v>
      </c>
      <c r="M7" s="4">
        <v>38.5321</v>
      </c>
      <c r="N7" s="13">
        <v>42.277099999999997</v>
      </c>
      <c r="O7" s="13">
        <v>53.945</v>
      </c>
      <c r="P7" s="13">
        <v>37.803800000000003</v>
      </c>
      <c r="Q7" s="13">
        <v>43.715299999999999</v>
      </c>
      <c r="R7" s="4">
        <v>47.015799999999999</v>
      </c>
      <c r="S7" s="13">
        <v>45.088200000000001</v>
      </c>
      <c r="T7" s="4">
        <v>30.6172</v>
      </c>
      <c r="U7" s="13">
        <v>45.582999999999998</v>
      </c>
      <c r="V7" s="4">
        <v>48.0593</v>
      </c>
      <c r="W7" s="4">
        <v>47.649900000000002</v>
      </c>
      <c r="X7" s="4">
        <v>43.007599999999996</v>
      </c>
      <c r="Y7" s="4">
        <v>37.079599999999999</v>
      </c>
      <c r="Z7" s="13">
        <v>29.607299999999999</v>
      </c>
      <c r="AA7" s="13">
        <v>58.312800000000003</v>
      </c>
      <c r="AB7" s="4">
        <v>52.267699999999998</v>
      </c>
      <c r="AC7" s="4">
        <v>23.706299999999999</v>
      </c>
      <c r="AD7" s="4">
        <v>41.295400000000001</v>
      </c>
      <c r="AE7" s="4">
        <v>27.893699999999999</v>
      </c>
      <c r="AF7" s="4">
        <v>40.436500000000002</v>
      </c>
      <c r="AG7" s="4">
        <v>36.6584</v>
      </c>
      <c r="AH7" s="13">
        <v>36.5107</v>
      </c>
      <c r="AI7" s="4">
        <v>20.370100000000001</v>
      </c>
      <c r="AJ7" s="4">
        <v>34.386000000000003</v>
      </c>
      <c r="AK7" s="4">
        <v>51.851900000000001</v>
      </c>
      <c r="AL7" s="4">
        <v>30.885200000000001</v>
      </c>
      <c r="AM7" s="7">
        <v>46.014200000000002</v>
      </c>
      <c r="AN7" s="13">
        <v>29.197099999999999</v>
      </c>
      <c r="AO7" s="4">
        <v>41.820799999999998</v>
      </c>
      <c r="AP7" s="13">
        <v>44.182600000000001</v>
      </c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</row>
    <row r="8" spans="1:126" x14ac:dyDescent="0.3">
      <c r="A8" s="23" t="s">
        <v>17</v>
      </c>
      <c r="B8" s="4">
        <v>54.451599999999999</v>
      </c>
      <c r="C8" s="4">
        <v>61.25</v>
      </c>
      <c r="D8" s="4">
        <v>84.807699999999997</v>
      </c>
      <c r="E8" s="13">
        <v>43.796300000000002</v>
      </c>
      <c r="F8" s="13">
        <v>60.5839</v>
      </c>
      <c r="G8" s="4">
        <v>79.773300000000006</v>
      </c>
      <c r="H8" s="4">
        <v>52.811199999999999</v>
      </c>
      <c r="I8" s="4">
        <v>47.343000000000004</v>
      </c>
      <c r="J8" s="4">
        <v>36.7791</v>
      </c>
      <c r="K8" s="13">
        <v>51.422600000000003</v>
      </c>
      <c r="L8" s="13">
        <v>45.633299999999998</v>
      </c>
      <c r="M8" s="4">
        <v>38.5321</v>
      </c>
      <c r="N8" s="13">
        <v>42.277099999999997</v>
      </c>
      <c r="O8" s="13">
        <v>53.945</v>
      </c>
      <c r="P8" s="13">
        <v>37.803800000000003</v>
      </c>
      <c r="Q8" s="13">
        <v>43.715299999999999</v>
      </c>
      <c r="R8" s="4">
        <v>47.014899999999997</v>
      </c>
      <c r="S8" s="13">
        <v>45.088200000000001</v>
      </c>
      <c r="T8" s="4">
        <v>30.616800000000001</v>
      </c>
      <c r="U8" s="13">
        <v>45.582999999999998</v>
      </c>
      <c r="V8" s="4">
        <v>48.058399999999999</v>
      </c>
      <c r="W8" s="4">
        <v>47.649900000000002</v>
      </c>
      <c r="X8" s="4">
        <v>43.007599999999996</v>
      </c>
      <c r="Y8" s="4">
        <v>37.079599999999999</v>
      </c>
      <c r="Z8" s="13">
        <v>29.607299999999999</v>
      </c>
      <c r="AA8" s="13">
        <v>58.312800000000003</v>
      </c>
      <c r="AB8" s="4">
        <v>52.267699999999998</v>
      </c>
      <c r="AC8" s="4">
        <v>23.706299999999999</v>
      </c>
      <c r="AD8" s="4">
        <v>41.294699999999999</v>
      </c>
      <c r="AE8" s="4">
        <v>27.893699999999999</v>
      </c>
      <c r="AF8" s="4">
        <v>40.4358</v>
      </c>
      <c r="AG8" s="4">
        <v>36.6584</v>
      </c>
      <c r="AH8" s="13">
        <v>36.5107</v>
      </c>
      <c r="AI8" s="4">
        <v>20.370100000000001</v>
      </c>
      <c r="AJ8" s="4">
        <v>34.386000000000003</v>
      </c>
      <c r="AK8" s="4">
        <v>51.851900000000001</v>
      </c>
      <c r="AL8" s="4">
        <v>30.885200000000001</v>
      </c>
      <c r="AM8" s="7">
        <v>46.014200000000002</v>
      </c>
      <c r="AN8" s="13">
        <v>29.197099999999999</v>
      </c>
      <c r="AO8" s="4">
        <v>41.820799999999998</v>
      </c>
      <c r="AP8" s="13">
        <v>44.182600000000001</v>
      </c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</row>
    <row r="9" spans="1:126" x14ac:dyDescent="0.3">
      <c r="A9" s="23" t="s">
        <v>18</v>
      </c>
      <c r="B9" s="4">
        <v>61.927500000000002</v>
      </c>
      <c r="C9" s="4">
        <v>61.281199999999998</v>
      </c>
      <c r="D9" s="4">
        <v>82.6875</v>
      </c>
      <c r="E9" s="13">
        <v>64.066199999999995</v>
      </c>
      <c r="F9" s="13">
        <v>65.680400000000006</v>
      </c>
      <c r="G9" s="4">
        <v>75.664900000000003</v>
      </c>
      <c r="H9" s="4">
        <v>69.534599999999998</v>
      </c>
      <c r="I9" s="4">
        <v>47.675699999999999</v>
      </c>
      <c r="J9" s="4">
        <v>46.9482</v>
      </c>
      <c r="K9" s="13">
        <v>47.558300000000003</v>
      </c>
      <c r="L9" s="13">
        <v>48.45</v>
      </c>
      <c r="M9" s="4">
        <v>40.909100000000002</v>
      </c>
      <c r="N9" s="13">
        <v>39.229100000000003</v>
      </c>
      <c r="O9" s="13">
        <v>62.112699999999997</v>
      </c>
      <c r="P9" s="13">
        <v>39.856000000000002</v>
      </c>
      <c r="Q9" s="13">
        <v>42.567599999999999</v>
      </c>
      <c r="R9" s="4">
        <v>46.566499999999998</v>
      </c>
      <c r="S9" s="13">
        <v>50.357799999999997</v>
      </c>
      <c r="T9" s="4">
        <v>38.547800000000002</v>
      </c>
      <c r="U9" s="13">
        <v>52.401200000000003</v>
      </c>
      <c r="V9" s="4">
        <v>50.428800000000003</v>
      </c>
      <c r="W9" s="4">
        <v>48.344700000000003</v>
      </c>
      <c r="X9" s="4">
        <v>36.996600000000001</v>
      </c>
      <c r="Y9" s="4">
        <v>36.609200000000001</v>
      </c>
      <c r="Z9" s="13">
        <v>27.4254</v>
      </c>
      <c r="AA9" s="13">
        <v>61.523400000000002</v>
      </c>
      <c r="AB9" s="4">
        <v>57.316099999999999</v>
      </c>
      <c r="AC9" s="4">
        <v>31.673100000000002</v>
      </c>
      <c r="AD9" s="4">
        <v>41.482500000000002</v>
      </c>
      <c r="AE9" s="4">
        <v>31.144100000000002</v>
      </c>
      <c r="AF9" s="4">
        <v>45.4</v>
      </c>
      <c r="AG9" s="4">
        <v>32.959600000000002</v>
      </c>
      <c r="AH9" s="13">
        <v>38.760100000000001</v>
      </c>
      <c r="AI9" s="4">
        <v>22.111000000000001</v>
      </c>
      <c r="AJ9" s="4">
        <v>58.333300000000001</v>
      </c>
      <c r="AK9" s="4">
        <v>65.362399999999994</v>
      </c>
      <c r="AL9" s="4">
        <v>37.058799999999998</v>
      </c>
      <c r="AM9" s="7">
        <v>52.2027</v>
      </c>
      <c r="AN9" s="13">
        <v>27.9544</v>
      </c>
      <c r="AO9" s="4">
        <v>46.074300000000001</v>
      </c>
      <c r="AP9" s="13">
        <v>52.147500000000001</v>
      </c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</row>
    <row r="10" spans="1:126" x14ac:dyDescent="0.3">
      <c r="A10" s="23" t="s">
        <v>19</v>
      </c>
      <c r="B10" s="4">
        <v>61.926200000000001</v>
      </c>
      <c r="C10" s="4">
        <v>61.279800000000002</v>
      </c>
      <c r="D10" s="4">
        <v>82.6875</v>
      </c>
      <c r="E10" s="13">
        <v>64.066199999999995</v>
      </c>
      <c r="F10" s="13">
        <v>65.678799999999995</v>
      </c>
      <c r="G10" s="4">
        <v>75.662700000000001</v>
      </c>
      <c r="H10" s="4">
        <v>69.534599999999998</v>
      </c>
      <c r="I10" s="4">
        <v>47.675699999999999</v>
      </c>
      <c r="J10" s="4">
        <v>46.9482</v>
      </c>
      <c r="K10" s="13">
        <v>47.558300000000003</v>
      </c>
      <c r="L10" s="13">
        <v>48.45</v>
      </c>
      <c r="M10" s="4">
        <v>40.909100000000002</v>
      </c>
      <c r="N10" s="13">
        <v>39.228499999999997</v>
      </c>
      <c r="O10" s="13">
        <v>62.112699999999997</v>
      </c>
      <c r="P10" s="13">
        <v>39.856000000000002</v>
      </c>
      <c r="Q10" s="13">
        <v>42.567599999999999</v>
      </c>
      <c r="R10" s="4">
        <v>46.5657</v>
      </c>
      <c r="S10" s="13">
        <v>50.357799999999997</v>
      </c>
      <c r="T10" s="4">
        <v>38.5473</v>
      </c>
      <c r="U10" s="13">
        <v>52.401200000000003</v>
      </c>
      <c r="V10" s="4">
        <v>50.428800000000003</v>
      </c>
      <c r="W10" s="4">
        <v>48.344700000000003</v>
      </c>
      <c r="X10" s="4">
        <v>36.996600000000001</v>
      </c>
      <c r="Y10" s="4">
        <v>36.609200000000001</v>
      </c>
      <c r="Z10" s="13">
        <v>27.4254</v>
      </c>
      <c r="AA10" s="13">
        <v>61.523400000000002</v>
      </c>
      <c r="AB10" s="4">
        <v>57.316099999999999</v>
      </c>
      <c r="AC10" s="4">
        <v>31.673100000000002</v>
      </c>
      <c r="AD10" s="4">
        <v>41.4818</v>
      </c>
      <c r="AE10" s="4">
        <v>31.144100000000002</v>
      </c>
      <c r="AF10" s="4">
        <v>45.3992</v>
      </c>
      <c r="AG10" s="4">
        <v>32.959600000000002</v>
      </c>
      <c r="AH10" s="13">
        <v>38.759599999999999</v>
      </c>
      <c r="AI10" s="4">
        <v>22.111000000000001</v>
      </c>
      <c r="AJ10" s="4">
        <v>58.333300000000001</v>
      </c>
      <c r="AK10" s="4">
        <v>65.362399999999994</v>
      </c>
      <c r="AL10" s="4">
        <v>37.058799999999998</v>
      </c>
      <c r="AM10" s="7">
        <v>52.2027</v>
      </c>
      <c r="AN10" s="13">
        <v>27.9544</v>
      </c>
      <c r="AO10" s="4">
        <v>46.074300000000001</v>
      </c>
      <c r="AP10" s="13">
        <v>52.147500000000001</v>
      </c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</row>
    <row r="11" spans="1:126" x14ac:dyDescent="0.3">
      <c r="A11" s="23" t="s">
        <v>22</v>
      </c>
      <c r="B11" s="4">
        <v>61.926200000000001</v>
      </c>
      <c r="C11" s="4">
        <v>61.279800000000002</v>
      </c>
      <c r="D11" s="4">
        <v>82.6875</v>
      </c>
      <c r="E11" s="13">
        <v>64.064700000000002</v>
      </c>
      <c r="F11" s="13">
        <v>65.678799999999995</v>
      </c>
      <c r="G11" s="4">
        <v>75.662700000000001</v>
      </c>
      <c r="H11" s="4">
        <v>69.532799999999995</v>
      </c>
      <c r="I11" s="4">
        <v>47.675699999999999</v>
      </c>
      <c r="J11" s="4">
        <v>46.947400000000002</v>
      </c>
      <c r="K11" s="13">
        <v>47.557400000000001</v>
      </c>
      <c r="L11" s="13">
        <v>48.449100000000001</v>
      </c>
      <c r="M11" s="4">
        <v>40.909100000000002</v>
      </c>
      <c r="N11" s="13">
        <v>39.228499999999997</v>
      </c>
      <c r="O11" s="13">
        <v>62.112699999999997</v>
      </c>
      <c r="P11" s="13">
        <v>39.855400000000003</v>
      </c>
      <c r="Q11" s="13">
        <v>42.567599999999999</v>
      </c>
      <c r="R11" s="4">
        <v>46.5657</v>
      </c>
      <c r="S11" s="13">
        <v>50.357799999999997</v>
      </c>
      <c r="T11" s="4">
        <v>38.5473</v>
      </c>
      <c r="U11" s="13">
        <v>52.400199999999998</v>
      </c>
      <c r="V11" s="4">
        <v>50.428800000000003</v>
      </c>
      <c r="W11" s="4">
        <v>48.344700000000003</v>
      </c>
      <c r="X11" s="4">
        <v>36.996600000000001</v>
      </c>
      <c r="Y11" s="4">
        <v>36.608699999999999</v>
      </c>
      <c r="Z11" s="13">
        <v>27.4254</v>
      </c>
      <c r="AA11" s="13">
        <v>61.523400000000002</v>
      </c>
      <c r="AB11" s="4">
        <v>57.314900000000002</v>
      </c>
      <c r="AC11" s="4">
        <v>31.672699999999999</v>
      </c>
      <c r="AD11" s="4">
        <v>41.4818</v>
      </c>
      <c r="AE11" s="4">
        <v>31.144100000000002</v>
      </c>
      <c r="AF11" s="4">
        <v>45.3992</v>
      </c>
      <c r="AG11" s="4">
        <v>32.959600000000002</v>
      </c>
      <c r="AH11" s="13">
        <v>38.759599999999999</v>
      </c>
      <c r="AI11" s="4">
        <v>22.110800000000001</v>
      </c>
      <c r="AJ11" s="4">
        <v>58.333300000000001</v>
      </c>
      <c r="AK11" s="4">
        <v>65.360799999999998</v>
      </c>
      <c r="AL11" s="4">
        <v>37.058799999999998</v>
      </c>
      <c r="AM11" s="7">
        <v>52.2027</v>
      </c>
      <c r="AN11" s="13">
        <v>27.9541</v>
      </c>
      <c r="AO11" s="4">
        <v>46.073500000000003</v>
      </c>
      <c r="AP11" s="13">
        <v>52.147500000000001</v>
      </c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</row>
    <row r="12" spans="1:126" x14ac:dyDescent="0.3">
      <c r="A12" s="23" t="s">
        <v>23</v>
      </c>
      <c r="B12" s="4">
        <v>39.964500000000001</v>
      </c>
      <c r="C12" s="4">
        <v>52.0702</v>
      </c>
      <c r="D12" s="4">
        <v>47.851599999999998</v>
      </c>
      <c r="E12" s="13">
        <v>37.046399999999998</v>
      </c>
      <c r="F12" s="13">
        <v>49.328899999999997</v>
      </c>
      <c r="G12" s="4">
        <v>55.4392</v>
      </c>
      <c r="H12" s="4">
        <v>46.908200000000001</v>
      </c>
      <c r="I12" s="4">
        <v>42.794800000000002</v>
      </c>
      <c r="J12" s="4">
        <v>31.2378</v>
      </c>
      <c r="K12" s="13">
        <v>42.1875</v>
      </c>
      <c r="L12" s="13">
        <v>30.8535</v>
      </c>
      <c r="M12" s="4">
        <v>29.282900000000001</v>
      </c>
      <c r="N12" s="13">
        <v>31.6023</v>
      </c>
      <c r="O12" s="13">
        <v>47.191000000000003</v>
      </c>
      <c r="P12" s="13">
        <v>31.9998</v>
      </c>
      <c r="Q12" s="13">
        <v>14.411799999999999</v>
      </c>
      <c r="R12" s="4">
        <v>40.131</v>
      </c>
      <c r="S12" s="13">
        <v>41.593299999999999</v>
      </c>
      <c r="T12" s="4">
        <v>32.711100000000002</v>
      </c>
      <c r="U12" s="13">
        <v>34.035699999999999</v>
      </c>
      <c r="V12" s="4">
        <v>27.1218</v>
      </c>
      <c r="W12" s="4">
        <v>36.224699999999999</v>
      </c>
      <c r="X12" s="4">
        <v>24.755600000000001</v>
      </c>
      <c r="Y12" s="4">
        <v>23.174700000000001</v>
      </c>
      <c r="Z12" s="13">
        <v>27.735800000000001</v>
      </c>
      <c r="AA12" s="13">
        <v>46.981499999999997</v>
      </c>
      <c r="AB12" s="4">
        <v>38.281300000000002</v>
      </c>
      <c r="AC12" s="4">
        <v>25.552399999999999</v>
      </c>
      <c r="AD12" s="4">
        <v>29.6159</v>
      </c>
      <c r="AE12" s="4">
        <v>28.498200000000001</v>
      </c>
      <c r="AF12" s="4">
        <v>36.652299999999997</v>
      </c>
      <c r="AG12" s="4">
        <v>27.528099999999998</v>
      </c>
      <c r="AH12" s="13">
        <v>29.115300000000001</v>
      </c>
      <c r="AI12" s="4">
        <v>14.765599999999999</v>
      </c>
      <c r="AJ12" s="4">
        <v>31.749500000000001</v>
      </c>
      <c r="AK12" s="4">
        <v>42.2057</v>
      </c>
      <c r="AL12" s="4">
        <v>33.1828</v>
      </c>
      <c r="AM12" s="7">
        <v>39.001800000000003</v>
      </c>
      <c r="AN12" s="13">
        <v>25.6447</v>
      </c>
      <c r="AO12" s="4">
        <v>44.360199999999999</v>
      </c>
      <c r="AP12" s="13">
        <v>40.136000000000003</v>
      </c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</row>
    <row r="13" spans="1:126" s="6" customFormat="1" x14ac:dyDescent="0.3">
      <c r="A13" s="23" t="s">
        <v>24</v>
      </c>
      <c r="B13" s="7">
        <v>46.044600000000003</v>
      </c>
      <c r="C13" s="7">
        <v>49.216000000000001</v>
      </c>
      <c r="D13" s="7">
        <v>56.480499999999999</v>
      </c>
      <c r="E13" s="15">
        <v>54.203499999999998</v>
      </c>
      <c r="F13" s="13">
        <v>56.267899999999997</v>
      </c>
      <c r="G13" s="7">
        <v>63.349899999999998</v>
      </c>
      <c r="H13" s="7">
        <v>52.415799999999997</v>
      </c>
      <c r="I13" s="7">
        <v>41.205300000000001</v>
      </c>
      <c r="J13" s="7">
        <v>35.535899999999998</v>
      </c>
      <c r="K13" s="13">
        <v>47.521599999999999</v>
      </c>
      <c r="L13" s="13">
        <v>31.299900000000001</v>
      </c>
      <c r="M13" s="7">
        <v>40.497100000000003</v>
      </c>
      <c r="N13" s="13">
        <v>44.455599999999997</v>
      </c>
      <c r="O13" s="13">
        <v>55.524099999999997</v>
      </c>
      <c r="P13" s="15">
        <v>46.974899999999998</v>
      </c>
      <c r="Q13" s="13">
        <v>25.7895</v>
      </c>
      <c r="R13" s="4">
        <v>37.427900000000001</v>
      </c>
      <c r="S13" s="13">
        <v>45.002299999999998</v>
      </c>
      <c r="T13" s="7">
        <v>34.3324</v>
      </c>
      <c r="U13" s="13">
        <v>66.710400000000007</v>
      </c>
      <c r="V13" s="7">
        <v>29.347200000000001</v>
      </c>
      <c r="W13" s="7">
        <v>46.740900000000003</v>
      </c>
      <c r="X13" s="7">
        <v>32.422499999999999</v>
      </c>
      <c r="Y13" s="7">
        <v>29.447099999999999</v>
      </c>
      <c r="Z13" s="15">
        <v>33.6432</v>
      </c>
      <c r="AA13" s="15">
        <v>48.341999999999999</v>
      </c>
      <c r="AB13" s="7">
        <v>35.919400000000003</v>
      </c>
      <c r="AC13" s="7">
        <v>37.9649</v>
      </c>
      <c r="AD13" s="7">
        <v>34.395800000000001</v>
      </c>
      <c r="AE13" s="7">
        <v>33.874000000000002</v>
      </c>
      <c r="AF13" s="7">
        <v>39.337499999999999</v>
      </c>
      <c r="AG13" s="7">
        <v>35.679600000000001</v>
      </c>
      <c r="AH13" s="15">
        <v>33.847999999999999</v>
      </c>
      <c r="AI13" s="7">
        <v>20.027899999999999</v>
      </c>
      <c r="AJ13" s="7">
        <v>41.97</v>
      </c>
      <c r="AK13" s="4">
        <v>51.9129</v>
      </c>
      <c r="AL13" s="7">
        <v>40.466799999999999</v>
      </c>
      <c r="AM13" s="7">
        <v>45.457700000000003</v>
      </c>
      <c r="AN13" s="15">
        <v>34.115099999999998</v>
      </c>
      <c r="AO13" s="7">
        <v>54.159199999999998</v>
      </c>
      <c r="AP13" s="15">
        <v>46.248699999999999</v>
      </c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</row>
    <row r="14" spans="1:126" s="6" customFormat="1" x14ac:dyDescent="0.3">
      <c r="A14" s="24" t="s">
        <v>25</v>
      </c>
      <c r="B14" s="7">
        <v>46.043900000000001</v>
      </c>
      <c r="C14" s="7">
        <v>49.216000000000001</v>
      </c>
      <c r="D14" s="7">
        <v>56.480499999999999</v>
      </c>
      <c r="E14" s="15">
        <v>54.203499999999998</v>
      </c>
      <c r="F14" s="13">
        <v>56.267899999999997</v>
      </c>
      <c r="G14" s="7">
        <v>63.349899999999998</v>
      </c>
      <c r="H14" s="7">
        <v>52.414700000000003</v>
      </c>
      <c r="I14" s="7">
        <v>41.205300000000001</v>
      </c>
      <c r="J14" s="7">
        <v>35.535899999999998</v>
      </c>
      <c r="K14" s="13">
        <v>47.521599999999999</v>
      </c>
      <c r="L14" s="13">
        <v>31.299900000000001</v>
      </c>
      <c r="M14" s="7">
        <v>40.497100000000003</v>
      </c>
      <c r="N14" s="13">
        <v>44.455599999999997</v>
      </c>
      <c r="O14" s="13">
        <v>55.524099999999997</v>
      </c>
      <c r="P14" s="15">
        <v>46.973999999999997</v>
      </c>
      <c r="Q14" s="13">
        <v>25.7895</v>
      </c>
      <c r="R14" s="4">
        <v>37.427900000000001</v>
      </c>
      <c r="S14" s="13">
        <v>45.002299999999998</v>
      </c>
      <c r="T14" s="7">
        <v>34.3324</v>
      </c>
      <c r="U14" s="13">
        <v>66.710400000000007</v>
      </c>
      <c r="V14" s="7">
        <v>29.347200000000001</v>
      </c>
      <c r="W14" s="7">
        <v>46.740900000000003</v>
      </c>
      <c r="X14" s="7">
        <v>32.422499999999999</v>
      </c>
      <c r="Y14" s="7">
        <v>29.447099999999999</v>
      </c>
      <c r="Z14" s="15">
        <v>33.6432</v>
      </c>
      <c r="AA14" s="15">
        <v>48.341099999999997</v>
      </c>
      <c r="AB14" s="7">
        <v>35.919400000000003</v>
      </c>
      <c r="AC14" s="7">
        <v>37.9649</v>
      </c>
      <c r="AD14" s="7">
        <v>34.395800000000001</v>
      </c>
      <c r="AE14" s="7">
        <v>33.874000000000002</v>
      </c>
      <c r="AF14" s="7">
        <v>39.337499999999999</v>
      </c>
      <c r="AG14" s="7">
        <v>35.679600000000001</v>
      </c>
      <c r="AH14" s="15">
        <v>33.8476</v>
      </c>
      <c r="AI14" s="7">
        <v>20.027899999999999</v>
      </c>
      <c r="AJ14" s="7">
        <v>41.97</v>
      </c>
      <c r="AK14" s="4">
        <v>51.911900000000003</v>
      </c>
      <c r="AL14" s="7">
        <v>40.466099999999997</v>
      </c>
      <c r="AM14" s="7">
        <v>45.457700000000003</v>
      </c>
      <c r="AN14" s="15">
        <v>34.115099999999998</v>
      </c>
      <c r="AO14" s="7">
        <v>54.159199999999998</v>
      </c>
      <c r="AP14" s="15">
        <v>46.248699999999999</v>
      </c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</row>
    <row r="15" spans="1:126" s="6" customFormat="1" x14ac:dyDescent="0.3">
      <c r="A15" s="24" t="s">
        <v>28</v>
      </c>
      <c r="B15" s="7">
        <v>44.830500000000001</v>
      </c>
      <c r="C15" s="7">
        <v>38.5563</v>
      </c>
      <c r="D15" s="7">
        <v>38.370100000000001</v>
      </c>
      <c r="E15" s="15">
        <v>29.415700000000001</v>
      </c>
      <c r="F15" s="13">
        <v>61.421999999999997</v>
      </c>
      <c r="G15" s="7">
        <v>48.620899999999999</v>
      </c>
      <c r="H15" s="7">
        <v>44.921300000000002</v>
      </c>
      <c r="I15" s="7">
        <v>35.970599999999997</v>
      </c>
      <c r="J15" s="7">
        <v>36.002000000000002</v>
      </c>
      <c r="K15" s="13">
        <v>29.0246</v>
      </c>
      <c r="L15" s="13">
        <v>26.702999999999999</v>
      </c>
      <c r="M15" s="7">
        <v>33.974899999999998</v>
      </c>
      <c r="N15" s="13">
        <v>32.969499999999996</v>
      </c>
      <c r="O15" s="13">
        <v>46.274900000000002</v>
      </c>
      <c r="P15" s="15">
        <v>28.423200000000001</v>
      </c>
      <c r="Q15" s="13">
        <v>25.933299999999999</v>
      </c>
      <c r="R15" s="4">
        <v>36.191000000000003</v>
      </c>
      <c r="S15" s="13">
        <v>46.843499999999999</v>
      </c>
      <c r="T15" s="7">
        <v>30.915199999999999</v>
      </c>
      <c r="U15" s="13">
        <v>52.507300000000001</v>
      </c>
      <c r="V15" s="7">
        <v>25.862100000000002</v>
      </c>
      <c r="W15" s="7">
        <v>31.144100000000002</v>
      </c>
      <c r="X15" s="7">
        <v>25.843599999999999</v>
      </c>
      <c r="Y15" s="7">
        <v>23.944400000000002</v>
      </c>
      <c r="Z15" s="15">
        <v>26.5564</v>
      </c>
      <c r="AA15" s="15">
        <v>44.258600000000001</v>
      </c>
      <c r="AB15" s="7">
        <v>35.055599999999998</v>
      </c>
      <c r="AC15" s="7">
        <v>22.3964</v>
      </c>
      <c r="AD15" s="7">
        <v>25.936299999999999</v>
      </c>
      <c r="AE15" s="7">
        <v>23.8477</v>
      </c>
      <c r="AF15" s="7">
        <v>26.289100000000001</v>
      </c>
      <c r="AG15" s="7">
        <v>24.034199999999998</v>
      </c>
      <c r="AH15" s="15">
        <v>25.606000000000002</v>
      </c>
      <c r="AI15" s="7">
        <v>16.937100000000001</v>
      </c>
      <c r="AJ15" s="7">
        <v>29.787199999999999</v>
      </c>
      <c r="AK15" s="4">
        <v>54.732700000000001</v>
      </c>
      <c r="AL15" s="7">
        <v>33.010599999999997</v>
      </c>
      <c r="AM15" s="7">
        <v>38.269599999999997</v>
      </c>
      <c r="AN15" s="15">
        <v>26.431699999999999</v>
      </c>
      <c r="AO15" s="7">
        <v>34.789700000000003</v>
      </c>
      <c r="AP15" s="15">
        <v>38.950000000000003</v>
      </c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</row>
    <row r="16" spans="1:126" s="6" customFormat="1" x14ac:dyDescent="0.3">
      <c r="A16" s="24" t="s">
        <v>29</v>
      </c>
      <c r="B16" s="7">
        <v>44.830500000000001</v>
      </c>
      <c r="C16" s="7">
        <v>38.5563</v>
      </c>
      <c r="D16" s="7">
        <v>85.909099999999995</v>
      </c>
      <c r="E16" s="15">
        <v>29.415700000000001</v>
      </c>
      <c r="F16" s="13">
        <v>61.421999999999997</v>
      </c>
      <c r="G16" s="7">
        <v>48.620899999999999</v>
      </c>
      <c r="H16" s="7">
        <v>44.921300000000002</v>
      </c>
      <c r="I16" s="7">
        <v>35.970599999999997</v>
      </c>
      <c r="J16" s="7">
        <v>36.0015</v>
      </c>
      <c r="K16" s="13">
        <v>29.0243</v>
      </c>
      <c r="L16" s="13">
        <v>26.702999999999999</v>
      </c>
      <c r="M16" s="7">
        <v>33.974899999999998</v>
      </c>
      <c r="N16" s="13">
        <v>32.969499999999996</v>
      </c>
      <c r="O16" s="13">
        <v>46.274900000000002</v>
      </c>
      <c r="P16" s="15">
        <v>28.423200000000001</v>
      </c>
      <c r="Q16" s="13">
        <v>25.933299999999999</v>
      </c>
      <c r="R16" s="4">
        <v>36.190600000000003</v>
      </c>
      <c r="S16" s="13">
        <v>46.843499999999999</v>
      </c>
      <c r="T16" s="7">
        <v>30.915199999999999</v>
      </c>
      <c r="U16" s="13">
        <v>52.507300000000001</v>
      </c>
      <c r="V16" s="7">
        <v>25.862100000000002</v>
      </c>
      <c r="W16" s="7">
        <v>31.144100000000002</v>
      </c>
      <c r="X16" s="7">
        <v>25.843599999999999</v>
      </c>
      <c r="Y16" s="7">
        <v>23.944199999999999</v>
      </c>
      <c r="Z16" s="15">
        <v>26.5564</v>
      </c>
      <c r="AA16" s="15">
        <v>44.257899999999999</v>
      </c>
      <c r="AB16" s="7">
        <v>35.055599999999998</v>
      </c>
      <c r="AC16" s="7">
        <v>22.3964</v>
      </c>
      <c r="AD16" s="7">
        <v>25.9361</v>
      </c>
      <c r="AE16" s="7">
        <v>23.8477</v>
      </c>
      <c r="AF16" s="7">
        <v>26.288900000000002</v>
      </c>
      <c r="AG16" s="7">
        <v>24.034199999999998</v>
      </c>
      <c r="AH16" s="15">
        <v>25.606000000000002</v>
      </c>
      <c r="AI16" s="7">
        <v>16.937100000000001</v>
      </c>
      <c r="AJ16" s="7">
        <v>29.787199999999999</v>
      </c>
      <c r="AK16" s="4">
        <v>54.733899999999998</v>
      </c>
      <c r="AL16" s="7">
        <v>33.010599999999997</v>
      </c>
      <c r="AM16" s="7">
        <v>38.269599999999997</v>
      </c>
      <c r="AN16" s="15">
        <v>26.431699999999999</v>
      </c>
      <c r="AO16" s="7">
        <v>34.789700000000003</v>
      </c>
      <c r="AP16" s="15">
        <v>38.950000000000003</v>
      </c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</row>
    <row r="17" spans="1:126" s="6" customFormat="1" x14ac:dyDescent="0.3">
      <c r="A17" s="24" t="s">
        <v>30</v>
      </c>
      <c r="B17" s="7">
        <v>44.829799999999999</v>
      </c>
      <c r="C17" s="7">
        <v>38.555700000000002</v>
      </c>
      <c r="D17" s="7">
        <v>85.909099999999995</v>
      </c>
      <c r="E17" s="15">
        <v>29.415700000000001</v>
      </c>
      <c r="F17" s="13">
        <v>61.4206</v>
      </c>
      <c r="G17" s="7">
        <v>48.62</v>
      </c>
      <c r="H17" s="7">
        <v>44.921300000000002</v>
      </c>
      <c r="I17" s="7">
        <v>35.970599999999997</v>
      </c>
      <c r="J17" s="7">
        <v>36.0015</v>
      </c>
      <c r="K17" s="13">
        <v>29.0243</v>
      </c>
      <c r="L17" s="13">
        <v>26.702999999999999</v>
      </c>
      <c r="M17" s="7">
        <v>33.974499999999999</v>
      </c>
      <c r="N17" s="13">
        <v>32.969499999999996</v>
      </c>
      <c r="O17" s="13">
        <v>46.274900000000002</v>
      </c>
      <c r="P17" s="15">
        <v>28.423200000000001</v>
      </c>
      <c r="Q17" s="13">
        <v>25.933</v>
      </c>
      <c r="R17" s="4">
        <v>36.190600000000003</v>
      </c>
      <c r="S17" s="13">
        <v>46.843499999999999</v>
      </c>
      <c r="T17" s="7">
        <v>30.9148</v>
      </c>
      <c r="U17" s="13">
        <v>52.506300000000003</v>
      </c>
      <c r="V17" s="7">
        <v>25.862100000000002</v>
      </c>
      <c r="W17" s="7">
        <v>31.144100000000002</v>
      </c>
      <c r="X17" s="7">
        <v>25.843599999999999</v>
      </c>
      <c r="Y17" s="7">
        <v>23.944199999999999</v>
      </c>
      <c r="Z17" s="15">
        <v>26.556100000000001</v>
      </c>
      <c r="AA17" s="15">
        <v>44.257899999999999</v>
      </c>
      <c r="AB17" s="7">
        <v>35.055599999999998</v>
      </c>
      <c r="AC17" s="7">
        <v>22.3964</v>
      </c>
      <c r="AD17" s="7">
        <v>25.9361</v>
      </c>
      <c r="AE17" s="7">
        <v>23.8477</v>
      </c>
      <c r="AF17" s="7">
        <v>26.288900000000002</v>
      </c>
      <c r="AG17" s="7">
        <v>24.033999999999999</v>
      </c>
      <c r="AH17" s="15">
        <v>25.606000000000002</v>
      </c>
      <c r="AI17" s="7">
        <v>16.937100000000001</v>
      </c>
      <c r="AJ17" s="7">
        <v>29.787199999999999</v>
      </c>
      <c r="AK17" s="4">
        <v>54.732700000000001</v>
      </c>
      <c r="AL17" s="7">
        <v>33.010199999999998</v>
      </c>
      <c r="AM17" s="7">
        <v>38.269100000000002</v>
      </c>
      <c r="AN17" s="15">
        <v>26.431699999999999</v>
      </c>
      <c r="AO17" s="7">
        <v>34.789200000000001</v>
      </c>
      <c r="AP17" s="15">
        <v>38.950000000000003</v>
      </c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</row>
    <row r="18" spans="1:126" x14ac:dyDescent="0.3">
      <c r="A18" s="24" t="s">
        <v>31</v>
      </c>
      <c r="B18" s="4">
        <v>47.268900000000002</v>
      </c>
      <c r="C18" s="4">
        <v>40.732799999999997</v>
      </c>
      <c r="D18" s="4">
        <v>58.643599999999999</v>
      </c>
      <c r="E18" s="13">
        <v>31.754000000000001</v>
      </c>
      <c r="F18" s="13">
        <v>42.918300000000002</v>
      </c>
      <c r="G18" s="4">
        <v>44.3446</v>
      </c>
      <c r="H18" s="4">
        <v>52.317300000000003</v>
      </c>
      <c r="I18" s="4">
        <v>37.121200000000002</v>
      </c>
      <c r="J18" s="4">
        <v>35.823099999999997</v>
      </c>
      <c r="K18" s="13">
        <v>38.582700000000003</v>
      </c>
      <c r="L18" s="13">
        <v>31.410299999999999</v>
      </c>
      <c r="M18" s="4">
        <v>29.282900000000001</v>
      </c>
      <c r="N18" s="13">
        <v>33.970999999999997</v>
      </c>
      <c r="O18" s="13">
        <v>48.039200000000001</v>
      </c>
      <c r="P18" s="13">
        <v>33.0486</v>
      </c>
      <c r="Q18" s="13">
        <v>21.8371</v>
      </c>
      <c r="R18" s="4">
        <v>36.952199999999998</v>
      </c>
      <c r="S18" s="13">
        <v>42</v>
      </c>
      <c r="T18" s="4">
        <v>29.984999999999999</v>
      </c>
      <c r="U18" s="13">
        <v>41.400700000000001</v>
      </c>
      <c r="V18" s="4">
        <v>21.940300000000001</v>
      </c>
      <c r="W18" s="4">
        <v>31.6129</v>
      </c>
      <c r="X18" s="4">
        <v>22.927</v>
      </c>
      <c r="Y18" s="4">
        <v>31.512</v>
      </c>
      <c r="Z18" s="13">
        <v>25.925899999999999</v>
      </c>
      <c r="AA18" s="13">
        <v>45.230800000000002</v>
      </c>
      <c r="AB18" s="4">
        <v>38.940399999999997</v>
      </c>
      <c r="AC18" s="4">
        <v>27.384499999999999</v>
      </c>
      <c r="AD18" s="4">
        <v>25.8325</v>
      </c>
      <c r="AE18" s="4">
        <v>23.0456</v>
      </c>
      <c r="AF18" s="4">
        <v>27.4892</v>
      </c>
      <c r="AG18" s="4">
        <v>33.9998</v>
      </c>
      <c r="AH18" s="13">
        <v>23.0745</v>
      </c>
      <c r="AI18" s="4">
        <v>24.401299999999999</v>
      </c>
      <c r="AJ18" s="4">
        <v>22.968800000000002</v>
      </c>
      <c r="AK18" s="4">
        <v>51.679699999999997</v>
      </c>
      <c r="AL18" s="4">
        <v>31.9998</v>
      </c>
      <c r="AM18" s="7">
        <v>41.593299999999999</v>
      </c>
      <c r="AN18" s="13">
        <v>25.89</v>
      </c>
      <c r="AO18" s="4">
        <v>41.330800000000004</v>
      </c>
      <c r="AP18" s="13">
        <v>43.408099999999997</v>
      </c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</row>
    <row r="19" spans="1:126" x14ac:dyDescent="0.3">
      <c r="A19" s="23" t="s">
        <v>34</v>
      </c>
      <c r="B19" s="4">
        <v>46.8521</v>
      </c>
      <c r="C19" s="4">
        <v>48.903100000000002</v>
      </c>
      <c r="D19" s="4">
        <v>70.3125</v>
      </c>
      <c r="E19" s="13">
        <v>32.773499999999999</v>
      </c>
      <c r="F19" s="13">
        <v>49.830500000000001</v>
      </c>
      <c r="G19" s="4">
        <v>55.912399999999998</v>
      </c>
      <c r="H19" s="4">
        <v>67.582800000000006</v>
      </c>
      <c r="I19" s="4">
        <v>41.525399999999998</v>
      </c>
      <c r="J19" s="4">
        <v>37.291800000000002</v>
      </c>
      <c r="K19" s="13">
        <v>36.162399999999998</v>
      </c>
      <c r="L19" s="13">
        <v>38.982900000000001</v>
      </c>
      <c r="M19" s="4">
        <v>36.051000000000002</v>
      </c>
      <c r="N19" s="13">
        <v>33.736699999999999</v>
      </c>
      <c r="O19" s="13">
        <v>49.662199999999999</v>
      </c>
      <c r="P19" s="13">
        <v>33.301400000000001</v>
      </c>
      <c r="Q19" s="13">
        <v>26.866199999999999</v>
      </c>
      <c r="R19" s="4">
        <v>45.734200000000001</v>
      </c>
      <c r="S19" s="13">
        <v>43.99</v>
      </c>
      <c r="T19" s="4">
        <v>34.208100000000002</v>
      </c>
      <c r="U19" s="13">
        <v>59.048000000000002</v>
      </c>
      <c r="V19" s="4">
        <v>32.378900000000002</v>
      </c>
      <c r="W19" s="4">
        <v>39.945700000000002</v>
      </c>
      <c r="X19" s="4">
        <v>41.317300000000003</v>
      </c>
      <c r="Y19" s="4">
        <v>41.5124</v>
      </c>
      <c r="Z19" s="13">
        <v>33.0152</v>
      </c>
      <c r="AA19" s="13">
        <v>50.083300000000001</v>
      </c>
      <c r="AB19" s="4">
        <v>40.523800000000001</v>
      </c>
      <c r="AC19" s="4">
        <v>23.855699999999999</v>
      </c>
      <c r="AD19" s="4">
        <v>30.866099999999999</v>
      </c>
      <c r="AE19" s="4">
        <v>27.38</v>
      </c>
      <c r="AF19" s="4">
        <v>45.233899999999998</v>
      </c>
      <c r="AG19" s="4">
        <v>40.217700000000001</v>
      </c>
      <c r="AH19" s="13">
        <v>31.179300000000001</v>
      </c>
      <c r="AI19" s="4">
        <v>21.909800000000001</v>
      </c>
      <c r="AJ19" s="4">
        <v>41.220100000000002</v>
      </c>
      <c r="AK19" s="4">
        <v>51.615200000000002</v>
      </c>
      <c r="AL19" s="4">
        <v>31.371500000000001</v>
      </c>
      <c r="AM19" s="7">
        <v>43.246600000000001</v>
      </c>
      <c r="AN19" s="13">
        <v>29.962499999999999</v>
      </c>
      <c r="AO19" s="4">
        <v>39.846400000000003</v>
      </c>
      <c r="AP19" s="13">
        <v>38.369300000000003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</row>
    <row r="20" spans="1:126" x14ac:dyDescent="0.3">
      <c r="A20" s="23" t="s">
        <v>35</v>
      </c>
      <c r="B20" s="4">
        <v>46.8521</v>
      </c>
      <c r="C20" s="4">
        <v>48.903100000000002</v>
      </c>
      <c r="D20" s="4">
        <v>70.3125</v>
      </c>
      <c r="E20" s="13">
        <v>32.773499999999999</v>
      </c>
      <c r="F20" s="13">
        <v>49.830500000000001</v>
      </c>
      <c r="G20" s="4">
        <v>55.912399999999998</v>
      </c>
      <c r="H20" s="4">
        <v>67.582800000000006</v>
      </c>
      <c r="I20" s="4">
        <v>41.525399999999998</v>
      </c>
      <c r="J20" s="4">
        <v>37.291200000000003</v>
      </c>
      <c r="K20" s="13">
        <v>36.162399999999998</v>
      </c>
      <c r="L20" s="13">
        <v>38.982900000000001</v>
      </c>
      <c r="M20" s="4">
        <v>36.051000000000002</v>
      </c>
      <c r="N20" s="13">
        <v>33.736699999999999</v>
      </c>
      <c r="O20" s="13">
        <v>49.662199999999999</v>
      </c>
      <c r="P20" s="13">
        <v>33.301400000000001</v>
      </c>
      <c r="Q20" s="13">
        <v>26.866199999999999</v>
      </c>
      <c r="R20" s="4">
        <v>45.734200000000001</v>
      </c>
      <c r="S20" s="13">
        <v>43.99</v>
      </c>
      <c r="T20" s="4">
        <v>34.208100000000002</v>
      </c>
      <c r="U20" s="13">
        <v>59.046700000000001</v>
      </c>
      <c r="V20" s="4">
        <v>32.378900000000002</v>
      </c>
      <c r="W20" s="4">
        <v>39.945700000000002</v>
      </c>
      <c r="X20" s="4">
        <v>41.317300000000003</v>
      </c>
      <c r="Y20" s="4">
        <v>41.5124</v>
      </c>
      <c r="Z20" s="13">
        <v>33.0152</v>
      </c>
      <c r="AA20" s="13">
        <v>50.083300000000001</v>
      </c>
      <c r="AB20" s="4">
        <v>40.523800000000001</v>
      </c>
      <c r="AC20" s="4">
        <v>23.855499999999999</v>
      </c>
      <c r="AD20" s="4">
        <v>30.866099999999999</v>
      </c>
      <c r="AE20" s="4">
        <v>27.38</v>
      </c>
      <c r="AF20" s="4">
        <v>45.233899999999998</v>
      </c>
      <c r="AG20" s="4">
        <v>40.217700000000001</v>
      </c>
      <c r="AH20" s="13">
        <v>31.179300000000001</v>
      </c>
      <c r="AI20" s="4">
        <v>21.909800000000001</v>
      </c>
      <c r="AJ20" s="4">
        <v>41.220100000000002</v>
      </c>
      <c r="AK20" s="4">
        <v>51.615200000000002</v>
      </c>
      <c r="AL20" s="4">
        <v>31.371500000000001</v>
      </c>
      <c r="AM20" s="7">
        <v>43.246600000000001</v>
      </c>
      <c r="AN20" s="13">
        <v>29.962499999999999</v>
      </c>
      <c r="AO20" s="4">
        <v>39.846400000000003</v>
      </c>
      <c r="AP20" s="13">
        <v>38.369300000000003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</row>
    <row r="21" spans="1:126" x14ac:dyDescent="0.3">
      <c r="A21" s="23" t="s">
        <v>36</v>
      </c>
      <c r="B21" s="4">
        <v>54.607500000000002</v>
      </c>
      <c r="C21" s="4">
        <v>44.478099999999998</v>
      </c>
      <c r="D21" s="4">
        <v>81.666700000000006</v>
      </c>
      <c r="E21" s="13">
        <v>58.894199999999998</v>
      </c>
      <c r="F21" s="13">
        <v>50.959099999999999</v>
      </c>
      <c r="G21" s="4">
        <v>36.080500000000001</v>
      </c>
      <c r="H21" s="4">
        <v>47.061799999999998</v>
      </c>
      <c r="I21" s="4">
        <v>40.833300000000001</v>
      </c>
      <c r="J21" s="4">
        <v>33.944000000000003</v>
      </c>
      <c r="K21" s="13">
        <v>39.516100000000002</v>
      </c>
      <c r="L21" s="13">
        <v>29.363499999999998</v>
      </c>
      <c r="M21" s="4">
        <v>24.609400000000001</v>
      </c>
      <c r="N21" s="13">
        <v>33.7776</v>
      </c>
      <c r="O21" s="13">
        <v>43.505400000000002</v>
      </c>
      <c r="P21" s="13">
        <v>29.3752</v>
      </c>
      <c r="Q21" s="13">
        <v>31.839600000000001</v>
      </c>
      <c r="R21" s="4">
        <v>38.119700000000002</v>
      </c>
      <c r="S21" s="13">
        <v>43.394100000000002</v>
      </c>
      <c r="T21" s="4">
        <v>31.273599999999998</v>
      </c>
      <c r="U21" s="13">
        <v>47.541200000000003</v>
      </c>
      <c r="V21" s="4">
        <v>28.2318</v>
      </c>
      <c r="W21" s="4">
        <v>35</v>
      </c>
      <c r="X21" s="4">
        <v>24.200900000000001</v>
      </c>
      <c r="Y21" s="4">
        <v>23.863600000000002</v>
      </c>
      <c r="Z21" s="13">
        <v>35.083500000000001</v>
      </c>
      <c r="AA21" s="13">
        <v>53.415700000000001</v>
      </c>
      <c r="AB21" s="4">
        <v>35.81</v>
      </c>
      <c r="AC21" s="4">
        <v>30.532800000000002</v>
      </c>
      <c r="AD21" s="4">
        <v>26.842199999999998</v>
      </c>
      <c r="AE21" s="4">
        <v>29.959199999999999</v>
      </c>
      <c r="AF21" s="4">
        <v>41.015599999999999</v>
      </c>
      <c r="AG21" s="4">
        <v>27.7498</v>
      </c>
      <c r="AH21" s="13">
        <v>27.618600000000001</v>
      </c>
      <c r="AI21" s="4">
        <v>16.4847</v>
      </c>
      <c r="AJ21" s="4">
        <v>32.605499999999999</v>
      </c>
      <c r="AK21" s="4">
        <v>41.426600000000001</v>
      </c>
      <c r="AL21" s="4">
        <v>45.510800000000003</v>
      </c>
      <c r="AM21" s="7">
        <v>38.14</v>
      </c>
      <c r="AN21" s="13">
        <v>29.6296</v>
      </c>
      <c r="AO21" s="4">
        <v>40.163899999999998</v>
      </c>
      <c r="AP21" s="13">
        <v>54.3294</v>
      </c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</row>
    <row r="22" spans="1:126" x14ac:dyDescent="0.3">
      <c r="A22" s="23" t="s">
        <v>37</v>
      </c>
      <c r="B22" s="4">
        <v>34.249000000000002</v>
      </c>
      <c r="C22" s="4">
        <v>38.867199999999997</v>
      </c>
      <c r="D22" s="4">
        <v>34.779200000000003</v>
      </c>
      <c r="E22" s="13">
        <v>30.165500000000002</v>
      </c>
      <c r="F22" s="13">
        <v>43.178100000000001</v>
      </c>
      <c r="G22" s="4">
        <v>33.099800000000002</v>
      </c>
      <c r="H22" s="4">
        <v>36.782699999999998</v>
      </c>
      <c r="I22" s="4">
        <v>27.560199999999998</v>
      </c>
      <c r="J22" s="4">
        <v>39.945700000000002</v>
      </c>
      <c r="K22" s="13">
        <v>29.8474</v>
      </c>
      <c r="L22" s="13">
        <v>26.508800000000001</v>
      </c>
      <c r="M22" s="4">
        <v>27.658200000000001</v>
      </c>
      <c r="N22" s="13">
        <v>26.953199999999999</v>
      </c>
      <c r="O22" s="13">
        <v>35.2791</v>
      </c>
      <c r="P22" s="13">
        <v>26.063800000000001</v>
      </c>
      <c r="Q22" s="13">
        <v>19.5123</v>
      </c>
      <c r="R22" s="4">
        <v>31.800999999999998</v>
      </c>
      <c r="S22" s="13">
        <v>26.230699999999999</v>
      </c>
      <c r="T22" s="4">
        <v>23.7608</v>
      </c>
      <c r="U22" s="13">
        <v>34.607199999999999</v>
      </c>
      <c r="V22" s="4">
        <v>16.821000000000002</v>
      </c>
      <c r="W22" s="4">
        <v>25.6098</v>
      </c>
      <c r="X22" s="4">
        <v>27.967099999999999</v>
      </c>
      <c r="Y22" s="4">
        <v>23.486999999999998</v>
      </c>
      <c r="Z22" s="13">
        <v>28.9468</v>
      </c>
      <c r="AA22" s="13">
        <v>31.400600000000001</v>
      </c>
      <c r="AB22" s="4">
        <v>31.956499999999998</v>
      </c>
      <c r="AC22" s="4">
        <v>19.521000000000001</v>
      </c>
      <c r="AD22" s="4">
        <v>21.430800000000001</v>
      </c>
      <c r="AE22" s="4">
        <v>22.2254</v>
      </c>
      <c r="AF22" s="4">
        <v>31.6084</v>
      </c>
      <c r="AG22" s="4">
        <v>27.735800000000001</v>
      </c>
      <c r="AH22" s="13">
        <v>18.977699999999999</v>
      </c>
      <c r="AI22" s="4">
        <v>18.776599999999998</v>
      </c>
      <c r="AJ22" s="4">
        <v>30.251799999999999</v>
      </c>
      <c r="AK22" s="4">
        <v>33.851500000000001</v>
      </c>
      <c r="AL22" s="4">
        <v>32.2667</v>
      </c>
      <c r="AM22" s="7">
        <v>29.5411</v>
      </c>
      <c r="AN22" s="13">
        <v>22.934899999999999</v>
      </c>
      <c r="AO22" s="4">
        <v>32.354700000000001</v>
      </c>
      <c r="AP22" s="13">
        <v>31.631</v>
      </c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</row>
    <row r="23" spans="1:126" x14ac:dyDescent="0.3">
      <c r="A23" s="23" t="s">
        <v>40</v>
      </c>
      <c r="B23" s="4">
        <v>36.669199999999996</v>
      </c>
      <c r="C23" s="4">
        <v>40.299700000000001</v>
      </c>
      <c r="D23" s="4">
        <v>38.711399999999998</v>
      </c>
      <c r="E23" s="13">
        <v>24.342199999999998</v>
      </c>
      <c r="F23" s="13">
        <v>45.782499999999999</v>
      </c>
      <c r="G23" s="4">
        <v>34.910400000000003</v>
      </c>
      <c r="H23" s="4">
        <v>42.1875</v>
      </c>
      <c r="I23" s="4">
        <v>25.852</v>
      </c>
      <c r="J23" s="4">
        <v>19.972799999999999</v>
      </c>
      <c r="K23" s="13">
        <v>33.183300000000003</v>
      </c>
      <c r="L23" s="13">
        <v>23.6081</v>
      </c>
      <c r="M23" s="4">
        <v>28.451599999999999</v>
      </c>
      <c r="N23" s="13">
        <v>27.971</v>
      </c>
      <c r="O23" s="13">
        <v>34.472000000000001</v>
      </c>
      <c r="P23" s="13">
        <v>29.4</v>
      </c>
      <c r="Q23" s="13">
        <v>20.735199999999999</v>
      </c>
      <c r="R23" s="4">
        <v>31.100899999999999</v>
      </c>
      <c r="S23" s="13">
        <v>34.751800000000003</v>
      </c>
      <c r="T23" s="4">
        <v>26.846599999999999</v>
      </c>
      <c r="U23" s="13">
        <v>32.881799999999998</v>
      </c>
      <c r="V23" s="4">
        <v>17.670300000000001</v>
      </c>
      <c r="W23" s="4">
        <v>27.1218</v>
      </c>
      <c r="X23" s="4">
        <v>26.177800000000001</v>
      </c>
      <c r="Y23" s="4">
        <v>23.053999999999998</v>
      </c>
      <c r="Z23" s="13">
        <v>34.697499999999998</v>
      </c>
      <c r="AA23" s="13">
        <v>30.325299999999999</v>
      </c>
      <c r="AB23" s="4">
        <v>33.793100000000003</v>
      </c>
      <c r="AC23" s="4">
        <v>15.3589</v>
      </c>
      <c r="AD23" s="4">
        <v>19.492100000000001</v>
      </c>
      <c r="AE23" s="4">
        <v>23.065899999999999</v>
      </c>
      <c r="AF23" s="4">
        <v>29.872699999999998</v>
      </c>
      <c r="AG23" s="4">
        <v>31.144100000000002</v>
      </c>
      <c r="AH23" s="13">
        <v>17.882200000000001</v>
      </c>
      <c r="AI23" s="4">
        <v>17.1462</v>
      </c>
      <c r="AJ23" s="4">
        <v>27.985199999999999</v>
      </c>
      <c r="AK23" s="4">
        <v>38.759599999999999</v>
      </c>
      <c r="AL23" s="4">
        <v>28.424700000000001</v>
      </c>
      <c r="AM23" s="7">
        <v>30.1538</v>
      </c>
      <c r="AN23" s="13">
        <v>25.671399999999998</v>
      </c>
      <c r="AO23" s="4">
        <v>32.3658</v>
      </c>
      <c r="AP23" s="13">
        <v>33.356499999999997</v>
      </c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</row>
    <row r="24" spans="1:126" x14ac:dyDescent="0.3">
      <c r="A24" s="23" t="s">
        <v>41</v>
      </c>
      <c r="B24" s="4">
        <v>42.370399999999997</v>
      </c>
      <c r="C24" s="4">
        <v>52.664099999999998</v>
      </c>
      <c r="D24" s="4">
        <v>58.436399999999999</v>
      </c>
      <c r="E24" s="13">
        <v>33.2746</v>
      </c>
      <c r="F24" s="13">
        <v>61.764699999999998</v>
      </c>
      <c r="G24" s="4">
        <v>73.059600000000003</v>
      </c>
      <c r="H24" s="4">
        <v>42.710500000000003</v>
      </c>
      <c r="I24" s="4">
        <v>37.523899999999998</v>
      </c>
      <c r="J24" s="4">
        <v>36.286799999999999</v>
      </c>
      <c r="K24" s="13">
        <v>29.473700000000001</v>
      </c>
      <c r="L24" s="13">
        <v>35.379100000000001</v>
      </c>
      <c r="M24" s="4">
        <v>27.973400000000002</v>
      </c>
      <c r="N24" s="13">
        <v>34.114600000000003</v>
      </c>
      <c r="O24" s="13">
        <v>49.328899999999997</v>
      </c>
      <c r="P24" s="13">
        <v>31.1203</v>
      </c>
      <c r="Q24" s="13">
        <v>27.2727</v>
      </c>
      <c r="R24" s="4">
        <v>34.052300000000002</v>
      </c>
      <c r="S24" s="13">
        <v>41.452599999999997</v>
      </c>
      <c r="T24" s="4">
        <v>27.918199999999999</v>
      </c>
      <c r="U24" s="13">
        <v>46.297600000000003</v>
      </c>
      <c r="V24" s="4">
        <v>36.828800000000001</v>
      </c>
      <c r="W24" s="4">
        <v>25.410499999999999</v>
      </c>
      <c r="X24" s="4">
        <v>35.701300000000003</v>
      </c>
      <c r="Y24" s="4">
        <v>25.309899999999999</v>
      </c>
      <c r="Z24" s="13">
        <v>24.492999999999999</v>
      </c>
      <c r="AA24" s="13">
        <v>46.194099999999999</v>
      </c>
      <c r="AB24" s="4">
        <v>24.2133</v>
      </c>
      <c r="AC24" s="4">
        <v>21.729500000000002</v>
      </c>
      <c r="AD24" s="4">
        <v>26.059699999999999</v>
      </c>
      <c r="AE24" s="4">
        <v>27.1218</v>
      </c>
      <c r="AF24" s="4">
        <v>31.925699999999999</v>
      </c>
      <c r="AG24" s="4">
        <v>28.750900000000001</v>
      </c>
      <c r="AH24" s="13">
        <v>15.526300000000001</v>
      </c>
      <c r="AI24" s="4">
        <v>16.780999999999999</v>
      </c>
      <c r="AJ24" s="4">
        <v>38.966799999999999</v>
      </c>
      <c r="AK24" s="4">
        <v>51.167999999999999</v>
      </c>
      <c r="AL24" s="4">
        <v>31.6568</v>
      </c>
      <c r="AM24" s="7">
        <v>40.678899999999999</v>
      </c>
      <c r="AN24" s="13">
        <v>22.058800000000002</v>
      </c>
      <c r="AO24" s="4">
        <v>35.875999999999998</v>
      </c>
      <c r="AP24" s="13">
        <v>40.751600000000003</v>
      </c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</row>
    <row r="25" spans="1:126" x14ac:dyDescent="0.3">
      <c r="A25" s="23" t="s">
        <v>42</v>
      </c>
      <c r="B25" s="4">
        <v>42.369799999999998</v>
      </c>
      <c r="C25" s="4">
        <v>52.662999999999997</v>
      </c>
      <c r="D25" s="4">
        <v>58.436399999999999</v>
      </c>
      <c r="E25" s="13">
        <v>33.2746</v>
      </c>
      <c r="F25" s="13">
        <v>61.764699999999998</v>
      </c>
      <c r="G25" s="4">
        <v>73.059600000000003</v>
      </c>
      <c r="H25" s="4">
        <v>42.710500000000003</v>
      </c>
      <c r="I25" s="4">
        <v>37.523899999999998</v>
      </c>
      <c r="J25" s="4">
        <v>36.286299999999997</v>
      </c>
      <c r="K25" s="13">
        <v>29.473700000000001</v>
      </c>
      <c r="L25" s="13">
        <v>35.379100000000001</v>
      </c>
      <c r="M25" s="4">
        <v>27.973400000000002</v>
      </c>
      <c r="N25" s="13">
        <v>34.114600000000003</v>
      </c>
      <c r="O25" s="13">
        <v>49.328899999999997</v>
      </c>
      <c r="P25" s="13">
        <v>31.1203</v>
      </c>
      <c r="Q25" s="13">
        <v>27.2727</v>
      </c>
      <c r="R25" s="4">
        <v>34.052300000000002</v>
      </c>
      <c r="S25" s="13">
        <v>41.451900000000002</v>
      </c>
      <c r="T25" s="4">
        <v>27.917899999999999</v>
      </c>
      <c r="U25" s="13">
        <v>46.297600000000003</v>
      </c>
      <c r="V25" s="4">
        <v>36.828299999999999</v>
      </c>
      <c r="W25" s="4">
        <v>25.410499999999999</v>
      </c>
      <c r="X25" s="4">
        <v>35.700800000000001</v>
      </c>
      <c r="Y25" s="4">
        <v>25.309899999999999</v>
      </c>
      <c r="Z25" s="13">
        <v>24.492999999999999</v>
      </c>
      <c r="AA25" s="13">
        <v>46.194099999999999</v>
      </c>
      <c r="AB25" s="4">
        <v>24.2133</v>
      </c>
      <c r="AC25" s="4">
        <v>21.729500000000002</v>
      </c>
      <c r="AD25" s="4">
        <v>26.059699999999999</v>
      </c>
      <c r="AE25" s="4">
        <v>27.1218</v>
      </c>
      <c r="AF25" s="4">
        <v>31.925699999999999</v>
      </c>
      <c r="AG25" s="4">
        <v>28.750900000000001</v>
      </c>
      <c r="AH25" s="13">
        <v>15.526300000000001</v>
      </c>
      <c r="AI25" s="4">
        <v>16.780999999999999</v>
      </c>
      <c r="AJ25" s="4">
        <v>38.966799999999999</v>
      </c>
      <c r="AK25" s="4">
        <v>51.167999999999999</v>
      </c>
      <c r="AL25" s="4">
        <v>31.6568</v>
      </c>
      <c r="AM25" s="7">
        <v>40.678899999999999</v>
      </c>
      <c r="AN25" s="13">
        <v>22.058800000000002</v>
      </c>
      <c r="AO25" s="4">
        <v>35.875999999999998</v>
      </c>
      <c r="AP25" s="13">
        <v>40.751100000000001</v>
      </c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</row>
    <row r="26" spans="1:126" x14ac:dyDescent="0.3">
      <c r="A26" s="23" t="s">
        <v>105</v>
      </c>
      <c r="B26" s="4">
        <v>42.370399999999997</v>
      </c>
      <c r="C26" s="4">
        <v>52.664099999999998</v>
      </c>
      <c r="D26" s="4">
        <v>58.436399999999999</v>
      </c>
      <c r="E26" s="13">
        <v>33.2746</v>
      </c>
      <c r="F26" s="13">
        <v>61.764699999999998</v>
      </c>
      <c r="G26" s="4">
        <v>73.059600000000003</v>
      </c>
      <c r="H26" s="4">
        <v>42.710500000000003</v>
      </c>
      <c r="I26" s="4">
        <v>37.523899999999998</v>
      </c>
      <c r="J26" s="4">
        <v>36.286299999999997</v>
      </c>
      <c r="K26" s="13">
        <v>29.473700000000001</v>
      </c>
      <c r="L26" s="13">
        <v>35.379100000000001</v>
      </c>
      <c r="M26" s="4">
        <v>27.973400000000002</v>
      </c>
      <c r="N26" s="13">
        <v>34.114600000000003</v>
      </c>
      <c r="O26" s="13">
        <v>49.328899999999997</v>
      </c>
      <c r="P26" s="13">
        <v>31.1203</v>
      </c>
      <c r="Q26" s="13">
        <v>27.2727</v>
      </c>
      <c r="R26" s="4">
        <v>34.052300000000002</v>
      </c>
      <c r="S26" s="13">
        <v>41.452599999999997</v>
      </c>
      <c r="T26" s="4">
        <v>27.918199999999999</v>
      </c>
      <c r="U26" s="13">
        <v>46.297600000000003</v>
      </c>
      <c r="V26" s="4">
        <v>36.828800000000001</v>
      </c>
      <c r="W26" s="4">
        <v>25.410499999999999</v>
      </c>
      <c r="X26" s="4">
        <v>35.700800000000001</v>
      </c>
      <c r="Y26" s="4">
        <v>25.309899999999999</v>
      </c>
      <c r="Z26" s="13">
        <v>24.492999999999999</v>
      </c>
      <c r="AA26" s="13">
        <v>46.194099999999999</v>
      </c>
      <c r="AB26" s="4">
        <v>24.2133</v>
      </c>
      <c r="AC26" s="4">
        <v>21.729500000000002</v>
      </c>
      <c r="AD26" s="4">
        <v>26.059699999999999</v>
      </c>
      <c r="AE26" s="4">
        <v>27.1218</v>
      </c>
      <c r="AF26" s="4">
        <v>31.925699999999999</v>
      </c>
      <c r="AG26" s="4">
        <v>28.750900000000001</v>
      </c>
      <c r="AH26" s="13">
        <v>15.526300000000001</v>
      </c>
      <c r="AI26" s="4">
        <v>16.780999999999999</v>
      </c>
      <c r="AJ26" s="4">
        <v>38.966799999999999</v>
      </c>
      <c r="AK26" s="4">
        <v>51.167999999999999</v>
      </c>
      <c r="AL26" s="4">
        <v>31.6568</v>
      </c>
      <c r="AM26" s="7">
        <v>40.678899999999999</v>
      </c>
      <c r="AN26" s="13">
        <v>22.058800000000002</v>
      </c>
      <c r="AO26" s="4">
        <v>35.875999999999998</v>
      </c>
      <c r="AP26" s="13">
        <v>40.751600000000003</v>
      </c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</row>
    <row r="27" spans="1:126" x14ac:dyDescent="0.3">
      <c r="A27" s="23" t="s">
        <v>43</v>
      </c>
      <c r="B27" s="4">
        <v>42.369799999999998</v>
      </c>
      <c r="C27" s="4">
        <v>52.662999999999997</v>
      </c>
      <c r="D27" s="4">
        <v>58.436399999999999</v>
      </c>
      <c r="E27" s="13">
        <v>33.2746</v>
      </c>
      <c r="F27" s="13">
        <v>61.764699999999998</v>
      </c>
      <c r="G27" s="4">
        <v>73.057599999999994</v>
      </c>
      <c r="H27" s="4">
        <v>42.710500000000003</v>
      </c>
      <c r="I27" s="4">
        <v>37.523899999999998</v>
      </c>
      <c r="J27" s="4">
        <v>36.286299999999997</v>
      </c>
      <c r="K27" s="13">
        <v>29.473700000000001</v>
      </c>
      <c r="L27" s="13">
        <v>35.379100000000001</v>
      </c>
      <c r="M27" s="4">
        <v>27.973400000000002</v>
      </c>
      <c r="N27" s="13">
        <v>34.114600000000003</v>
      </c>
      <c r="O27" s="13">
        <v>49.328899999999997</v>
      </c>
      <c r="P27" s="13">
        <v>31.1203</v>
      </c>
      <c r="Q27" s="13">
        <v>27.2727</v>
      </c>
      <c r="R27" s="4">
        <v>34.052300000000002</v>
      </c>
      <c r="S27" s="13">
        <v>41.451900000000002</v>
      </c>
      <c r="T27" s="4">
        <v>27.917899999999999</v>
      </c>
      <c r="U27" s="13">
        <v>46.297600000000003</v>
      </c>
      <c r="V27" s="4">
        <v>36.828299999999999</v>
      </c>
      <c r="W27" s="4">
        <v>25.410499999999999</v>
      </c>
      <c r="X27" s="4">
        <v>35.700800000000001</v>
      </c>
      <c r="Y27" s="4">
        <v>25.309899999999999</v>
      </c>
      <c r="Z27" s="13">
        <v>24.492999999999999</v>
      </c>
      <c r="AA27" s="13">
        <v>46.194099999999999</v>
      </c>
      <c r="AB27" s="4">
        <v>24.2133</v>
      </c>
      <c r="AC27" s="4">
        <v>21.729500000000002</v>
      </c>
      <c r="AD27" s="4">
        <v>26.059699999999999</v>
      </c>
      <c r="AE27" s="4">
        <v>27.1218</v>
      </c>
      <c r="AF27" s="4">
        <v>31.925699999999999</v>
      </c>
      <c r="AG27" s="4">
        <v>28.750900000000001</v>
      </c>
      <c r="AH27" s="13">
        <v>15.526300000000001</v>
      </c>
      <c r="AI27" s="4">
        <v>16.780999999999999</v>
      </c>
      <c r="AJ27" s="4">
        <v>38.966799999999999</v>
      </c>
      <c r="AK27" s="4">
        <v>51.167999999999999</v>
      </c>
      <c r="AL27" s="4">
        <v>31.6568</v>
      </c>
      <c r="AM27" s="7">
        <v>40.678899999999999</v>
      </c>
      <c r="AN27" s="13">
        <v>22.058800000000002</v>
      </c>
      <c r="AO27" s="4">
        <v>35.875999999999998</v>
      </c>
      <c r="AP27" s="13">
        <v>40.751100000000001</v>
      </c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</row>
    <row r="28" spans="1:126" s="6" customFormat="1" x14ac:dyDescent="0.3">
      <c r="A28" s="23" t="s">
        <v>44</v>
      </c>
      <c r="B28" s="7">
        <v>35.048900000000003</v>
      </c>
      <c r="C28" s="7">
        <v>33.411999999999999</v>
      </c>
      <c r="D28" s="7">
        <v>47.25</v>
      </c>
      <c r="E28" s="15">
        <v>49.621200000000002</v>
      </c>
      <c r="F28" s="13">
        <v>40.968600000000002</v>
      </c>
      <c r="G28" s="7">
        <v>39.974600000000002</v>
      </c>
      <c r="H28" s="7">
        <v>60.532600000000002</v>
      </c>
      <c r="I28" s="7">
        <v>62.173999999999999</v>
      </c>
      <c r="J28" s="7">
        <v>41.376100000000001</v>
      </c>
      <c r="K28" s="13">
        <v>31.144100000000002</v>
      </c>
      <c r="L28" s="13">
        <v>40.3994</v>
      </c>
      <c r="M28" s="7">
        <v>38.420200000000001</v>
      </c>
      <c r="N28" s="13">
        <v>24.957599999999999</v>
      </c>
      <c r="O28" s="13">
        <v>46.226399999999998</v>
      </c>
      <c r="P28" s="15">
        <v>29.156400000000001</v>
      </c>
      <c r="Q28" s="13">
        <v>22.216799999999999</v>
      </c>
      <c r="R28" s="4">
        <v>36.080500000000001</v>
      </c>
      <c r="S28" s="13">
        <v>42.686399999999999</v>
      </c>
      <c r="T28" s="7">
        <v>31.14</v>
      </c>
      <c r="U28" s="13">
        <v>57.295099999999998</v>
      </c>
      <c r="V28" s="7">
        <v>29.379799999999999</v>
      </c>
      <c r="W28" s="7">
        <v>38.406300000000002</v>
      </c>
      <c r="X28" s="7">
        <v>29.409800000000001</v>
      </c>
      <c r="Y28" s="7">
        <v>23.174700000000001</v>
      </c>
      <c r="Z28" s="15">
        <v>27.774899999999999</v>
      </c>
      <c r="AA28" s="15">
        <v>42.366500000000002</v>
      </c>
      <c r="AB28" s="7">
        <v>23.490400000000001</v>
      </c>
      <c r="AC28" s="7">
        <v>43.620199999999997</v>
      </c>
      <c r="AD28" s="7">
        <v>37.063000000000002</v>
      </c>
      <c r="AE28" s="7">
        <v>22.697600000000001</v>
      </c>
      <c r="AF28" s="7">
        <v>37.293300000000002</v>
      </c>
      <c r="AG28" s="7">
        <v>30.4969</v>
      </c>
      <c r="AH28" s="15">
        <v>28.255600000000001</v>
      </c>
      <c r="AI28" s="7">
        <v>19.762799999999999</v>
      </c>
      <c r="AJ28" s="7">
        <v>45.671100000000003</v>
      </c>
      <c r="AK28" s="4">
        <v>50.439399999999999</v>
      </c>
      <c r="AL28" s="7">
        <v>40.914200000000001</v>
      </c>
      <c r="AM28" s="7">
        <v>34.5869</v>
      </c>
      <c r="AN28" s="15">
        <v>27.794899999999998</v>
      </c>
      <c r="AO28" s="7">
        <v>37.193199999999997</v>
      </c>
      <c r="AP28" s="15">
        <v>46.010100000000001</v>
      </c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</row>
    <row r="29" spans="1:126" s="6" customFormat="1" x14ac:dyDescent="0.3">
      <c r="A29" s="24" t="s">
        <v>45</v>
      </c>
      <c r="B29" s="7">
        <v>35.048400000000001</v>
      </c>
      <c r="C29" s="7">
        <v>33.411999999999999</v>
      </c>
      <c r="D29" s="7">
        <v>30.6023</v>
      </c>
      <c r="E29" s="15">
        <v>28.241800000000001</v>
      </c>
      <c r="F29" s="13">
        <v>40.968000000000004</v>
      </c>
      <c r="G29" s="7">
        <v>39.974600000000002</v>
      </c>
      <c r="H29" s="7">
        <v>60.532600000000002</v>
      </c>
      <c r="I29" s="7">
        <v>62.173999999999999</v>
      </c>
      <c r="J29" s="7">
        <v>41.375399999999999</v>
      </c>
      <c r="K29" s="13">
        <v>31.144100000000002</v>
      </c>
      <c r="L29" s="13">
        <v>40.3994</v>
      </c>
      <c r="M29" s="7">
        <v>38.420200000000001</v>
      </c>
      <c r="N29" s="13">
        <v>24.957599999999999</v>
      </c>
      <c r="O29" s="13">
        <v>46.226399999999998</v>
      </c>
      <c r="P29" s="15">
        <v>29.156400000000001</v>
      </c>
      <c r="Q29" s="13">
        <v>22.216799999999999</v>
      </c>
      <c r="R29" s="4">
        <v>36.080500000000001</v>
      </c>
      <c r="S29" s="13">
        <v>42.685699999999997</v>
      </c>
      <c r="T29" s="7">
        <v>31.14</v>
      </c>
      <c r="U29" s="13">
        <v>57.293799999999997</v>
      </c>
      <c r="V29" s="7">
        <v>29.379799999999999</v>
      </c>
      <c r="W29" s="7">
        <v>38.406300000000002</v>
      </c>
      <c r="X29" s="7">
        <v>29.409500000000001</v>
      </c>
      <c r="Y29" s="7">
        <v>23.174700000000001</v>
      </c>
      <c r="Z29" s="15">
        <v>27.774899999999999</v>
      </c>
      <c r="AA29" s="15">
        <v>34.506599999999999</v>
      </c>
      <c r="AB29" s="7">
        <v>23.490400000000001</v>
      </c>
      <c r="AC29" s="7">
        <v>43.620199999999997</v>
      </c>
      <c r="AD29" s="7">
        <v>37.063000000000002</v>
      </c>
      <c r="AE29" s="7">
        <v>22.697600000000001</v>
      </c>
      <c r="AF29" s="7">
        <v>37.293300000000002</v>
      </c>
      <c r="AG29" s="7">
        <v>30.4969</v>
      </c>
      <c r="AH29" s="15">
        <v>28.255600000000001</v>
      </c>
      <c r="AI29" s="7">
        <v>19.762799999999999</v>
      </c>
      <c r="AJ29" s="7">
        <v>45.671100000000003</v>
      </c>
      <c r="AK29" s="4">
        <v>50.439399999999999</v>
      </c>
      <c r="AL29" s="7">
        <v>40.914200000000001</v>
      </c>
      <c r="AM29" s="7">
        <v>34.5869</v>
      </c>
      <c r="AN29" s="15">
        <v>27.794899999999998</v>
      </c>
      <c r="AO29" s="7">
        <v>37.192700000000002</v>
      </c>
      <c r="AP29" s="15">
        <v>46.010100000000001</v>
      </c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</row>
    <row r="30" spans="1:126" x14ac:dyDescent="0.3">
      <c r="A30" s="24" t="s">
        <v>46</v>
      </c>
      <c r="B30" s="4">
        <v>48.560099999999998</v>
      </c>
      <c r="C30" s="4">
        <v>40.971200000000003</v>
      </c>
      <c r="D30" s="4">
        <v>20.944099999999999</v>
      </c>
      <c r="E30" s="13">
        <v>22.186800000000002</v>
      </c>
      <c r="F30" s="13">
        <v>38.665599999999998</v>
      </c>
      <c r="G30" s="4">
        <v>36.627899999999997</v>
      </c>
      <c r="H30" s="4">
        <v>47.686</v>
      </c>
      <c r="I30" s="4">
        <v>39.615499999999997</v>
      </c>
      <c r="J30" s="4">
        <v>24.317599999999999</v>
      </c>
      <c r="K30" s="13">
        <v>22.3888</v>
      </c>
      <c r="L30" s="13">
        <v>45.073599999999999</v>
      </c>
      <c r="M30" s="4">
        <v>28.275300000000001</v>
      </c>
      <c r="N30" s="13">
        <v>21.012</v>
      </c>
      <c r="O30" s="13">
        <v>32.666699999999999</v>
      </c>
      <c r="P30" s="13">
        <v>31.880299999999998</v>
      </c>
      <c r="Q30" s="13">
        <v>19.358899999999998</v>
      </c>
      <c r="R30" s="4">
        <v>28.2379</v>
      </c>
      <c r="S30" s="13">
        <v>56.732399999999998</v>
      </c>
      <c r="T30" s="4">
        <v>22.6677</v>
      </c>
      <c r="U30" s="13">
        <v>38.950099999999999</v>
      </c>
      <c r="V30" s="4">
        <v>21.790299999999998</v>
      </c>
      <c r="W30" s="4">
        <v>36.229199999999999</v>
      </c>
      <c r="X30" s="4">
        <v>20.123200000000001</v>
      </c>
      <c r="Y30" s="4">
        <v>23.3766</v>
      </c>
      <c r="Z30" s="13">
        <v>33.247900000000001</v>
      </c>
      <c r="AA30" s="13">
        <v>33.714700000000001</v>
      </c>
      <c r="AB30" s="4">
        <v>19.5609</v>
      </c>
      <c r="AC30" s="4">
        <v>42.982500000000002</v>
      </c>
      <c r="AD30" s="4">
        <v>20.970700000000001</v>
      </c>
      <c r="AE30" s="4">
        <v>17.3172</v>
      </c>
      <c r="AF30" s="4">
        <v>31.735399999999998</v>
      </c>
      <c r="AG30" s="4">
        <v>26.395900000000001</v>
      </c>
      <c r="AH30" s="13">
        <v>21.296600000000002</v>
      </c>
      <c r="AI30" s="4">
        <v>12.490600000000001</v>
      </c>
      <c r="AJ30" s="4">
        <v>36.498600000000003</v>
      </c>
      <c r="AK30" s="4">
        <v>47.585599999999999</v>
      </c>
      <c r="AL30" s="4">
        <v>36.017600000000002</v>
      </c>
      <c r="AM30" s="7">
        <v>32.486600000000003</v>
      </c>
      <c r="AN30" s="13">
        <v>24.606100000000001</v>
      </c>
      <c r="AO30" s="4">
        <v>28.556899999999999</v>
      </c>
      <c r="AP30" s="13">
        <v>42.581499999999998</v>
      </c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</row>
    <row r="31" spans="1:126" x14ac:dyDescent="0.3">
      <c r="A31" s="23" t="s">
        <v>47</v>
      </c>
      <c r="B31" s="4">
        <v>48.559199999999997</v>
      </c>
      <c r="C31" s="4">
        <v>40.971200000000003</v>
      </c>
      <c r="D31" s="4">
        <v>24.405999999999999</v>
      </c>
      <c r="E31" s="13">
        <v>22.186599999999999</v>
      </c>
      <c r="F31" s="13">
        <v>38.664999999999999</v>
      </c>
      <c r="G31" s="4">
        <v>36.627899999999997</v>
      </c>
      <c r="H31" s="4">
        <v>47.686</v>
      </c>
      <c r="I31" s="4">
        <v>39.615499999999997</v>
      </c>
      <c r="J31" s="4">
        <v>24.317599999999999</v>
      </c>
      <c r="K31" s="13">
        <v>22.4618</v>
      </c>
      <c r="L31" s="13">
        <v>45.073599999999999</v>
      </c>
      <c r="M31" s="4">
        <v>28.275300000000001</v>
      </c>
      <c r="N31" s="13">
        <v>21.012</v>
      </c>
      <c r="O31" s="13">
        <v>32.666699999999999</v>
      </c>
      <c r="P31" s="13">
        <v>31.880299999999998</v>
      </c>
      <c r="Q31" s="13">
        <v>19.358899999999998</v>
      </c>
      <c r="R31" s="4">
        <v>28.2379</v>
      </c>
      <c r="S31" s="13">
        <v>56.731200000000001</v>
      </c>
      <c r="T31" s="4">
        <v>22.6677</v>
      </c>
      <c r="U31" s="13">
        <v>38.949599999999997</v>
      </c>
      <c r="V31" s="4">
        <v>21.790299999999998</v>
      </c>
      <c r="W31" s="4">
        <v>36.229199999999999</v>
      </c>
      <c r="X31" s="4">
        <v>20.123200000000001</v>
      </c>
      <c r="Y31" s="4">
        <v>23.3766</v>
      </c>
      <c r="Z31" s="13">
        <v>33.247900000000001</v>
      </c>
      <c r="AA31" s="13">
        <v>33.714700000000001</v>
      </c>
      <c r="AB31" s="4">
        <v>19.5609</v>
      </c>
      <c r="AC31" s="4">
        <v>42.982500000000002</v>
      </c>
      <c r="AD31" s="4">
        <v>20.970700000000001</v>
      </c>
      <c r="AE31" s="4">
        <v>17.3172</v>
      </c>
      <c r="AF31" s="4">
        <v>31.735399999999998</v>
      </c>
      <c r="AG31" s="4">
        <v>26.395900000000001</v>
      </c>
      <c r="AH31" s="13">
        <v>21.296600000000002</v>
      </c>
      <c r="AI31" s="4">
        <v>12.490600000000001</v>
      </c>
      <c r="AJ31" s="4">
        <v>36.498600000000003</v>
      </c>
      <c r="AK31" s="4">
        <v>47.585599999999999</v>
      </c>
      <c r="AL31" s="4">
        <v>36.017600000000002</v>
      </c>
      <c r="AM31" s="7">
        <v>32.486600000000003</v>
      </c>
      <c r="AN31" s="13">
        <v>24.606100000000001</v>
      </c>
      <c r="AO31" s="4">
        <v>28.5566</v>
      </c>
      <c r="AP31" s="13">
        <v>42.581499999999998</v>
      </c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</row>
    <row r="32" spans="1:126" x14ac:dyDescent="0.3">
      <c r="A32" s="23" t="s">
        <v>48</v>
      </c>
      <c r="B32" s="4">
        <v>57.0015</v>
      </c>
      <c r="C32" s="4">
        <v>37.984499999999997</v>
      </c>
      <c r="D32" s="4">
        <v>39.2879</v>
      </c>
      <c r="E32" s="13">
        <v>30.192699999999999</v>
      </c>
      <c r="F32" s="13">
        <v>48.945599999999999</v>
      </c>
      <c r="G32" s="4">
        <v>76.7624</v>
      </c>
      <c r="H32" s="4">
        <v>70.378</v>
      </c>
      <c r="I32" s="4">
        <v>55.253900000000002</v>
      </c>
      <c r="J32" s="4">
        <v>29.837599999999998</v>
      </c>
      <c r="K32" s="13">
        <v>35.579799999999999</v>
      </c>
      <c r="L32" s="13">
        <v>38.633400000000002</v>
      </c>
      <c r="M32" s="4">
        <v>28.740300000000001</v>
      </c>
      <c r="N32" s="13">
        <v>24.0931</v>
      </c>
      <c r="O32" s="13">
        <v>55.364899999999999</v>
      </c>
      <c r="P32" s="13">
        <v>31.052</v>
      </c>
      <c r="Q32" s="13">
        <v>29.3749</v>
      </c>
      <c r="R32" s="4">
        <v>35.241500000000002</v>
      </c>
      <c r="S32" s="13">
        <v>44.305999999999997</v>
      </c>
      <c r="T32" s="4">
        <v>27.7149</v>
      </c>
      <c r="U32" s="13">
        <v>49</v>
      </c>
      <c r="V32" s="4">
        <v>31.779599999999999</v>
      </c>
      <c r="W32" s="4">
        <v>39.165199999999999</v>
      </c>
      <c r="X32" s="4">
        <v>23.241099999999999</v>
      </c>
      <c r="Y32" s="4">
        <v>44.828499999999998</v>
      </c>
      <c r="Z32" s="13">
        <v>24.550899999999999</v>
      </c>
      <c r="AA32" s="13">
        <v>61.899099999999997</v>
      </c>
      <c r="AB32" s="4">
        <v>31.829699999999999</v>
      </c>
      <c r="AC32" s="4">
        <v>51.4176</v>
      </c>
      <c r="AD32" s="4">
        <v>27.978400000000001</v>
      </c>
      <c r="AE32" s="4">
        <v>27.4407</v>
      </c>
      <c r="AF32" s="4">
        <v>41.408499999999997</v>
      </c>
      <c r="AG32" s="4">
        <v>32.1663</v>
      </c>
      <c r="AH32" s="13">
        <v>33.009</v>
      </c>
      <c r="AI32" s="4">
        <v>15.8527</v>
      </c>
      <c r="AJ32" s="4">
        <v>40.966700000000003</v>
      </c>
      <c r="AK32" s="4">
        <v>37.942</v>
      </c>
      <c r="AL32" s="4">
        <v>24.849699999999999</v>
      </c>
      <c r="AM32" s="7">
        <v>39.805</v>
      </c>
      <c r="AN32" s="13">
        <v>26.578099999999999</v>
      </c>
      <c r="AO32" s="4">
        <v>29.618500000000001</v>
      </c>
      <c r="AP32" s="13">
        <v>31.068000000000001</v>
      </c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</row>
    <row r="33" spans="1:126" x14ac:dyDescent="0.3">
      <c r="A33" s="23" t="s">
        <v>49</v>
      </c>
      <c r="B33" s="4">
        <v>57.0015</v>
      </c>
      <c r="C33" s="4">
        <v>37.984499999999997</v>
      </c>
      <c r="D33" s="4">
        <v>39.2879</v>
      </c>
      <c r="E33" s="13">
        <v>30.192699999999999</v>
      </c>
      <c r="F33" s="13">
        <v>48.945599999999999</v>
      </c>
      <c r="G33" s="4">
        <v>76.7624</v>
      </c>
      <c r="H33" s="4">
        <v>70.378</v>
      </c>
      <c r="I33" s="4">
        <v>55.253900000000002</v>
      </c>
      <c r="J33" s="4">
        <v>29.837599999999998</v>
      </c>
      <c r="K33" s="13">
        <v>35.579799999999999</v>
      </c>
      <c r="L33" s="13">
        <v>38.633400000000002</v>
      </c>
      <c r="M33" s="4">
        <v>28.739899999999999</v>
      </c>
      <c r="N33" s="13">
        <v>24.0931</v>
      </c>
      <c r="O33" s="13">
        <v>55.364899999999999</v>
      </c>
      <c r="P33" s="13">
        <v>31.052</v>
      </c>
      <c r="Q33" s="13">
        <v>29.3749</v>
      </c>
      <c r="R33" s="4">
        <v>35.241</v>
      </c>
      <c r="S33" s="13">
        <v>44.305999999999997</v>
      </c>
      <c r="T33" s="4">
        <v>27.7149</v>
      </c>
      <c r="U33" s="13">
        <v>49</v>
      </c>
      <c r="V33" s="4">
        <v>31.779599999999999</v>
      </c>
      <c r="W33" s="4">
        <v>39.165199999999999</v>
      </c>
      <c r="X33" s="4">
        <v>23.241099999999999</v>
      </c>
      <c r="Y33" s="4">
        <v>44.828499999999998</v>
      </c>
      <c r="Z33" s="13">
        <v>24.550899999999999</v>
      </c>
      <c r="AA33" s="13">
        <v>61.899099999999997</v>
      </c>
      <c r="AB33" s="4">
        <v>31.8293</v>
      </c>
      <c r="AC33" s="4">
        <v>51.4176</v>
      </c>
      <c r="AD33" s="4">
        <v>27.978400000000001</v>
      </c>
      <c r="AE33" s="4">
        <v>27.4404</v>
      </c>
      <c r="AF33" s="4">
        <v>41.408499999999997</v>
      </c>
      <c r="AG33" s="4">
        <v>32.1663</v>
      </c>
      <c r="AH33" s="13">
        <v>33.009</v>
      </c>
      <c r="AI33" s="4">
        <v>15.8527</v>
      </c>
      <c r="AJ33" s="4">
        <v>40.966700000000003</v>
      </c>
      <c r="AK33" s="4">
        <v>37.941499999999998</v>
      </c>
      <c r="AL33" s="4">
        <v>24.849699999999999</v>
      </c>
      <c r="AM33" s="7">
        <v>39.804400000000001</v>
      </c>
      <c r="AN33" s="13">
        <v>26.578099999999999</v>
      </c>
      <c r="AO33" s="4">
        <v>29.618500000000001</v>
      </c>
      <c r="AP33" s="13">
        <v>31.068000000000001</v>
      </c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</row>
    <row r="34" spans="1:126" x14ac:dyDescent="0.3">
      <c r="A34" s="23" t="s">
        <v>50</v>
      </c>
      <c r="B34" s="4">
        <v>57.000399999999999</v>
      </c>
      <c r="C34" s="4">
        <v>37.984499999999997</v>
      </c>
      <c r="D34" s="4">
        <v>39.287300000000002</v>
      </c>
      <c r="E34" s="13">
        <v>30.192399999999999</v>
      </c>
      <c r="F34" s="13">
        <v>48.945599999999999</v>
      </c>
      <c r="G34" s="4">
        <v>76.7624</v>
      </c>
      <c r="H34" s="4">
        <v>70.376099999999994</v>
      </c>
      <c r="I34" s="4">
        <v>55.253900000000002</v>
      </c>
      <c r="J34" s="4">
        <v>29.837599999999998</v>
      </c>
      <c r="K34" s="13">
        <v>35.579799999999999</v>
      </c>
      <c r="L34" s="13">
        <v>38.633400000000002</v>
      </c>
      <c r="M34" s="4">
        <v>28.739899999999999</v>
      </c>
      <c r="N34" s="13">
        <v>24.0931</v>
      </c>
      <c r="O34" s="13">
        <v>55.364899999999999</v>
      </c>
      <c r="P34" s="13">
        <v>31.052</v>
      </c>
      <c r="Q34" s="13">
        <v>29.374500000000001</v>
      </c>
      <c r="R34" s="4">
        <v>35.241</v>
      </c>
      <c r="S34" s="13">
        <v>44.305300000000003</v>
      </c>
      <c r="T34" s="4">
        <v>27.7149</v>
      </c>
      <c r="U34" s="13">
        <v>49</v>
      </c>
      <c r="V34" s="4">
        <v>31.779199999999999</v>
      </c>
      <c r="W34" s="4">
        <v>39.165199999999999</v>
      </c>
      <c r="X34" s="4">
        <v>23.241099999999999</v>
      </c>
      <c r="Y34" s="4">
        <v>44.8277</v>
      </c>
      <c r="Z34" s="13">
        <v>24.550899999999999</v>
      </c>
      <c r="AA34" s="13">
        <v>61.899099999999997</v>
      </c>
      <c r="AB34" s="4">
        <v>31.8293</v>
      </c>
      <c r="AC34" s="4">
        <v>51.416600000000003</v>
      </c>
      <c r="AD34" s="4">
        <v>27.978100000000001</v>
      </c>
      <c r="AE34" s="4">
        <v>27.4404</v>
      </c>
      <c r="AF34" s="4">
        <v>41.408499999999997</v>
      </c>
      <c r="AG34" s="4">
        <v>32.1663</v>
      </c>
      <c r="AH34" s="13">
        <v>33.009</v>
      </c>
      <c r="AI34" s="4">
        <v>15.8527</v>
      </c>
      <c r="AJ34" s="4">
        <v>40.966099999999997</v>
      </c>
      <c r="AK34" s="4">
        <v>37.941499999999998</v>
      </c>
      <c r="AL34" s="4">
        <v>24.849699999999999</v>
      </c>
      <c r="AM34" s="7">
        <v>39.804400000000001</v>
      </c>
      <c r="AN34" s="13">
        <v>26.578099999999999</v>
      </c>
      <c r="AO34" s="4">
        <v>29.618500000000001</v>
      </c>
      <c r="AP34" s="13">
        <v>31.068000000000001</v>
      </c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</row>
    <row r="35" spans="1:126" x14ac:dyDescent="0.3">
      <c r="A35" s="23" t="s">
        <v>51</v>
      </c>
      <c r="B35" s="4">
        <v>37.2517</v>
      </c>
      <c r="C35" s="4">
        <v>28.242100000000001</v>
      </c>
      <c r="D35" s="4">
        <v>25.132999999999999</v>
      </c>
      <c r="E35" s="13">
        <v>30.222000000000001</v>
      </c>
      <c r="F35" s="13">
        <v>36.117899999999999</v>
      </c>
      <c r="G35" s="4">
        <v>45.3005</v>
      </c>
      <c r="H35" s="4">
        <v>42.363100000000003</v>
      </c>
      <c r="I35" s="4">
        <v>31.755600000000001</v>
      </c>
      <c r="J35" s="4">
        <v>20.588200000000001</v>
      </c>
      <c r="K35" s="13">
        <v>30.720300000000002</v>
      </c>
      <c r="L35" s="13">
        <v>16.543900000000001</v>
      </c>
      <c r="M35" s="4">
        <v>28.1633</v>
      </c>
      <c r="N35" s="13">
        <v>22.867100000000001</v>
      </c>
      <c r="O35" s="13">
        <v>38.281300000000002</v>
      </c>
      <c r="P35" s="13">
        <v>27.4892</v>
      </c>
      <c r="Q35" s="13">
        <v>20.932600000000001</v>
      </c>
      <c r="R35" s="4">
        <v>28.790900000000001</v>
      </c>
      <c r="S35" s="13">
        <v>42.7119</v>
      </c>
      <c r="T35" s="4">
        <v>21.6233</v>
      </c>
      <c r="U35" s="13">
        <v>26.776</v>
      </c>
      <c r="V35" s="4">
        <v>28.0107</v>
      </c>
      <c r="W35" s="4">
        <v>26.889700000000001</v>
      </c>
      <c r="X35" s="4">
        <v>15.498200000000001</v>
      </c>
      <c r="Y35" s="4">
        <v>21.6233</v>
      </c>
      <c r="Z35" s="13">
        <v>22.658000000000001</v>
      </c>
      <c r="AA35" s="13">
        <v>31.918399999999998</v>
      </c>
      <c r="AB35" s="4">
        <v>22.867100000000001</v>
      </c>
      <c r="AC35" s="4">
        <v>27.8597</v>
      </c>
      <c r="AD35" s="4">
        <v>21.1511</v>
      </c>
      <c r="AE35" s="4">
        <v>19.972799999999999</v>
      </c>
      <c r="AF35" s="4">
        <v>30.2469</v>
      </c>
      <c r="AG35" s="4">
        <v>24.459199999999999</v>
      </c>
      <c r="AH35" s="13">
        <v>14.526</v>
      </c>
      <c r="AI35" s="4">
        <v>10.398300000000001</v>
      </c>
      <c r="AJ35" s="4">
        <v>27.528099999999998</v>
      </c>
      <c r="AK35" s="4">
        <v>37.448999999999998</v>
      </c>
      <c r="AL35" s="4">
        <v>21.267399999999999</v>
      </c>
      <c r="AM35" s="7">
        <v>36.0137</v>
      </c>
      <c r="AN35" s="13">
        <v>24.3902</v>
      </c>
      <c r="AO35" s="4">
        <v>34.746299999999998</v>
      </c>
      <c r="AP35" s="13">
        <v>22.846299999999999</v>
      </c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</row>
    <row r="36" spans="1:126" x14ac:dyDescent="0.3">
      <c r="A36" s="23" t="s">
        <v>52</v>
      </c>
      <c r="B36" s="4">
        <v>43.774299999999997</v>
      </c>
      <c r="C36" s="4">
        <v>27.854099999999999</v>
      </c>
      <c r="D36" s="4">
        <v>44.744300000000003</v>
      </c>
      <c r="E36" s="13">
        <v>26.476900000000001</v>
      </c>
      <c r="F36" s="13">
        <v>37.008000000000003</v>
      </c>
      <c r="G36" s="4">
        <v>40.720199999999998</v>
      </c>
      <c r="H36" s="4">
        <v>38.5366</v>
      </c>
      <c r="I36" s="4">
        <v>37.597999999999999</v>
      </c>
      <c r="J36" s="4">
        <v>20.701599999999999</v>
      </c>
      <c r="K36" s="13">
        <v>32.0471</v>
      </c>
      <c r="L36" s="13">
        <v>24.627500000000001</v>
      </c>
      <c r="M36" s="4">
        <v>30.042899999999999</v>
      </c>
      <c r="N36" s="13">
        <v>32.146799999999999</v>
      </c>
      <c r="O36" s="13">
        <v>40.853499999999997</v>
      </c>
      <c r="P36" s="13">
        <v>25.041599999999999</v>
      </c>
      <c r="Q36" s="13">
        <v>22.3735</v>
      </c>
      <c r="R36" s="4">
        <v>33.272599999999997</v>
      </c>
      <c r="S36" s="13">
        <v>38.610300000000002</v>
      </c>
      <c r="T36" s="4">
        <v>26.166899999999998</v>
      </c>
      <c r="U36" s="13">
        <v>33.026699999999998</v>
      </c>
      <c r="V36" s="4">
        <v>28.067699999999999</v>
      </c>
      <c r="W36" s="4">
        <v>28.9101</v>
      </c>
      <c r="X36" s="4">
        <v>25.3339</v>
      </c>
      <c r="Y36" s="4">
        <v>29.3582</v>
      </c>
      <c r="Z36" s="13">
        <v>36.182099999999998</v>
      </c>
      <c r="AA36" s="13">
        <v>35.727800000000002</v>
      </c>
      <c r="AB36" s="4">
        <v>23.0472</v>
      </c>
      <c r="AC36" s="4">
        <v>22.102499999999999</v>
      </c>
      <c r="AD36" s="4">
        <v>21.2227</v>
      </c>
      <c r="AE36" s="4">
        <v>21.7316</v>
      </c>
      <c r="AF36" s="4">
        <v>31.343299999999999</v>
      </c>
      <c r="AG36" s="4">
        <v>21.910900000000002</v>
      </c>
      <c r="AH36" s="13">
        <v>21.344200000000001</v>
      </c>
      <c r="AI36" s="4">
        <v>12.9038</v>
      </c>
      <c r="AJ36" s="4">
        <v>33.949199999999998</v>
      </c>
      <c r="AK36" s="4">
        <v>34.918700000000001</v>
      </c>
      <c r="AL36" s="4">
        <v>21.488399999999999</v>
      </c>
      <c r="AM36" s="7">
        <v>29.387599999999999</v>
      </c>
      <c r="AN36" s="13">
        <v>27.565100000000001</v>
      </c>
      <c r="AO36" s="4">
        <v>32.885899999999999</v>
      </c>
      <c r="AP36" s="13">
        <v>29.6388</v>
      </c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</row>
    <row r="37" spans="1:126" x14ac:dyDescent="0.3">
      <c r="A37" s="23" t="s">
        <v>53</v>
      </c>
      <c r="B37" s="4">
        <v>43.774299999999997</v>
      </c>
      <c r="C37" s="4">
        <v>27.854099999999999</v>
      </c>
      <c r="D37" s="4">
        <v>44.744300000000003</v>
      </c>
      <c r="E37" s="13">
        <v>26.476900000000001</v>
      </c>
      <c r="F37" s="13">
        <v>37.008000000000003</v>
      </c>
      <c r="G37" s="4">
        <v>40.720199999999998</v>
      </c>
      <c r="H37" s="4">
        <v>38.5366</v>
      </c>
      <c r="I37" s="4">
        <v>37.597999999999999</v>
      </c>
      <c r="J37" s="4">
        <v>20.701499999999999</v>
      </c>
      <c r="K37" s="13">
        <v>32.0471</v>
      </c>
      <c r="L37" s="13">
        <v>24.627199999999998</v>
      </c>
      <c r="M37" s="4">
        <v>30.042899999999999</v>
      </c>
      <c r="N37" s="13">
        <v>32.146799999999999</v>
      </c>
      <c r="O37" s="13">
        <v>40.853499999999997</v>
      </c>
      <c r="P37" s="13">
        <v>25.041599999999999</v>
      </c>
      <c r="Q37" s="13">
        <v>22.3733</v>
      </c>
      <c r="R37" s="4">
        <v>33.272100000000002</v>
      </c>
      <c r="S37" s="13">
        <v>38.610300000000002</v>
      </c>
      <c r="T37" s="4">
        <v>26.166899999999998</v>
      </c>
      <c r="U37" s="13">
        <v>33.026299999999999</v>
      </c>
      <c r="V37" s="4">
        <v>28.067699999999999</v>
      </c>
      <c r="W37" s="4">
        <v>28.9101</v>
      </c>
      <c r="X37" s="4">
        <v>25.3339</v>
      </c>
      <c r="Y37" s="4">
        <v>29.3582</v>
      </c>
      <c r="Z37" s="13">
        <v>36.182099999999998</v>
      </c>
      <c r="AA37" s="13">
        <v>35.727800000000002</v>
      </c>
      <c r="AB37" s="4">
        <v>23.0472</v>
      </c>
      <c r="AC37" s="4">
        <v>22.102499999999999</v>
      </c>
      <c r="AD37" s="4">
        <v>21.2227</v>
      </c>
      <c r="AE37" s="4">
        <v>21.7316</v>
      </c>
      <c r="AF37" s="4">
        <v>31.343299999999999</v>
      </c>
      <c r="AG37" s="4">
        <v>21.910900000000002</v>
      </c>
      <c r="AH37" s="13">
        <v>21.344200000000001</v>
      </c>
      <c r="AI37" s="4">
        <v>12.9038</v>
      </c>
      <c r="AJ37" s="4">
        <v>33.949199999999998</v>
      </c>
      <c r="AK37" s="4">
        <v>34.918700000000001</v>
      </c>
      <c r="AL37" s="4">
        <v>21.488399999999999</v>
      </c>
      <c r="AM37" s="7">
        <v>29.387599999999999</v>
      </c>
      <c r="AN37" s="13">
        <v>27.564800000000002</v>
      </c>
      <c r="AO37" s="4">
        <v>32.885899999999999</v>
      </c>
      <c r="AP37" s="13">
        <v>29.6388</v>
      </c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</row>
    <row r="38" spans="1:126" x14ac:dyDescent="0.3">
      <c r="A38" s="23" t="s">
        <v>54</v>
      </c>
      <c r="B38" s="4">
        <v>9.4882899999999992</v>
      </c>
      <c r="C38" s="4">
        <v>4.90123</v>
      </c>
      <c r="D38" s="4">
        <v>7.2875899999999998</v>
      </c>
      <c r="E38" s="13">
        <v>5.5029599999999999</v>
      </c>
      <c r="F38" s="13">
        <v>9.2367600000000003</v>
      </c>
      <c r="G38" s="4">
        <v>7.5931699999999998</v>
      </c>
      <c r="H38" s="4">
        <v>8.2886399999999991</v>
      </c>
      <c r="I38" s="4">
        <v>12.457599999999999</v>
      </c>
      <c r="J38" s="4">
        <v>6.0949900000000001</v>
      </c>
      <c r="K38" s="13">
        <v>7.4182499999999996</v>
      </c>
      <c r="L38" s="13">
        <v>6.0777700000000001</v>
      </c>
      <c r="M38" s="4">
        <v>19.541499999999999</v>
      </c>
      <c r="N38" s="13">
        <v>9.1730400000000003</v>
      </c>
      <c r="O38" s="13">
        <v>11.7188</v>
      </c>
      <c r="P38" s="13">
        <v>5.5524199999999997</v>
      </c>
      <c r="Q38" s="13">
        <v>7.5144599999999997</v>
      </c>
      <c r="R38" s="4">
        <v>7.1552800000000003</v>
      </c>
      <c r="S38" s="13">
        <v>8.21617</v>
      </c>
      <c r="T38" s="4">
        <v>9.3665000000000003</v>
      </c>
      <c r="U38" s="13">
        <v>5.1276599999999997</v>
      </c>
      <c r="V38" s="4">
        <v>5.3305699999999998</v>
      </c>
      <c r="W38" s="4">
        <v>5.3768200000000004</v>
      </c>
      <c r="X38" s="4">
        <v>3.36598</v>
      </c>
      <c r="Y38" s="4">
        <v>9.7612400000000008</v>
      </c>
      <c r="Z38" s="13">
        <v>2.70661</v>
      </c>
      <c r="AA38" s="13">
        <v>9.2566400000000009</v>
      </c>
      <c r="AB38" s="4">
        <v>3.95852</v>
      </c>
      <c r="AC38" s="4">
        <v>2.4231400000000001</v>
      </c>
      <c r="AD38" s="4">
        <v>5.8296299999999999</v>
      </c>
      <c r="AE38" s="4">
        <v>7.7654500000000004</v>
      </c>
      <c r="AF38" s="4">
        <v>3.7760500000000001</v>
      </c>
      <c r="AG38" s="4">
        <v>5.2068599999999998</v>
      </c>
      <c r="AH38" s="13">
        <v>4.3048500000000001</v>
      </c>
      <c r="AI38" s="4">
        <v>3.3694999999999999</v>
      </c>
      <c r="AJ38" s="4">
        <v>4.23306</v>
      </c>
      <c r="AK38" s="4">
        <v>7.2968099999999998</v>
      </c>
      <c r="AL38" s="4">
        <v>4.0485499999999996</v>
      </c>
      <c r="AM38" s="7">
        <v>8.9289299999999994</v>
      </c>
      <c r="AN38" s="13">
        <v>3.55769</v>
      </c>
      <c r="AO38" s="4">
        <v>7.5448199999999996</v>
      </c>
      <c r="AP38" s="13">
        <v>5.62399</v>
      </c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</row>
    <row r="39" spans="1:126" x14ac:dyDescent="0.3">
      <c r="A39" s="23"/>
    </row>
    <row r="40" spans="1:126" x14ac:dyDescent="0.3">
      <c r="B40" s="33" t="s">
        <v>122</v>
      </c>
      <c r="C40" s="33" t="s">
        <v>123</v>
      </c>
      <c r="D40" s="22" t="s">
        <v>119</v>
      </c>
      <c r="E40" s="33" t="s">
        <v>120</v>
      </c>
      <c r="F40" s="22" t="s">
        <v>182</v>
      </c>
      <c r="G40" s="33" t="s">
        <v>126</v>
      </c>
      <c r="H40" s="33" t="s">
        <v>127</v>
      </c>
      <c r="I40" s="22" t="s">
        <v>153</v>
      </c>
      <c r="J40" s="22" t="s">
        <v>129</v>
      </c>
      <c r="K40" s="22" t="s">
        <v>130</v>
      </c>
      <c r="L40" s="22" t="s">
        <v>131</v>
      </c>
      <c r="M40" s="22" t="s">
        <v>132</v>
      </c>
      <c r="N40" s="22" t="s">
        <v>133</v>
      </c>
      <c r="O40" s="22" t="s">
        <v>134</v>
      </c>
      <c r="P40" s="22" t="s">
        <v>135</v>
      </c>
      <c r="Q40" s="22" t="s">
        <v>136</v>
      </c>
      <c r="R40" s="22" t="s">
        <v>137</v>
      </c>
      <c r="S40" s="22" t="s">
        <v>138</v>
      </c>
      <c r="T40" s="22" t="s">
        <v>139</v>
      </c>
      <c r="U40" s="22" t="s">
        <v>140</v>
      </c>
      <c r="V40" s="22" t="s">
        <v>141</v>
      </c>
      <c r="W40" s="22" t="s">
        <v>142</v>
      </c>
      <c r="X40" s="22" t="s">
        <v>143</v>
      </c>
      <c r="Y40" s="22" t="s">
        <v>144</v>
      </c>
      <c r="Z40" s="22" t="s">
        <v>145</v>
      </c>
      <c r="AA40" s="22" t="s">
        <v>146</v>
      </c>
      <c r="AB40" s="22" t="s">
        <v>147</v>
      </c>
      <c r="AC40" s="22" t="s">
        <v>148</v>
      </c>
      <c r="AD40" s="22" t="s">
        <v>149</v>
      </c>
      <c r="AE40" s="22" t="s">
        <v>150</v>
      </c>
      <c r="AF40" s="22" t="s">
        <v>151</v>
      </c>
      <c r="AG40" s="22" t="s">
        <v>152</v>
      </c>
      <c r="AH40" s="22" t="s">
        <v>156</v>
      </c>
      <c r="AI40" s="22" t="s">
        <v>157</v>
      </c>
      <c r="AJ40" s="22" t="s">
        <v>158</v>
      </c>
      <c r="AK40" s="22" t="s">
        <v>159</v>
      </c>
      <c r="AL40" s="22" t="s">
        <v>160</v>
      </c>
      <c r="AM40" s="22" t="s">
        <v>161</v>
      </c>
      <c r="AN40" s="22" t="s">
        <v>162</v>
      </c>
      <c r="AO40" s="22" t="s">
        <v>163</v>
      </c>
      <c r="AP40" s="22" t="s">
        <v>164</v>
      </c>
    </row>
    <row r="41" spans="1:126" x14ac:dyDescent="0.3">
      <c r="A41" s="6" t="s">
        <v>486</v>
      </c>
      <c r="B41" s="4">
        <f t="shared" ref="B41:AN41" si="0">STDEV(B2:B37)</f>
        <v>8.1391371159487758</v>
      </c>
      <c r="C41" s="4">
        <f t="shared" si="0"/>
        <v>10.449119918190705</v>
      </c>
      <c r="D41" s="4">
        <f t="shared" si="0"/>
        <v>21.906840601986069</v>
      </c>
      <c r="E41" s="4">
        <f>STDEV(E2:E37)</f>
        <v>12.246079856528292</v>
      </c>
      <c r="F41" s="4">
        <f>STDEV(F2:F37)</f>
        <v>9.468030716034713</v>
      </c>
      <c r="G41" s="4">
        <f>STDEV(G2:G37)</f>
        <v>16.94386869912621</v>
      </c>
      <c r="H41" s="4">
        <f t="shared" si="0"/>
        <v>11.028080975634273</v>
      </c>
      <c r="I41" s="4">
        <f t="shared" si="0"/>
        <v>8.3637411774814296</v>
      </c>
      <c r="J41" s="4">
        <f t="shared" si="0"/>
        <v>7.0019786574235967</v>
      </c>
      <c r="K41" s="4">
        <f t="shared" si="0"/>
        <v>9.2148933250471892</v>
      </c>
      <c r="L41" s="4">
        <f t="shared" si="0"/>
        <v>8.2509103170437061</v>
      </c>
      <c r="M41" s="4">
        <f t="shared" si="0"/>
        <v>5.5944990233320508</v>
      </c>
      <c r="N41" s="4">
        <f t="shared" si="0"/>
        <v>7.4744082869290569</v>
      </c>
      <c r="O41" s="4">
        <f t="shared" si="0"/>
        <v>7.7227113216427457</v>
      </c>
      <c r="P41" s="13">
        <f t="shared" si="0"/>
        <v>5.3056125710421798</v>
      </c>
      <c r="Q41" s="13">
        <f t="shared" si="0"/>
        <v>8.619085884254714</v>
      </c>
      <c r="R41" s="4">
        <f t="shared" si="0"/>
        <v>7.0399991539517952</v>
      </c>
      <c r="S41" s="4">
        <f t="shared" si="0"/>
        <v>5.3001530835835418</v>
      </c>
      <c r="T41" s="4">
        <f t="shared" si="0"/>
        <v>4.30109544285407</v>
      </c>
      <c r="U41" s="4">
        <f t="shared" si="0"/>
        <v>9.2307425556832126</v>
      </c>
      <c r="V41" s="4">
        <f t="shared" si="0"/>
        <v>10.024171677408388</v>
      </c>
      <c r="W41" s="4">
        <f t="shared" si="0"/>
        <v>9.4791528660927717</v>
      </c>
      <c r="X41" s="4">
        <f t="shared" si="0"/>
        <v>7.5790637132947936</v>
      </c>
      <c r="Y41" s="4">
        <f t="shared" si="0"/>
        <v>7.3460122677496997</v>
      </c>
      <c r="Z41" s="4">
        <f t="shared" si="0"/>
        <v>3.8175704881788253</v>
      </c>
      <c r="AA41" s="4">
        <f t="shared" si="0"/>
        <v>10.741738351383727</v>
      </c>
      <c r="AB41" s="4">
        <f t="shared" si="0"/>
        <v>12.375158580042806</v>
      </c>
      <c r="AC41" s="4">
        <f t="shared" si="0"/>
        <v>9.8288067854160417</v>
      </c>
      <c r="AD41" s="4">
        <f t="shared" si="0"/>
        <v>8.0224926168846125</v>
      </c>
      <c r="AE41" s="4">
        <f t="shared" si="0"/>
        <v>4.1468000125656994</v>
      </c>
      <c r="AF41" s="4">
        <f t="shared" si="0"/>
        <v>6.1926142655816463</v>
      </c>
      <c r="AG41" s="4">
        <f t="shared" si="0"/>
        <v>5.2000218244497045</v>
      </c>
      <c r="AH41" s="13">
        <f t="shared" si="0"/>
        <v>8.1632610027498025</v>
      </c>
      <c r="AI41" s="4">
        <f t="shared" si="0"/>
        <v>3.3041835521913043</v>
      </c>
      <c r="AJ41" s="4">
        <f t="shared" si="0"/>
        <v>8.2762757400510338</v>
      </c>
      <c r="AK41" s="4">
        <f t="shared" si="0"/>
        <v>8.2604340206907416</v>
      </c>
      <c r="AL41" s="4">
        <f t="shared" si="0"/>
        <v>5.6200154668120046</v>
      </c>
      <c r="AM41" s="4">
        <f t="shared" si="0"/>
        <v>6.9961358450757123</v>
      </c>
      <c r="AN41" s="4">
        <f t="shared" si="0"/>
        <v>2.9106435335050973</v>
      </c>
      <c r="AO41" s="4">
        <f>STDEV(AO2:AO37)</f>
        <v>7.3199388569851269</v>
      </c>
      <c r="AP41" s="4">
        <f>STDEV(AP2:AP37)</f>
        <v>7.2928804612836418</v>
      </c>
    </row>
    <row r="42" spans="1:126" s="96" customFormat="1" x14ac:dyDescent="0.3">
      <c r="A42" s="104" t="s">
        <v>491</v>
      </c>
      <c r="B42" s="82">
        <f>AVERAGE(B2:B34)</f>
        <v>48.962363636363634</v>
      </c>
      <c r="C42" s="82">
        <f t="shared" ref="C42:AP42" si="1">AVERAGE(C2:C34)</f>
        <v>48.136481818181814</v>
      </c>
      <c r="D42" s="82">
        <f t="shared" si="1"/>
        <v>62.105357575757587</v>
      </c>
      <c r="E42" s="82">
        <f t="shared" si="1"/>
        <v>39.327087878787879</v>
      </c>
      <c r="F42" s="82">
        <f>AVERAGE(F2:F34)</f>
        <v>53.474457575757583</v>
      </c>
      <c r="G42" s="82">
        <f t="shared" si="1"/>
        <v>61.727351515151518</v>
      </c>
      <c r="H42" s="82">
        <f t="shared" si="1"/>
        <v>54.828936363636338</v>
      </c>
      <c r="I42" s="82">
        <f t="shared" si="1"/>
        <v>43.701003030303013</v>
      </c>
      <c r="J42" s="82">
        <f t="shared" si="1"/>
        <v>35.514718181818182</v>
      </c>
      <c r="K42" s="82">
        <f t="shared" si="1"/>
        <v>38.414906060606071</v>
      </c>
      <c r="L42" s="82">
        <f t="shared" si="1"/>
        <v>37.44914242424241</v>
      </c>
      <c r="M42" s="82">
        <f t="shared" si="1"/>
        <v>34.173124242424251</v>
      </c>
      <c r="N42" s="82">
        <f t="shared" si="1"/>
        <v>34.300057575757585</v>
      </c>
      <c r="O42" s="82">
        <f t="shared" si="1"/>
        <v>49.540481818181817</v>
      </c>
      <c r="P42" s="82">
        <f t="shared" si="1"/>
        <v>33.64399393939393</v>
      </c>
      <c r="Q42" s="82">
        <f t="shared" si="1"/>
        <v>29.967830303030301</v>
      </c>
      <c r="R42" s="82">
        <f t="shared" si="1"/>
        <v>39.616487878787893</v>
      </c>
      <c r="S42" s="82">
        <f t="shared" si="1"/>
        <v>44.614793939393941</v>
      </c>
      <c r="T42" s="82">
        <f t="shared" si="1"/>
        <v>30.840699999999998</v>
      </c>
      <c r="U42" s="82">
        <f t="shared" si="1"/>
        <v>48.387793939393944</v>
      </c>
      <c r="V42" s="82">
        <f t="shared" si="1"/>
        <v>34.468166666666683</v>
      </c>
      <c r="W42" s="82">
        <f t="shared" si="1"/>
        <v>39.157775757575749</v>
      </c>
      <c r="X42" s="82">
        <f t="shared" si="1"/>
        <v>31.76747575757576</v>
      </c>
      <c r="Y42" s="82">
        <f t="shared" si="1"/>
        <v>31.022272727272721</v>
      </c>
      <c r="Z42" s="82">
        <f t="shared" si="1"/>
        <v>28.56816666666667</v>
      </c>
      <c r="AA42" s="82">
        <f t="shared" si="1"/>
        <v>50.227321212121204</v>
      </c>
      <c r="AB42" s="82">
        <f t="shared" si="1"/>
        <v>38.081263636363623</v>
      </c>
      <c r="AC42" s="82">
        <f t="shared" si="1"/>
        <v>30.340606060606049</v>
      </c>
      <c r="AD42" s="82">
        <f t="shared" si="1"/>
        <v>31.963675757575761</v>
      </c>
      <c r="AE42" s="82">
        <f t="shared" si="1"/>
        <v>26.923487878787871</v>
      </c>
      <c r="AF42" s="82">
        <f t="shared" si="1"/>
        <v>37.25092424242424</v>
      </c>
      <c r="AG42" s="82">
        <f t="shared" si="1"/>
        <v>31.992093939393946</v>
      </c>
      <c r="AH42" s="82">
        <f t="shared" si="1"/>
        <v>29.13160606060606</v>
      </c>
      <c r="AI42" s="82">
        <f t="shared" si="1"/>
        <v>18.607960606060605</v>
      </c>
      <c r="AJ42" s="82">
        <f t="shared" si="1"/>
        <v>39.060260606060602</v>
      </c>
      <c r="AK42" s="82">
        <f t="shared" si="1"/>
        <v>50.21213636363634</v>
      </c>
      <c r="AL42" s="82">
        <f t="shared" si="1"/>
        <v>33.268703030303037</v>
      </c>
      <c r="AM42" s="82">
        <f t="shared" si="1"/>
        <v>41.944848484848485</v>
      </c>
      <c r="AN42" s="82">
        <f t="shared" si="1"/>
        <v>27.17302424242423</v>
      </c>
      <c r="AO42" s="82">
        <f t="shared" si="1"/>
        <v>39.558924242424247</v>
      </c>
      <c r="AP42" s="82">
        <f t="shared" si="1"/>
        <v>42.290615151515148</v>
      </c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/>
      <c r="CY42" s="104"/>
      <c r="CZ42" s="104"/>
      <c r="DA42" s="104"/>
      <c r="DB42" s="104"/>
      <c r="DC42" s="104"/>
      <c r="DD42" s="104"/>
      <c r="DE42" s="104"/>
      <c r="DF42" s="104"/>
      <c r="DG42" s="104"/>
      <c r="DH42" s="104"/>
      <c r="DI42" s="104"/>
      <c r="DJ42" s="104"/>
      <c r="DK42" s="104"/>
      <c r="DL42" s="104"/>
      <c r="DM42" s="104"/>
      <c r="DN42" s="104"/>
      <c r="DO42" s="104"/>
      <c r="DP42" s="104"/>
      <c r="DQ42" s="104"/>
      <c r="DR42" s="104"/>
      <c r="DS42" s="104"/>
      <c r="DT42" s="104"/>
      <c r="DU42" s="104"/>
      <c r="DV42" s="104"/>
    </row>
    <row r="43" spans="1:126" x14ac:dyDescent="0.3">
      <c r="A43" s="98" t="s">
        <v>476</v>
      </c>
      <c r="B43" s="4">
        <f>STDEV(B2:B34)</f>
        <v>8.1799553689116973</v>
      </c>
      <c r="C43" s="4">
        <f t="shared" ref="C43:AP43" si="2">STDEV(C2:C34)</f>
        <v>9.1931422057916947</v>
      </c>
      <c r="D43" s="4">
        <f t="shared" si="2"/>
        <v>21.62886591130918</v>
      </c>
      <c r="E43" s="4">
        <f t="shared" si="2"/>
        <v>12.335568233232051</v>
      </c>
      <c r="F43" s="4">
        <f>STDEV(F2:F34)</f>
        <v>8.5954903134226992</v>
      </c>
      <c r="G43" s="4">
        <f t="shared" si="2"/>
        <v>16.761883000820667</v>
      </c>
      <c r="H43" s="4">
        <f t="shared" si="2"/>
        <v>10.645933450672111</v>
      </c>
      <c r="I43" s="4">
        <f t="shared" si="2"/>
        <v>8.3803013016197347</v>
      </c>
      <c r="J43" s="4">
        <f t="shared" si="2"/>
        <v>5.8881409449127888</v>
      </c>
      <c r="K43" s="4">
        <f t="shared" si="2"/>
        <v>9.4261744408832797</v>
      </c>
      <c r="L43" s="4">
        <f t="shared" si="2"/>
        <v>7.2393802774319314</v>
      </c>
      <c r="M43" s="4">
        <f t="shared" si="2"/>
        <v>5.6757870322113266</v>
      </c>
      <c r="N43" s="4">
        <f t="shared" si="2"/>
        <v>7.5461768772351352</v>
      </c>
      <c r="O43" s="4">
        <f t="shared" si="2"/>
        <v>7.567378137747518</v>
      </c>
      <c r="P43" s="4">
        <f t="shared" si="2"/>
        <v>5.0451307487975994</v>
      </c>
      <c r="Q43" s="4">
        <f t="shared" si="2"/>
        <v>8.6952151078367876</v>
      </c>
      <c r="R43" s="4">
        <f t="shared" si="2"/>
        <v>6.9649220249473878</v>
      </c>
      <c r="S43" s="4">
        <f t="shared" si="2"/>
        <v>5.341038108126785</v>
      </c>
      <c r="T43" s="4">
        <f t="shared" si="2"/>
        <v>4.063574327254897</v>
      </c>
      <c r="U43" s="4">
        <f t="shared" si="2"/>
        <v>8.1380724704140555</v>
      </c>
      <c r="V43" s="4">
        <f t="shared" si="2"/>
        <v>10.313238138512306</v>
      </c>
      <c r="W43" s="4">
        <f t="shared" si="2"/>
        <v>9.377806755447665</v>
      </c>
      <c r="X43" s="4">
        <f t="shared" si="2"/>
        <v>7.2598802005452168</v>
      </c>
      <c r="Y43" s="4">
        <f t="shared" si="2"/>
        <v>7.4986599542548822</v>
      </c>
      <c r="Z43" s="4">
        <f t="shared" si="2"/>
        <v>3.3616503442939423</v>
      </c>
      <c r="AA43" s="4">
        <f t="shared" si="2"/>
        <v>10.223979234646061</v>
      </c>
      <c r="AB43" s="4">
        <f t="shared" si="2"/>
        <v>12.1623140693347</v>
      </c>
      <c r="AC43" s="4">
        <f t="shared" si="2"/>
        <v>10.0767141621457</v>
      </c>
      <c r="AD43" s="4">
        <f t="shared" si="2"/>
        <v>7.7740254930292476</v>
      </c>
      <c r="AE43" s="4">
        <f t="shared" si="2"/>
        <v>3.9842720792792297</v>
      </c>
      <c r="AF43" s="4">
        <f t="shared" si="2"/>
        <v>6.2078025850049201</v>
      </c>
      <c r="AG43" s="4">
        <f t="shared" si="2"/>
        <v>4.7027547163164556</v>
      </c>
      <c r="AH43" s="4">
        <f t="shared" si="2"/>
        <v>7.9511193068546699</v>
      </c>
      <c r="AI43" s="4">
        <f t="shared" si="2"/>
        <v>2.8522704208599006</v>
      </c>
      <c r="AJ43" s="4">
        <f t="shared" si="2"/>
        <v>8.3390929784037411</v>
      </c>
      <c r="AK43" s="4">
        <f t="shared" si="2"/>
        <v>7.520267537620466</v>
      </c>
      <c r="AL43" s="4">
        <f t="shared" si="2"/>
        <v>4.7401439872964248</v>
      </c>
      <c r="AM43" s="4">
        <f t="shared" si="2"/>
        <v>6.5891309633327362</v>
      </c>
      <c r="AN43" s="4">
        <f t="shared" si="2"/>
        <v>3.0029895357616874</v>
      </c>
      <c r="AO43" s="4">
        <f t="shared" si="2"/>
        <v>7.4420515177281255</v>
      </c>
      <c r="AP43" s="4">
        <f t="shared" si="2"/>
        <v>6.1718035077440394</v>
      </c>
    </row>
    <row r="44" spans="1:126" s="96" customFormat="1" x14ac:dyDescent="0.3">
      <c r="A44" s="104" t="s">
        <v>475</v>
      </c>
      <c r="B44" s="82">
        <f t="shared" ref="B44:AP44" si="3">B43/B42*100</f>
        <v>16.706618638068697</v>
      </c>
      <c r="C44" s="82">
        <f t="shared" si="3"/>
        <v>19.098076673977694</v>
      </c>
      <c r="D44" s="82">
        <f t="shared" si="3"/>
        <v>34.826087081015153</v>
      </c>
      <c r="E44" s="82">
        <f t="shared" si="3"/>
        <v>31.36659462620819</v>
      </c>
      <c r="F44" s="82">
        <f>F43/F42*100</f>
        <v>16.074011225350752</v>
      </c>
      <c r="G44" s="82">
        <f t="shared" si="3"/>
        <v>27.154709524037035</v>
      </c>
      <c r="H44" s="82">
        <f t="shared" si="3"/>
        <v>19.416633180819296</v>
      </c>
      <c r="I44" s="82">
        <f t="shared" si="3"/>
        <v>19.176450700247528</v>
      </c>
      <c r="J44" s="82">
        <f t="shared" si="3"/>
        <v>16.579438740773206</v>
      </c>
      <c r="K44" s="82">
        <f t="shared" si="3"/>
        <v>24.537804221131974</v>
      </c>
      <c r="L44" s="82">
        <f t="shared" si="3"/>
        <v>19.33123112786042</v>
      </c>
      <c r="M44" s="82">
        <f t="shared" si="3"/>
        <v>16.608920483673884</v>
      </c>
      <c r="N44" s="82">
        <f t="shared" si="3"/>
        <v>22.000478747209399</v>
      </c>
      <c r="O44" s="82">
        <f t="shared" si="3"/>
        <v>15.275140370092686</v>
      </c>
      <c r="P44" s="82">
        <f t="shared" si="3"/>
        <v>14.995635648626809</v>
      </c>
      <c r="Q44" s="82">
        <f t="shared" si="3"/>
        <v>29.015163993896287</v>
      </c>
      <c r="R44" s="82">
        <f t="shared" si="3"/>
        <v>17.580866951804328</v>
      </c>
      <c r="S44" s="82">
        <f t="shared" si="3"/>
        <v>11.971450804820952</v>
      </c>
      <c r="T44" s="82">
        <f t="shared" si="3"/>
        <v>13.176011981747813</v>
      </c>
      <c r="U44" s="82">
        <f t="shared" si="3"/>
        <v>16.818440784068496</v>
      </c>
      <c r="V44" s="82">
        <f t="shared" si="3"/>
        <v>29.9210521936056</v>
      </c>
      <c r="W44" s="82">
        <f t="shared" si="3"/>
        <v>23.94877281463916</v>
      </c>
      <c r="X44" s="82">
        <f t="shared" si="3"/>
        <v>22.853185616467854</v>
      </c>
      <c r="Y44" s="82">
        <f t="shared" si="3"/>
        <v>24.171858780877002</v>
      </c>
      <c r="Z44" s="82">
        <f t="shared" si="3"/>
        <v>11.767119617851835</v>
      </c>
      <c r="AA44" s="82">
        <f t="shared" si="3"/>
        <v>20.355414121067518</v>
      </c>
      <c r="AB44" s="82">
        <f t="shared" si="3"/>
        <v>31.937790157049733</v>
      </c>
      <c r="AC44" s="82">
        <f t="shared" si="3"/>
        <v>33.211973887460374</v>
      </c>
      <c r="AD44" s="82">
        <f t="shared" si="3"/>
        <v>24.321437721963857</v>
      </c>
      <c r="AE44" s="82">
        <f t="shared" si="3"/>
        <v>14.798498980580844</v>
      </c>
      <c r="AF44" s="82">
        <f t="shared" si="3"/>
        <v>16.664828353265378</v>
      </c>
      <c r="AG44" s="82">
        <f t="shared" si="3"/>
        <v>14.69974027091002</v>
      </c>
      <c r="AH44" s="82">
        <f t="shared" si="3"/>
        <v>27.293789742704121</v>
      </c>
      <c r="AI44" s="82">
        <f t="shared" si="3"/>
        <v>15.328226887641398</v>
      </c>
      <c r="AJ44" s="82">
        <f t="shared" si="3"/>
        <v>21.349301947846822</v>
      </c>
      <c r="AK44" s="82">
        <f t="shared" si="3"/>
        <v>14.976991783736668</v>
      </c>
      <c r="AL44" s="82">
        <f t="shared" si="3"/>
        <v>14.24805765039542</v>
      </c>
      <c r="AM44" s="82">
        <f t="shared" si="3"/>
        <v>15.709035081418623</v>
      </c>
      <c r="AN44" s="82">
        <f t="shared" si="3"/>
        <v>11.051362958243093</v>
      </c>
      <c r="AO44" s="82">
        <f t="shared" si="3"/>
        <v>18.812573041981342</v>
      </c>
      <c r="AP44" s="82">
        <f t="shared" si="3"/>
        <v>14.593789864801535</v>
      </c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04"/>
      <c r="CP44" s="104"/>
      <c r="CQ44" s="104"/>
      <c r="CR44" s="104"/>
      <c r="CS44" s="104"/>
      <c r="CT44" s="104"/>
      <c r="CU44" s="104"/>
      <c r="CV44" s="104"/>
      <c r="CW44" s="104"/>
      <c r="CX44" s="104"/>
      <c r="CY44" s="104"/>
      <c r="CZ44" s="104"/>
      <c r="DA44" s="104"/>
      <c r="DB44" s="104"/>
      <c r="DC44" s="104"/>
      <c r="DD44" s="104"/>
      <c r="DE44" s="104"/>
      <c r="DF44" s="104"/>
      <c r="DG44" s="104"/>
      <c r="DH44" s="104"/>
      <c r="DI44" s="104"/>
      <c r="DJ44" s="104"/>
      <c r="DK44" s="104"/>
      <c r="DL44" s="104"/>
      <c r="DM44" s="104"/>
      <c r="DN44" s="104"/>
      <c r="DO44" s="104"/>
      <c r="DP44" s="104"/>
      <c r="DQ44" s="104"/>
      <c r="DR44" s="104"/>
      <c r="DS44" s="104"/>
      <c r="DT44" s="104"/>
      <c r="DU44" s="104"/>
      <c r="DV44" s="104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M44"/>
  <sheetViews>
    <sheetView zoomScale="55" zoomScaleNormal="55" zoomScalePageLayoutView="70" workbookViewId="0">
      <selection activeCell="A43" sqref="A43"/>
    </sheetView>
  </sheetViews>
  <sheetFormatPr baseColWidth="10" defaultColWidth="11.44140625" defaultRowHeight="14.4" x14ac:dyDescent="0.3"/>
  <cols>
    <col min="1" max="1" width="32.6640625" style="3" bestFit="1" customWidth="1"/>
    <col min="2" max="2" width="19.88671875" style="3" bestFit="1" customWidth="1"/>
    <col min="3" max="3" width="18.21875" style="3" bestFit="1" customWidth="1"/>
    <col min="4" max="4" width="15.109375" style="10" bestFit="1" customWidth="1"/>
    <col min="5" max="5" width="16.21875" style="3" bestFit="1" customWidth="1"/>
    <col min="6" max="6" width="16.5546875" style="3" bestFit="1" customWidth="1"/>
    <col min="7" max="7" width="14.88671875" style="3" bestFit="1" customWidth="1"/>
    <col min="8" max="8" width="17.109375" style="3" bestFit="1" customWidth="1"/>
    <col min="9" max="9" width="22.6640625" style="3" bestFit="1" customWidth="1"/>
    <col min="10" max="10" width="14.88671875" style="3" bestFit="1" customWidth="1"/>
    <col min="11" max="11" width="15.109375" style="3" bestFit="1" customWidth="1"/>
    <col min="12" max="12" width="17.6640625" style="3" bestFit="1" customWidth="1"/>
    <col min="13" max="13" width="16.77734375" style="3" bestFit="1" customWidth="1"/>
    <col min="14" max="14" width="26" style="3" bestFit="1" customWidth="1"/>
    <col min="15" max="15" width="15.109375" style="3" bestFit="1" customWidth="1"/>
    <col min="16" max="16" width="18.44140625" style="13" bestFit="1" customWidth="1"/>
    <col min="17" max="17" width="17.88671875" style="13" bestFit="1" customWidth="1"/>
    <col min="18" max="18" width="16" style="3" bestFit="1" customWidth="1"/>
    <col min="19" max="19" width="21" style="3" bestFit="1" customWidth="1"/>
    <col min="20" max="20" width="20.109375" style="3" bestFit="1" customWidth="1"/>
    <col min="21" max="21" width="19" style="3" bestFit="1" customWidth="1"/>
    <col min="22" max="22" width="18.21875" style="3" bestFit="1" customWidth="1"/>
    <col min="23" max="23" width="22.33203125" style="3" bestFit="1" customWidth="1"/>
    <col min="24" max="24" width="14.88671875" style="3" bestFit="1" customWidth="1"/>
    <col min="25" max="25" width="23.21875" style="3" bestFit="1" customWidth="1"/>
    <col min="26" max="26" width="27.33203125" style="3" bestFit="1" customWidth="1"/>
    <col min="27" max="27" width="21" style="3" bestFit="1" customWidth="1"/>
    <col min="28" max="28" width="15.44140625" style="3" bestFit="1" customWidth="1"/>
    <col min="29" max="29" width="14" style="3" bestFit="1" customWidth="1"/>
    <col min="30" max="30" width="12.33203125" style="3" bestFit="1" customWidth="1"/>
    <col min="31" max="31" width="17.33203125" style="3" bestFit="1" customWidth="1"/>
    <col min="32" max="32" width="21.21875" style="3" bestFit="1" customWidth="1"/>
    <col min="33" max="33" width="18.44140625" style="3" bestFit="1" customWidth="1"/>
    <col min="34" max="34" width="22.33203125" style="13" bestFit="1" customWidth="1"/>
    <col min="35" max="35" width="16.5546875" style="3" bestFit="1" customWidth="1"/>
    <col min="36" max="36" width="14" style="3" bestFit="1" customWidth="1"/>
    <col min="37" max="37" width="14.88671875" style="3" bestFit="1" customWidth="1"/>
    <col min="38" max="38" width="16.21875" style="3" bestFit="1" customWidth="1"/>
    <col min="39" max="39" width="17.33203125" style="3" bestFit="1" customWidth="1"/>
    <col min="40" max="40" width="19.33203125" style="10" bestFit="1" customWidth="1"/>
    <col min="41" max="41" width="16" style="4" bestFit="1" customWidth="1"/>
    <col min="42" max="42" width="11.77734375" style="3" bestFit="1" customWidth="1"/>
    <col min="43" max="43" width="8" style="3" customWidth="1"/>
    <col min="44" max="44" width="16.88671875" style="6" bestFit="1" customWidth="1"/>
    <col min="45" max="45" width="15.109375" style="6" bestFit="1" customWidth="1"/>
    <col min="46" max="46" width="12.109375" style="6" customWidth="1"/>
    <col min="47" max="47" width="13.44140625" style="6" customWidth="1"/>
    <col min="48" max="48" width="13.88671875" style="6" customWidth="1"/>
    <col min="49" max="49" width="12.44140625" style="6" customWidth="1"/>
    <col min="50" max="50" width="13.5546875" style="6" customWidth="1"/>
    <col min="51" max="51" width="19.88671875" style="6" bestFit="1" customWidth="1"/>
    <col min="52" max="52" width="12.44140625" style="6" customWidth="1"/>
    <col min="53" max="53" width="12.109375" style="6" customWidth="1"/>
    <col min="54" max="54" width="14.88671875" style="6" bestFit="1" customWidth="1"/>
    <col min="55" max="55" width="13.109375" style="6" customWidth="1"/>
    <col min="56" max="56" width="22.109375" style="6" bestFit="1" customWidth="1"/>
    <col min="57" max="57" width="12.44140625" style="6" customWidth="1"/>
    <col min="58" max="58" width="15.44140625" style="6" bestFit="1" customWidth="1"/>
    <col min="59" max="59" width="14.88671875" style="6" bestFit="1" customWidth="1"/>
    <col min="60" max="60" width="13" style="6" customWidth="1"/>
    <col min="61" max="61" width="17.44140625" style="6" bestFit="1" customWidth="1"/>
    <col min="62" max="62" width="17.109375" style="6" bestFit="1" customWidth="1"/>
    <col min="63" max="63" width="14.88671875" style="6" bestFit="1" customWidth="1"/>
    <col min="64" max="64" width="15.109375" style="6" bestFit="1" customWidth="1"/>
    <col min="65" max="65" width="18.5546875" style="6" bestFit="1" customWidth="1"/>
    <col min="66" max="66" width="12.44140625" style="6" customWidth="1"/>
    <col min="67" max="67" width="19.109375" style="6" bestFit="1" customWidth="1"/>
    <col min="68" max="68" width="22.5546875" style="6" bestFit="1" customWidth="1"/>
    <col min="69" max="69" width="17.44140625" style="6" bestFit="1" customWidth="1"/>
    <col min="70" max="70" width="12.5546875" style="6" customWidth="1"/>
    <col min="71" max="71" width="11.5546875" style="6" customWidth="1"/>
    <col min="72" max="72" width="9.88671875" style="6" customWidth="1"/>
    <col min="73" max="73" width="14.109375" style="6" customWidth="1"/>
    <col min="74" max="74" width="17.5546875" style="6" bestFit="1" customWidth="1"/>
    <col min="75" max="75" width="15.44140625" style="6" bestFit="1" customWidth="1"/>
    <col min="76" max="76" width="19.44140625" style="6" bestFit="1" customWidth="1"/>
    <col min="77" max="77" width="13.88671875" style="6" customWidth="1"/>
    <col min="78" max="78" width="11.5546875" style="6" customWidth="1"/>
    <col min="79" max="79" width="12.44140625" style="6" customWidth="1"/>
    <col min="80" max="80" width="13.109375" style="6" customWidth="1"/>
    <col min="81" max="81" width="14" style="6" bestFit="1" customWidth="1"/>
    <col min="82" max="82" width="15.88671875" style="6" bestFit="1" customWidth="1"/>
    <col min="83" max="83" width="13" style="6" customWidth="1"/>
    <col min="84" max="84" width="9.5546875" style="6" customWidth="1"/>
    <col min="85" max="85" width="11.44140625" style="6"/>
    <col min="86" max="86" width="16.88671875" style="6" bestFit="1" customWidth="1"/>
    <col min="87" max="87" width="15.109375" style="6" bestFit="1" customWidth="1"/>
    <col min="88" max="88" width="12.109375" style="6" customWidth="1"/>
    <col min="89" max="89" width="13.44140625" style="6" customWidth="1"/>
    <col min="90" max="90" width="13.88671875" style="6" customWidth="1"/>
    <col min="91" max="91" width="12.44140625" style="6" customWidth="1"/>
    <col min="92" max="92" width="13.5546875" style="6" customWidth="1"/>
    <col min="93" max="93" width="19.88671875" style="6" bestFit="1" customWidth="1"/>
    <col min="94" max="94" width="12.44140625" style="6" customWidth="1"/>
    <col min="95" max="95" width="12.109375" style="6" customWidth="1"/>
    <col min="96" max="96" width="14.88671875" style="6" bestFit="1" customWidth="1"/>
    <col min="97" max="97" width="13.109375" style="6" customWidth="1"/>
    <col min="98" max="98" width="22.109375" style="6" bestFit="1" customWidth="1"/>
    <col min="99" max="99" width="12.44140625" style="6" customWidth="1"/>
    <col min="100" max="100" width="15.44140625" style="6" bestFit="1" customWidth="1"/>
    <col min="101" max="101" width="14.88671875" style="6" bestFit="1" customWidth="1"/>
    <col min="102" max="102" width="13" style="6" customWidth="1"/>
    <col min="103" max="103" width="17.44140625" style="6" bestFit="1" customWidth="1"/>
    <col min="104" max="104" width="17.109375" style="6" bestFit="1" customWidth="1"/>
    <col min="105" max="105" width="14.88671875" style="6" bestFit="1" customWidth="1"/>
    <col min="106" max="106" width="15.109375" style="6" bestFit="1" customWidth="1"/>
    <col min="107" max="107" width="18.5546875" style="6" bestFit="1" customWidth="1"/>
    <col min="108" max="108" width="12.44140625" style="6" customWidth="1"/>
    <col min="109" max="109" width="19.109375" style="6" bestFit="1" customWidth="1"/>
    <col min="110" max="110" width="22.5546875" style="6" bestFit="1" customWidth="1"/>
    <col min="111" max="111" width="17.44140625" style="6" bestFit="1" customWidth="1"/>
    <col min="112" max="112" width="12.5546875" style="6" customWidth="1"/>
    <col min="113" max="113" width="11.5546875" style="6" customWidth="1"/>
    <col min="114" max="114" width="9.88671875" style="6" customWidth="1"/>
    <col min="115" max="115" width="14.109375" style="6" customWidth="1"/>
    <col min="116" max="116" width="17.5546875" style="6" bestFit="1" customWidth="1"/>
    <col min="117" max="117" width="15.44140625" style="6" bestFit="1" customWidth="1"/>
    <col min="118" max="118" width="19.44140625" style="6" bestFit="1" customWidth="1"/>
    <col min="119" max="119" width="13.88671875" style="6" customWidth="1"/>
    <col min="120" max="120" width="11.5546875" style="6" customWidth="1"/>
    <col min="121" max="121" width="12.44140625" style="6" customWidth="1"/>
    <col min="122" max="122" width="13.109375" style="6" customWidth="1"/>
    <col min="123" max="123" width="14" style="6" bestFit="1" customWidth="1"/>
    <col min="124" max="124" width="15.88671875" style="6" bestFit="1" customWidth="1"/>
    <col min="125" max="125" width="13" style="6" customWidth="1"/>
    <col min="126" max="126" width="9.5546875" style="6" customWidth="1"/>
    <col min="127" max="143" width="11.44140625" style="6"/>
    <col min="144" max="16384" width="11.44140625" style="3"/>
  </cols>
  <sheetData>
    <row r="1" spans="1:143" s="16" customFormat="1" x14ac:dyDescent="0.3">
      <c r="A1" s="22" t="s">
        <v>121</v>
      </c>
      <c r="B1" s="33" t="s">
        <v>122</v>
      </c>
      <c r="C1" s="33" t="s">
        <v>123</v>
      </c>
      <c r="D1" s="22" t="s">
        <v>119</v>
      </c>
      <c r="E1" s="33" t="s">
        <v>120</v>
      </c>
      <c r="F1" s="22" t="s">
        <v>182</v>
      </c>
      <c r="G1" s="33" t="s">
        <v>126</v>
      </c>
      <c r="H1" s="33" t="s">
        <v>127</v>
      </c>
      <c r="I1" s="22" t="s">
        <v>128</v>
      </c>
      <c r="J1" s="22" t="s">
        <v>129</v>
      </c>
      <c r="K1" s="22" t="s">
        <v>130</v>
      </c>
      <c r="L1" s="22" t="s">
        <v>131</v>
      </c>
      <c r="M1" s="22" t="s">
        <v>132</v>
      </c>
      <c r="N1" s="22" t="s">
        <v>133</v>
      </c>
      <c r="O1" s="22" t="s">
        <v>134</v>
      </c>
      <c r="P1" s="22" t="s">
        <v>135</v>
      </c>
      <c r="Q1" s="22" t="s">
        <v>136</v>
      </c>
      <c r="R1" s="22" t="s">
        <v>137</v>
      </c>
      <c r="S1" s="22" t="s">
        <v>138</v>
      </c>
      <c r="T1" s="22" t="s">
        <v>139</v>
      </c>
      <c r="U1" s="22" t="s">
        <v>140</v>
      </c>
      <c r="V1" s="22" t="s">
        <v>141</v>
      </c>
      <c r="W1" s="22" t="s">
        <v>142</v>
      </c>
      <c r="X1" s="22" t="s">
        <v>143</v>
      </c>
      <c r="Y1" s="22" t="s">
        <v>144</v>
      </c>
      <c r="Z1" s="22" t="s">
        <v>145</v>
      </c>
      <c r="AA1" s="22" t="s">
        <v>146</v>
      </c>
      <c r="AB1" s="22" t="s">
        <v>147</v>
      </c>
      <c r="AC1" s="22" t="s">
        <v>148</v>
      </c>
      <c r="AD1" s="22" t="s">
        <v>149</v>
      </c>
      <c r="AE1" s="22" t="s">
        <v>150</v>
      </c>
      <c r="AF1" s="22" t="s">
        <v>151</v>
      </c>
      <c r="AG1" s="22" t="s">
        <v>152</v>
      </c>
      <c r="AH1" s="22" t="s">
        <v>156</v>
      </c>
      <c r="AI1" s="22" t="s">
        <v>157</v>
      </c>
      <c r="AJ1" s="22" t="s">
        <v>158</v>
      </c>
      <c r="AK1" s="22" t="s">
        <v>159</v>
      </c>
      <c r="AL1" s="22" t="s">
        <v>160</v>
      </c>
      <c r="AM1" s="22" t="s">
        <v>161</v>
      </c>
      <c r="AN1" s="22" t="s">
        <v>162</v>
      </c>
      <c r="AO1" s="22" t="s">
        <v>163</v>
      </c>
      <c r="AP1" s="22" t="s">
        <v>164</v>
      </c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</row>
    <row r="2" spans="1:143" x14ac:dyDescent="0.3">
      <c r="A2" s="48" t="s">
        <v>166</v>
      </c>
      <c r="B2" s="4">
        <v>57.142899999999997</v>
      </c>
      <c r="C2" s="4">
        <v>52.645200000000003</v>
      </c>
      <c r="D2" s="4">
        <v>87.315200000000004</v>
      </c>
      <c r="E2" s="13">
        <v>46.698799999999999</v>
      </c>
      <c r="F2" s="13">
        <v>47.830800000000004</v>
      </c>
      <c r="G2" s="4">
        <v>75.643199999999993</v>
      </c>
      <c r="H2" s="4">
        <v>63.692999999999998</v>
      </c>
      <c r="I2" s="4">
        <v>40.3748</v>
      </c>
      <c r="J2" s="4">
        <v>34.465699999999998</v>
      </c>
      <c r="K2" s="13">
        <v>49.932099999999998</v>
      </c>
      <c r="L2" s="13">
        <v>39.052999999999997</v>
      </c>
      <c r="M2" s="4">
        <v>41.682400000000001</v>
      </c>
      <c r="N2" s="13">
        <v>44.954099999999997</v>
      </c>
      <c r="O2" s="13">
        <v>51.2791</v>
      </c>
      <c r="P2" s="13">
        <v>34.683399999999999</v>
      </c>
      <c r="Q2" s="13">
        <v>38.1873</v>
      </c>
      <c r="R2" s="4">
        <v>52.0047</v>
      </c>
      <c r="S2" s="13">
        <v>45.604999999999997</v>
      </c>
      <c r="T2" s="4">
        <v>34.265700000000002</v>
      </c>
      <c r="U2" s="13">
        <v>44.360199999999999</v>
      </c>
      <c r="V2" s="4">
        <v>45.370399999999997</v>
      </c>
      <c r="W2" s="4">
        <v>55.263199999999998</v>
      </c>
      <c r="X2" s="4">
        <v>34.225000000000001</v>
      </c>
      <c r="Y2" s="4">
        <v>32.640099999999997</v>
      </c>
      <c r="Z2" s="13">
        <v>27.6662</v>
      </c>
      <c r="AA2" s="13">
        <v>62.642000000000003</v>
      </c>
      <c r="AB2" s="4">
        <v>53.4621</v>
      </c>
      <c r="AC2" s="4">
        <v>29.2803</v>
      </c>
      <c r="AD2" s="4">
        <v>43.129600000000003</v>
      </c>
      <c r="AE2" s="4">
        <v>30.594899999999999</v>
      </c>
      <c r="AF2" s="4">
        <v>42.2346</v>
      </c>
      <c r="AG2" s="4">
        <v>37.628</v>
      </c>
      <c r="AH2" s="13">
        <v>38.4146</v>
      </c>
      <c r="AI2" s="4">
        <v>20.266500000000001</v>
      </c>
      <c r="AJ2" s="4">
        <v>44.012</v>
      </c>
      <c r="AK2" s="4">
        <v>53.260899999999999</v>
      </c>
      <c r="AL2" s="4">
        <v>31.339600000000001</v>
      </c>
      <c r="AM2" s="7">
        <v>52.197600000000001</v>
      </c>
      <c r="AN2" s="13">
        <v>28.688700000000001</v>
      </c>
      <c r="AO2" s="4">
        <v>51.041699999999999</v>
      </c>
      <c r="AP2" s="13">
        <v>46.692599999999999</v>
      </c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</row>
    <row r="3" spans="1:143" x14ac:dyDescent="0.3">
      <c r="A3" s="23" t="s">
        <v>10</v>
      </c>
      <c r="B3" s="4">
        <v>57.142899999999997</v>
      </c>
      <c r="C3" s="4">
        <v>52.645200000000003</v>
      </c>
      <c r="D3" s="4">
        <v>87.315200000000004</v>
      </c>
      <c r="E3" s="13">
        <v>46.698799999999999</v>
      </c>
      <c r="F3" s="13">
        <v>47.830800000000004</v>
      </c>
      <c r="G3" s="4">
        <v>75.643199999999993</v>
      </c>
      <c r="H3" s="4">
        <v>63.691499999999998</v>
      </c>
      <c r="I3" s="4">
        <v>40.3748</v>
      </c>
      <c r="J3" s="4">
        <v>34.465200000000003</v>
      </c>
      <c r="K3" s="13">
        <v>49.932099999999998</v>
      </c>
      <c r="L3" s="13">
        <v>39.052500000000002</v>
      </c>
      <c r="M3" s="4">
        <v>41.682400000000001</v>
      </c>
      <c r="N3" s="13">
        <v>44.954099999999997</v>
      </c>
      <c r="O3" s="13">
        <v>51.2791</v>
      </c>
      <c r="P3" s="13">
        <v>34.683</v>
      </c>
      <c r="Q3" s="13">
        <v>38.186799999999998</v>
      </c>
      <c r="R3" s="4">
        <v>52.0047</v>
      </c>
      <c r="S3" s="13">
        <v>45.604999999999997</v>
      </c>
      <c r="T3" s="4">
        <v>34.265700000000002</v>
      </c>
      <c r="U3" s="13">
        <v>44.360199999999999</v>
      </c>
      <c r="V3" s="4">
        <v>45.370399999999997</v>
      </c>
      <c r="W3" s="4">
        <v>55.263199999999998</v>
      </c>
      <c r="X3" s="4">
        <v>34.225000000000001</v>
      </c>
      <c r="Y3" s="4">
        <v>32.639699999999998</v>
      </c>
      <c r="Z3" s="13">
        <v>27.6662</v>
      </c>
      <c r="AA3" s="13">
        <v>62.642000000000003</v>
      </c>
      <c r="AB3" s="4">
        <v>53.4621</v>
      </c>
      <c r="AC3" s="4">
        <v>29.2803</v>
      </c>
      <c r="AD3" s="4">
        <v>43.129600000000003</v>
      </c>
      <c r="AE3" s="4">
        <v>30.594899999999999</v>
      </c>
      <c r="AF3" s="4">
        <v>42.2346</v>
      </c>
      <c r="AG3" s="4">
        <v>37.628</v>
      </c>
      <c r="AH3" s="13">
        <v>38.4146</v>
      </c>
      <c r="AI3" s="4">
        <v>20.266500000000001</v>
      </c>
      <c r="AJ3" s="4">
        <v>44.012</v>
      </c>
      <c r="AK3" s="4">
        <v>53.260899999999999</v>
      </c>
      <c r="AL3" s="4">
        <v>31.339200000000002</v>
      </c>
      <c r="AM3" s="7">
        <v>52.197600000000001</v>
      </c>
      <c r="AN3" s="13">
        <v>28.688700000000001</v>
      </c>
      <c r="AO3" s="4">
        <v>51.041699999999999</v>
      </c>
      <c r="AP3" s="13">
        <v>46.692599999999999</v>
      </c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</row>
    <row r="4" spans="1:143" x14ac:dyDescent="0.3">
      <c r="A4" s="23" t="s">
        <v>11</v>
      </c>
      <c r="B4" s="4">
        <v>57.142899999999997</v>
      </c>
      <c r="C4" s="4">
        <v>52.644100000000002</v>
      </c>
      <c r="D4" s="4">
        <v>87.315200000000004</v>
      </c>
      <c r="E4" s="13">
        <v>46.698</v>
      </c>
      <c r="F4" s="13">
        <v>47.830800000000004</v>
      </c>
      <c r="G4" s="4">
        <v>75.643199999999993</v>
      </c>
      <c r="H4" s="4">
        <v>63.691499999999998</v>
      </c>
      <c r="I4" s="4">
        <v>40.3748</v>
      </c>
      <c r="J4" s="4">
        <v>34.465200000000003</v>
      </c>
      <c r="K4" s="13">
        <v>49.932099999999998</v>
      </c>
      <c r="L4" s="13">
        <v>39.052500000000002</v>
      </c>
      <c r="M4" s="4">
        <v>41.682400000000001</v>
      </c>
      <c r="N4" s="13">
        <v>44.954099999999997</v>
      </c>
      <c r="O4" s="13">
        <v>51.2791</v>
      </c>
      <c r="P4" s="13">
        <v>34.683</v>
      </c>
      <c r="Q4" s="13">
        <v>38.186799999999998</v>
      </c>
      <c r="R4" s="4">
        <v>52.0047</v>
      </c>
      <c r="S4" s="13">
        <v>45.604999999999997</v>
      </c>
      <c r="T4" s="4">
        <v>34.265700000000002</v>
      </c>
      <c r="U4" s="13">
        <v>44.360199999999999</v>
      </c>
      <c r="V4" s="4">
        <v>45.370399999999997</v>
      </c>
      <c r="W4" s="4">
        <v>55.263199999999998</v>
      </c>
      <c r="X4" s="4">
        <v>34.225000000000001</v>
      </c>
      <c r="Y4" s="4">
        <v>32.639699999999998</v>
      </c>
      <c r="Z4" s="13">
        <v>27.6662</v>
      </c>
      <c r="AA4" s="13">
        <v>62.642000000000003</v>
      </c>
      <c r="AB4" s="4">
        <v>53.460999999999999</v>
      </c>
      <c r="AC4" s="4">
        <v>29.2803</v>
      </c>
      <c r="AD4" s="4">
        <v>43.128900000000002</v>
      </c>
      <c r="AE4" s="4">
        <v>30.5945</v>
      </c>
      <c r="AF4" s="4">
        <v>42.234000000000002</v>
      </c>
      <c r="AG4" s="4">
        <v>37.628</v>
      </c>
      <c r="AH4" s="13">
        <v>38.4146</v>
      </c>
      <c r="AI4" s="4">
        <v>20.266500000000001</v>
      </c>
      <c r="AJ4" s="4">
        <v>44.012</v>
      </c>
      <c r="AK4" s="4">
        <v>53.260899999999999</v>
      </c>
      <c r="AL4" s="4">
        <v>31.339200000000002</v>
      </c>
      <c r="AM4" s="7">
        <v>52.196599999999997</v>
      </c>
      <c r="AN4" s="13">
        <v>28.688700000000001</v>
      </c>
      <c r="AO4" s="4">
        <v>51.041699999999999</v>
      </c>
      <c r="AP4" s="13">
        <v>46.692599999999999</v>
      </c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</row>
    <row r="5" spans="1:143" x14ac:dyDescent="0.3">
      <c r="A5" s="23" t="s">
        <v>12</v>
      </c>
      <c r="B5" s="4">
        <v>54.451599999999999</v>
      </c>
      <c r="C5" s="4">
        <v>61.25</v>
      </c>
      <c r="D5" s="4">
        <v>84.807699999999997</v>
      </c>
      <c r="E5" s="13">
        <v>43.796300000000002</v>
      </c>
      <c r="F5" s="13">
        <v>60.5839</v>
      </c>
      <c r="G5" s="4">
        <v>79.773300000000006</v>
      </c>
      <c r="H5" s="4">
        <v>52.8123</v>
      </c>
      <c r="I5" s="4">
        <v>38.052199999999999</v>
      </c>
      <c r="J5" s="4">
        <v>36.779600000000002</v>
      </c>
      <c r="K5" s="13">
        <v>51.422600000000003</v>
      </c>
      <c r="L5" s="13">
        <v>45.633299999999998</v>
      </c>
      <c r="M5" s="4">
        <v>38.5321</v>
      </c>
      <c r="N5" s="13">
        <v>42.277099999999997</v>
      </c>
      <c r="O5" s="13">
        <v>53.945</v>
      </c>
      <c r="P5" s="13">
        <v>37.804299999999998</v>
      </c>
      <c r="Q5" s="13">
        <v>43.715299999999999</v>
      </c>
      <c r="R5" s="4">
        <v>47.015799999999999</v>
      </c>
      <c r="S5" s="13">
        <v>45.088200000000001</v>
      </c>
      <c r="T5" s="4">
        <v>30.6172</v>
      </c>
      <c r="U5" s="13">
        <v>45.582999999999998</v>
      </c>
      <c r="V5" s="4">
        <v>48.0593</v>
      </c>
      <c r="W5" s="4">
        <v>47.649900000000002</v>
      </c>
      <c r="X5" s="4">
        <v>43.007599999999996</v>
      </c>
      <c r="Y5" s="4">
        <v>37.079599999999999</v>
      </c>
      <c r="Z5" s="13">
        <v>29.607299999999999</v>
      </c>
      <c r="AA5" s="13">
        <v>58.312800000000003</v>
      </c>
      <c r="AB5" s="4">
        <v>52.267699999999998</v>
      </c>
      <c r="AC5" s="4">
        <v>23.706299999999999</v>
      </c>
      <c r="AD5" s="4">
        <v>41.295400000000001</v>
      </c>
      <c r="AE5" s="4">
        <v>27.893699999999999</v>
      </c>
      <c r="AF5" s="4">
        <v>40.436500000000002</v>
      </c>
      <c r="AG5" s="4">
        <v>36.6584</v>
      </c>
      <c r="AH5" s="13">
        <v>36.5107</v>
      </c>
      <c r="AI5" s="4">
        <v>20.370100000000001</v>
      </c>
      <c r="AJ5" s="4">
        <v>34.386000000000003</v>
      </c>
      <c r="AK5" s="4">
        <v>51.851900000000001</v>
      </c>
      <c r="AL5" s="4">
        <v>30.885200000000001</v>
      </c>
      <c r="AM5" s="7">
        <v>46.014200000000002</v>
      </c>
      <c r="AN5" s="13">
        <v>29.197099999999999</v>
      </c>
      <c r="AO5" s="4">
        <v>41.820799999999998</v>
      </c>
      <c r="AP5" s="13">
        <v>44.182600000000001</v>
      </c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</row>
    <row r="6" spans="1:143" x14ac:dyDescent="0.3">
      <c r="A6" s="23" t="s">
        <v>13</v>
      </c>
      <c r="B6" s="4">
        <v>54.451599999999999</v>
      </c>
      <c r="C6" s="4">
        <v>61.25</v>
      </c>
      <c r="D6" s="4">
        <v>84.807699999999997</v>
      </c>
      <c r="E6" s="13">
        <v>43.796300000000002</v>
      </c>
      <c r="F6" s="13">
        <v>60.5839</v>
      </c>
      <c r="G6" s="4">
        <v>79.773300000000006</v>
      </c>
      <c r="H6" s="4">
        <v>52.8123</v>
      </c>
      <c r="I6" s="4">
        <v>38.052199999999999</v>
      </c>
      <c r="J6" s="4">
        <v>36.7791</v>
      </c>
      <c r="K6" s="13">
        <v>51.422600000000003</v>
      </c>
      <c r="L6" s="13">
        <v>45.633299999999998</v>
      </c>
      <c r="M6" s="4">
        <v>38.5321</v>
      </c>
      <c r="N6" s="13">
        <v>42.277099999999997</v>
      </c>
      <c r="O6" s="13">
        <v>53.945</v>
      </c>
      <c r="P6" s="13">
        <v>37.803800000000003</v>
      </c>
      <c r="Q6" s="13">
        <v>43.715299999999999</v>
      </c>
      <c r="R6" s="4">
        <v>47.014899999999997</v>
      </c>
      <c r="S6" s="13">
        <v>45.088200000000001</v>
      </c>
      <c r="T6" s="4">
        <v>30.616800000000001</v>
      </c>
      <c r="U6" s="13">
        <v>45.582999999999998</v>
      </c>
      <c r="V6" s="4">
        <v>48.058399999999999</v>
      </c>
      <c r="W6" s="4">
        <v>47.649900000000002</v>
      </c>
      <c r="X6" s="4">
        <v>43.007599999999996</v>
      </c>
      <c r="Y6" s="4">
        <v>37.079599999999999</v>
      </c>
      <c r="Z6" s="13">
        <v>29.607299999999999</v>
      </c>
      <c r="AA6" s="13">
        <v>58.312800000000003</v>
      </c>
      <c r="AB6" s="4">
        <v>52.267699999999998</v>
      </c>
      <c r="AC6" s="4">
        <v>23.706299999999999</v>
      </c>
      <c r="AD6" s="4">
        <v>41.294699999999999</v>
      </c>
      <c r="AE6" s="4">
        <v>27.893699999999999</v>
      </c>
      <c r="AF6" s="4">
        <v>40.436500000000002</v>
      </c>
      <c r="AG6" s="4">
        <v>36.6584</v>
      </c>
      <c r="AH6" s="13">
        <v>36.5107</v>
      </c>
      <c r="AI6" s="4">
        <v>20.370100000000001</v>
      </c>
      <c r="AJ6" s="4">
        <v>34.386000000000003</v>
      </c>
      <c r="AK6" s="4">
        <v>51.851900000000001</v>
      </c>
      <c r="AL6" s="4">
        <v>30.885200000000001</v>
      </c>
      <c r="AM6" s="7">
        <v>46.014200000000002</v>
      </c>
      <c r="AN6" s="13">
        <v>29.197099999999999</v>
      </c>
      <c r="AO6" s="4">
        <v>41.820799999999998</v>
      </c>
      <c r="AP6" s="13">
        <v>44.182600000000001</v>
      </c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</row>
    <row r="7" spans="1:143" x14ac:dyDescent="0.3">
      <c r="A7" s="23" t="s">
        <v>16</v>
      </c>
      <c r="B7" s="4">
        <v>54.451599999999999</v>
      </c>
      <c r="C7" s="4">
        <v>61.25</v>
      </c>
      <c r="D7" s="4">
        <v>84.807699999999997</v>
      </c>
      <c r="E7" s="13">
        <v>43.796300000000002</v>
      </c>
      <c r="F7" s="13">
        <v>60.5839</v>
      </c>
      <c r="G7" s="4">
        <v>79.773300000000006</v>
      </c>
      <c r="H7" s="4">
        <v>52.8123</v>
      </c>
      <c r="I7" s="4">
        <v>38.052199999999999</v>
      </c>
      <c r="J7" s="4">
        <v>36.779600000000002</v>
      </c>
      <c r="K7" s="13">
        <v>51.422600000000003</v>
      </c>
      <c r="L7" s="13">
        <v>45.633299999999998</v>
      </c>
      <c r="M7" s="4">
        <v>38.5321</v>
      </c>
      <c r="N7" s="13">
        <v>42.277099999999997</v>
      </c>
      <c r="O7" s="13">
        <v>53.945</v>
      </c>
      <c r="P7" s="13">
        <v>37.803800000000003</v>
      </c>
      <c r="Q7" s="13">
        <v>43.715299999999999</v>
      </c>
      <c r="R7" s="4">
        <v>47.015799999999999</v>
      </c>
      <c r="S7" s="13">
        <v>45.088200000000001</v>
      </c>
      <c r="T7" s="4">
        <v>30.6172</v>
      </c>
      <c r="U7" s="13">
        <v>45.582999999999998</v>
      </c>
      <c r="V7" s="4">
        <v>48.0593</v>
      </c>
      <c r="W7" s="4">
        <v>47.649900000000002</v>
      </c>
      <c r="X7" s="4">
        <v>43.007599999999996</v>
      </c>
      <c r="Y7" s="4">
        <v>37.079599999999999</v>
      </c>
      <c r="Z7" s="13">
        <v>29.607299999999999</v>
      </c>
      <c r="AA7" s="13">
        <v>58.312800000000003</v>
      </c>
      <c r="AB7" s="4">
        <v>52.267699999999998</v>
      </c>
      <c r="AC7" s="4">
        <v>23.706299999999999</v>
      </c>
      <c r="AD7" s="4">
        <v>41.295400000000001</v>
      </c>
      <c r="AE7" s="4">
        <v>27.893699999999999</v>
      </c>
      <c r="AF7" s="4">
        <v>40.436500000000002</v>
      </c>
      <c r="AG7" s="4">
        <v>36.6584</v>
      </c>
      <c r="AH7" s="13">
        <v>36.5107</v>
      </c>
      <c r="AI7" s="4">
        <v>20.370100000000001</v>
      </c>
      <c r="AJ7" s="4">
        <v>34.386000000000003</v>
      </c>
      <c r="AK7" s="4">
        <v>51.851900000000001</v>
      </c>
      <c r="AL7" s="4">
        <v>30.885200000000001</v>
      </c>
      <c r="AM7" s="7">
        <v>46.014200000000002</v>
      </c>
      <c r="AN7" s="13">
        <v>29.197099999999999</v>
      </c>
      <c r="AO7" s="4">
        <v>41.820799999999998</v>
      </c>
      <c r="AP7" s="13">
        <v>44.182600000000001</v>
      </c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</row>
    <row r="8" spans="1:143" x14ac:dyDescent="0.3">
      <c r="A8" s="23" t="s">
        <v>17</v>
      </c>
      <c r="B8" s="4">
        <v>54.451599999999999</v>
      </c>
      <c r="C8" s="4">
        <v>61.25</v>
      </c>
      <c r="D8" s="4">
        <v>84.807699999999997</v>
      </c>
      <c r="E8" s="13">
        <v>43.796300000000002</v>
      </c>
      <c r="F8" s="13">
        <v>60.5839</v>
      </c>
      <c r="G8" s="4">
        <v>79.773300000000006</v>
      </c>
      <c r="H8" s="4">
        <v>52.811199999999999</v>
      </c>
      <c r="I8" s="4">
        <v>38.052199999999999</v>
      </c>
      <c r="J8" s="4">
        <v>36.7791</v>
      </c>
      <c r="K8" s="13">
        <v>51.422600000000003</v>
      </c>
      <c r="L8" s="13">
        <v>45.633299999999998</v>
      </c>
      <c r="M8" s="4">
        <v>38.5321</v>
      </c>
      <c r="N8" s="13">
        <v>42.277099999999997</v>
      </c>
      <c r="O8" s="13">
        <v>53.945</v>
      </c>
      <c r="P8" s="13">
        <v>37.803800000000003</v>
      </c>
      <c r="Q8" s="13">
        <v>43.715299999999999</v>
      </c>
      <c r="R8" s="4">
        <v>47.014899999999997</v>
      </c>
      <c r="S8" s="13">
        <v>45.088200000000001</v>
      </c>
      <c r="T8" s="4">
        <v>30.616800000000001</v>
      </c>
      <c r="U8" s="13">
        <v>45.582999999999998</v>
      </c>
      <c r="V8" s="4">
        <v>48.058399999999999</v>
      </c>
      <c r="W8" s="4">
        <v>47.649900000000002</v>
      </c>
      <c r="X8" s="4">
        <v>43.007599999999996</v>
      </c>
      <c r="Y8" s="4">
        <v>37.079599999999999</v>
      </c>
      <c r="Z8" s="13">
        <v>29.607299999999999</v>
      </c>
      <c r="AA8" s="13">
        <v>58.312800000000003</v>
      </c>
      <c r="AB8" s="4">
        <v>52.267699999999998</v>
      </c>
      <c r="AC8" s="4">
        <v>23.706299999999999</v>
      </c>
      <c r="AD8" s="4">
        <v>41.294699999999999</v>
      </c>
      <c r="AE8" s="4">
        <v>27.893699999999999</v>
      </c>
      <c r="AF8" s="4">
        <v>40.4358</v>
      </c>
      <c r="AG8" s="4">
        <v>36.6584</v>
      </c>
      <c r="AH8" s="13">
        <v>36.5107</v>
      </c>
      <c r="AI8" s="4">
        <v>20.370100000000001</v>
      </c>
      <c r="AJ8" s="4">
        <v>34.386000000000003</v>
      </c>
      <c r="AK8" s="4">
        <v>51.851900000000001</v>
      </c>
      <c r="AL8" s="4">
        <v>30.885200000000001</v>
      </c>
      <c r="AM8" s="7">
        <v>46.014200000000002</v>
      </c>
      <c r="AN8" s="13">
        <v>29.197099999999999</v>
      </c>
      <c r="AO8" s="4">
        <v>41.820799999999998</v>
      </c>
      <c r="AP8" s="13">
        <v>44.182600000000001</v>
      </c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</row>
    <row r="9" spans="1:143" x14ac:dyDescent="0.3">
      <c r="A9" s="23" t="s">
        <v>18</v>
      </c>
      <c r="B9" s="4">
        <v>61.927500000000002</v>
      </c>
      <c r="C9" s="4">
        <v>61.281199999999998</v>
      </c>
      <c r="D9" s="4">
        <v>82.6875</v>
      </c>
      <c r="E9" s="13">
        <v>64.066199999999995</v>
      </c>
      <c r="F9" s="13">
        <v>65.680400000000006</v>
      </c>
      <c r="G9" s="4">
        <v>75.664900000000003</v>
      </c>
      <c r="H9" s="4">
        <v>69.534599999999998</v>
      </c>
      <c r="I9" s="4">
        <v>43.337299999999999</v>
      </c>
      <c r="J9" s="4">
        <v>46.9482</v>
      </c>
      <c r="K9" s="13">
        <v>47.558300000000003</v>
      </c>
      <c r="L9" s="13">
        <v>48.45</v>
      </c>
      <c r="M9" s="4">
        <v>40.909100000000002</v>
      </c>
      <c r="N9" s="13">
        <v>39.229100000000003</v>
      </c>
      <c r="O9" s="13">
        <v>62.112699999999997</v>
      </c>
      <c r="P9" s="13">
        <v>39.856000000000002</v>
      </c>
      <c r="Q9" s="13">
        <v>42.567599999999999</v>
      </c>
      <c r="R9" s="4">
        <v>46.566499999999998</v>
      </c>
      <c r="S9" s="13">
        <v>50.357799999999997</v>
      </c>
      <c r="T9" s="4">
        <v>38.547800000000002</v>
      </c>
      <c r="U9" s="13">
        <v>52.401200000000003</v>
      </c>
      <c r="V9" s="4">
        <v>50.428800000000003</v>
      </c>
      <c r="W9" s="4">
        <v>48.344700000000003</v>
      </c>
      <c r="X9" s="4">
        <v>36.996600000000001</v>
      </c>
      <c r="Y9" s="4">
        <v>36.609200000000001</v>
      </c>
      <c r="Z9" s="13">
        <v>27.4254</v>
      </c>
      <c r="AA9" s="13">
        <v>61.523400000000002</v>
      </c>
      <c r="AB9" s="4">
        <v>57.316099999999999</v>
      </c>
      <c r="AC9" s="4">
        <v>31.673100000000002</v>
      </c>
      <c r="AD9" s="4">
        <v>41.482500000000002</v>
      </c>
      <c r="AE9" s="4">
        <v>31.144100000000002</v>
      </c>
      <c r="AF9" s="4">
        <v>45.4</v>
      </c>
      <c r="AG9" s="4">
        <v>32.959600000000002</v>
      </c>
      <c r="AH9" s="13">
        <v>38.760100000000001</v>
      </c>
      <c r="AI9" s="4">
        <v>22.111000000000001</v>
      </c>
      <c r="AJ9" s="4">
        <v>58.333300000000001</v>
      </c>
      <c r="AK9" s="4">
        <v>65.362399999999994</v>
      </c>
      <c r="AL9" s="4">
        <v>37.058799999999998</v>
      </c>
      <c r="AM9" s="7">
        <v>52.2027</v>
      </c>
      <c r="AN9" s="13">
        <v>27.9544</v>
      </c>
      <c r="AO9" s="4">
        <v>46.074300000000001</v>
      </c>
      <c r="AP9" s="13">
        <v>52.147500000000001</v>
      </c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</row>
    <row r="10" spans="1:143" x14ac:dyDescent="0.3">
      <c r="A10" s="23" t="s">
        <v>19</v>
      </c>
      <c r="B10" s="4">
        <v>61.926200000000001</v>
      </c>
      <c r="C10" s="4">
        <v>61.279800000000002</v>
      </c>
      <c r="D10" s="4">
        <v>82.6875</v>
      </c>
      <c r="E10" s="13">
        <v>64.066199999999995</v>
      </c>
      <c r="F10" s="13">
        <v>65.678799999999995</v>
      </c>
      <c r="G10" s="4">
        <v>75.662700000000001</v>
      </c>
      <c r="H10" s="4">
        <v>69.534599999999998</v>
      </c>
      <c r="I10" s="4">
        <v>43.337299999999999</v>
      </c>
      <c r="J10" s="4">
        <v>46.9482</v>
      </c>
      <c r="K10" s="13">
        <v>47.558300000000003</v>
      </c>
      <c r="L10" s="13">
        <v>48.45</v>
      </c>
      <c r="M10" s="4">
        <v>40.909100000000002</v>
      </c>
      <c r="N10" s="13">
        <v>39.228499999999997</v>
      </c>
      <c r="O10" s="13">
        <v>62.112699999999997</v>
      </c>
      <c r="P10" s="13">
        <v>39.856000000000002</v>
      </c>
      <c r="Q10" s="13">
        <v>42.567599999999999</v>
      </c>
      <c r="R10" s="4">
        <v>46.5657</v>
      </c>
      <c r="S10" s="13">
        <v>50.357799999999997</v>
      </c>
      <c r="T10" s="4">
        <v>38.5473</v>
      </c>
      <c r="U10" s="13">
        <v>52.401200000000003</v>
      </c>
      <c r="V10" s="4">
        <v>50.428800000000003</v>
      </c>
      <c r="W10" s="4">
        <v>48.344700000000003</v>
      </c>
      <c r="X10" s="4">
        <v>36.996600000000001</v>
      </c>
      <c r="Y10" s="4">
        <v>36.609200000000001</v>
      </c>
      <c r="Z10" s="13">
        <v>27.4254</v>
      </c>
      <c r="AA10" s="13">
        <v>61.523400000000002</v>
      </c>
      <c r="AB10" s="4">
        <v>57.316099999999999</v>
      </c>
      <c r="AC10" s="4">
        <v>31.673100000000002</v>
      </c>
      <c r="AD10" s="4">
        <v>41.4818</v>
      </c>
      <c r="AE10" s="4">
        <v>31.144100000000002</v>
      </c>
      <c r="AF10" s="4">
        <v>45.3992</v>
      </c>
      <c r="AG10" s="4">
        <v>32.959600000000002</v>
      </c>
      <c r="AH10" s="13">
        <v>38.759599999999999</v>
      </c>
      <c r="AI10" s="4">
        <v>22.111000000000001</v>
      </c>
      <c r="AJ10" s="4">
        <v>58.333300000000001</v>
      </c>
      <c r="AK10" s="4">
        <v>65.362399999999994</v>
      </c>
      <c r="AL10" s="4">
        <v>37.058799999999998</v>
      </c>
      <c r="AM10" s="7">
        <v>52.2027</v>
      </c>
      <c r="AN10" s="13">
        <v>27.9544</v>
      </c>
      <c r="AO10" s="4">
        <v>46.074300000000001</v>
      </c>
      <c r="AP10" s="13">
        <v>52.147500000000001</v>
      </c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</row>
    <row r="11" spans="1:143" x14ac:dyDescent="0.3">
      <c r="A11" s="23" t="s">
        <v>22</v>
      </c>
      <c r="B11" s="4">
        <v>61.926200000000001</v>
      </c>
      <c r="C11" s="4">
        <v>61.279800000000002</v>
      </c>
      <c r="D11" s="4">
        <v>82.6875</v>
      </c>
      <c r="E11" s="13">
        <v>64.064700000000002</v>
      </c>
      <c r="F11" s="13">
        <v>65.678799999999995</v>
      </c>
      <c r="G11" s="4">
        <v>75.662700000000001</v>
      </c>
      <c r="H11" s="4">
        <v>69.532799999999995</v>
      </c>
      <c r="I11" s="4">
        <v>43.337299999999999</v>
      </c>
      <c r="J11" s="4">
        <v>46.947400000000002</v>
      </c>
      <c r="K11" s="13">
        <v>47.557400000000001</v>
      </c>
      <c r="L11" s="13">
        <v>48.449100000000001</v>
      </c>
      <c r="M11" s="4">
        <v>40.909100000000002</v>
      </c>
      <c r="N11" s="13">
        <v>39.228499999999997</v>
      </c>
      <c r="O11" s="13">
        <v>62.112699999999997</v>
      </c>
      <c r="P11" s="13">
        <v>39.855400000000003</v>
      </c>
      <c r="Q11" s="13">
        <v>42.567599999999999</v>
      </c>
      <c r="R11" s="4">
        <v>46.5657</v>
      </c>
      <c r="S11" s="13">
        <v>50.357799999999997</v>
      </c>
      <c r="T11" s="4">
        <v>38.5473</v>
      </c>
      <c r="U11" s="13">
        <v>52.400199999999998</v>
      </c>
      <c r="V11" s="4">
        <v>50.428800000000003</v>
      </c>
      <c r="W11" s="4">
        <v>48.344700000000003</v>
      </c>
      <c r="X11" s="4">
        <v>36.996600000000001</v>
      </c>
      <c r="Y11" s="4">
        <v>36.608699999999999</v>
      </c>
      <c r="Z11" s="13">
        <v>27.4254</v>
      </c>
      <c r="AA11" s="13">
        <v>61.523400000000002</v>
      </c>
      <c r="AB11" s="4">
        <v>57.314900000000002</v>
      </c>
      <c r="AC11" s="4">
        <v>31.672699999999999</v>
      </c>
      <c r="AD11" s="4">
        <v>41.4818</v>
      </c>
      <c r="AE11" s="4">
        <v>31.144100000000002</v>
      </c>
      <c r="AF11" s="4">
        <v>45.3992</v>
      </c>
      <c r="AG11" s="4">
        <v>32.959600000000002</v>
      </c>
      <c r="AH11" s="13">
        <v>38.759599999999999</v>
      </c>
      <c r="AI11" s="4">
        <v>22.110800000000001</v>
      </c>
      <c r="AJ11" s="4">
        <v>58.333300000000001</v>
      </c>
      <c r="AK11" s="4">
        <v>65.360799999999998</v>
      </c>
      <c r="AL11" s="4">
        <v>37.058799999999998</v>
      </c>
      <c r="AM11" s="7">
        <v>52.2027</v>
      </c>
      <c r="AN11" s="13">
        <v>27.9541</v>
      </c>
      <c r="AO11" s="4">
        <v>46.073500000000003</v>
      </c>
      <c r="AP11" s="13">
        <v>52.147500000000001</v>
      </c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</row>
    <row r="12" spans="1:143" x14ac:dyDescent="0.3">
      <c r="A12" s="23" t="s">
        <v>23</v>
      </c>
      <c r="B12" s="4">
        <v>39.964500000000001</v>
      </c>
      <c r="C12" s="4">
        <v>52.0702</v>
      </c>
      <c r="D12" s="4">
        <v>47.851599999999998</v>
      </c>
      <c r="E12" s="13">
        <v>37.046399999999998</v>
      </c>
      <c r="F12" s="13">
        <v>49.328899999999997</v>
      </c>
      <c r="G12" s="4">
        <v>55.4392</v>
      </c>
      <c r="H12" s="4">
        <v>46.908200000000001</v>
      </c>
      <c r="I12" s="4">
        <v>41.509799999999998</v>
      </c>
      <c r="J12" s="4">
        <v>31.2378</v>
      </c>
      <c r="K12" s="13">
        <v>42.1875</v>
      </c>
      <c r="L12" s="13">
        <v>30.8535</v>
      </c>
      <c r="M12" s="4">
        <v>29.282900000000001</v>
      </c>
      <c r="N12" s="13">
        <v>31.6023</v>
      </c>
      <c r="O12" s="13">
        <v>47.191000000000003</v>
      </c>
      <c r="P12" s="13">
        <v>31.9998</v>
      </c>
      <c r="Q12" s="13">
        <v>14.411799999999999</v>
      </c>
      <c r="R12" s="4">
        <v>40.131</v>
      </c>
      <c r="S12" s="13">
        <v>41.593299999999999</v>
      </c>
      <c r="T12" s="4">
        <v>32.711100000000002</v>
      </c>
      <c r="U12" s="13">
        <v>34.035699999999999</v>
      </c>
      <c r="V12" s="4">
        <v>27.1218</v>
      </c>
      <c r="W12" s="4">
        <v>36.224699999999999</v>
      </c>
      <c r="X12" s="4">
        <v>24.755600000000001</v>
      </c>
      <c r="Y12" s="4">
        <v>23.174700000000001</v>
      </c>
      <c r="Z12" s="13">
        <v>27.735800000000001</v>
      </c>
      <c r="AA12" s="13">
        <v>46.981499999999997</v>
      </c>
      <c r="AB12" s="4">
        <v>38.281300000000002</v>
      </c>
      <c r="AC12" s="4">
        <v>25.552399999999999</v>
      </c>
      <c r="AD12" s="4">
        <v>29.6159</v>
      </c>
      <c r="AE12" s="4">
        <v>28.498200000000001</v>
      </c>
      <c r="AF12" s="4">
        <v>36.652299999999997</v>
      </c>
      <c r="AG12" s="4">
        <v>27.528099999999998</v>
      </c>
      <c r="AH12" s="13">
        <v>29.115300000000001</v>
      </c>
      <c r="AI12" s="4">
        <v>14.765599999999999</v>
      </c>
      <c r="AJ12" s="4">
        <v>31.749500000000001</v>
      </c>
      <c r="AK12" s="4">
        <v>42.2057</v>
      </c>
      <c r="AL12" s="4">
        <v>33.1828</v>
      </c>
      <c r="AM12" s="7">
        <v>39.001800000000003</v>
      </c>
      <c r="AN12" s="13">
        <v>25.6447</v>
      </c>
      <c r="AO12" s="4">
        <v>44.360199999999999</v>
      </c>
      <c r="AP12" s="13">
        <v>40.136000000000003</v>
      </c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</row>
    <row r="13" spans="1:143" s="6" customFormat="1" x14ac:dyDescent="0.3">
      <c r="A13" s="23" t="s">
        <v>24</v>
      </c>
      <c r="B13" s="7">
        <v>46.044600000000003</v>
      </c>
      <c r="C13" s="7">
        <v>49.216000000000001</v>
      </c>
      <c r="D13" s="7">
        <v>56.480499999999999</v>
      </c>
      <c r="E13" s="15">
        <v>54.203499999999998</v>
      </c>
      <c r="F13" s="13">
        <v>56.267899999999997</v>
      </c>
      <c r="G13" s="7">
        <v>63.349899999999998</v>
      </c>
      <c r="H13" s="7">
        <v>52.415799999999997</v>
      </c>
      <c r="I13" s="7">
        <v>37.292299999999997</v>
      </c>
      <c r="J13" s="7">
        <v>35.535899999999998</v>
      </c>
      <c r="K13" s="13">
        <v>47.521599999999999</v>
      </c>
      <c r="L13" s="13">
        <v>31.299900000000001</v>
      </c>
      <c r="M13" s="7">
        <v>40.497100000000003</v>
      </c>
      <c r="N13" s="13">
        <v>44.455599999999997</v>
      </c>
      <c r="O13" s="13">
        <v>55.524099999999997</v>
      </c>
      <c r="P13" s="15">
        <v>46.974899999999998</v>
      </c>
      <c r="Q13" s="13">
        <v>25.7895</v>
      </c>
      <c r="R13" s="4">
        <v>37.427900000000001</v>
      </c>
      <c r="S13" s="13">
        <v>45.002299999999998</v>
      </c>
      <c r="T13" s="7">
        <v>34.3324</v>
      </c>
      <c r="U13" s="13">
        <v>66.710400000000007</v>
      </c>
      <c r="V13" s="7">
        <v>29.347200000000001</v>
      </c>
      <c r="W13" s="7">
        <v>46.740900000000003</v>
      </c>
      <c r="X13" s="7">
        <v>32.422499999999999</v>
      </c>
      <c r="Y13" s="7">
        <v>29.447099999999999</v>
      </c>
      <c r="Z13" s="15">
        <v>33.6432</v>
      </c>
      <c r="AA13" s="15">
        <v>48.341999999999999</v>
      </c>
      <c r="AB13" s="7">
        <v>35.919400000000003</v>
      </c>
      <c r="AC13" s="7">
        <v>37.9649</v>
      </c>
      <c r="AD13" s="7">
        <v>34.395800000000001</v>
      </c>
      <c r="AE13" s="7">
        <v>33.874000000000002</v>
      </c>
      <c r="AF13" s="7">
        <v>39.337499999999999</v>
      </c>
      <c r="AG13" s="7">
        <v>35.679600000000001</v>
      </c>
      <c r="AH13" s="15">
        <v>33.847999999999999</v>
      </c>
      <c r="AI13" s="7">
        <v>20.027899999999999</v>
      </c>
      <c r="AJ13" s="7">
        <v>41.97</v>
      </c>
      <c r="AK13" s="4">
        <v>51.9129</v>
      </c>
      <c r="AL13" s="7">
        <v>40.466799999999999</v>
      </c>
      <c r="AM13" s="7">
        <v>45.457700000000003</v>
      </c>
      <c r="AN13" s="15">
        <v>34.115099999999998</v>
      </c>
      <c r="AO13" s="7">
        <v>54.159199999999998</v>
      </c>
      <c r="AP13" s="15">
        <v>46.248699999999999</v>
      </c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</row>
    <row r="14" spans="1:143" s="6" customFormat="1" x14ac:dyDescent="0.3">
      <c r="A14" s="24" t="s">
        <v>25</v>
      </c>
      <c r="B14" s="7">
        <v>46.043900000000001</v>
      </c>
      <c r="C14" s="7">
        <v>49.216000000000001</v>
      </c>
      <c r="D14" s="7">
        <v>56.480499999999999</v>
      </c>
      <c r="E14" s="15">
        <v>54.203499999999998</v>
      </c>
      <c r="F14" s="13">
        <v>56.267899999999997</v>
      </c>
      <c r="G14" s="7">
        <v>63.349899999999998</v>
      </c>
      <c r="H14" s="7">
        <v>52.414700000000003</v>
      </c>
      <c r="I14" s="7">
        <v>37.292299999999997</v>
      </c>
      <c r="J14" s="7">
        <v>35.535899999999998</v>
      </c>
      <c r="K14" s="13">
        <v>47.521599999999999</v>
      </c>
      <c r="L14" s="13">
        <v>31.299900000000001</v>
      </c>
      <c r="M14" s="7">
        <v>40.497100000000003</v>
      </c>
      <c r="N14" s="13">
        <v>44.455599999999997</v>
      </c>
      <c r="O14" s="13">
        <v>55.524099999999997</v>
      </c>
      <c r="P14" s="15">
        <v>46.973999999999997</v>
      </c>
      <c r="Q14" s="13">
        <v>25.7895</v>
      </c>
      <c r="R14" s="4">
        <v>37.427900000000001</v>
      </c>
      <c r="S14" s="13">
        <v>45.002299999999998</v>
      </c>
      <c r="T14" s="7">
        <v>34.3324</v>
      </c>
      <c r="U14" s="13">
        <v>66.710400000000007</v>
      </c>
      <c r="V14" s="7">
        <v>29.347200000000001</v>
      </c>
      <c r="W14" s="7">
        <v>46.740900000000003</v>
      </c>
      <c r="X14" s="7">
        <v>32.422499999999999</v>
      </c>
      <c r="Y14" s="7">
        <v>29.447099999999999</v>
      </c>
      <c r="Z14" s="15">
        <v>33.6432</v>
      </c>
      <c r="AA14" s="15">
        <v>48.341099999999997</v>
      </c>
      <c r="AB14" s="7">
        <v>35.919400000000003</v>
      </c>
      <c r="AC14" s="7">
        <v>37.9649</v>
      </c>
      <c r="AD14" s="7">
        <v>34.395800000000001</v>
      </c>
      <c r="AE14" s="7">
        <v>33.874000000000002</v>
      </c>
      <c r="AF14" s="7">
        <v>39.337499999999999</v>
      </c>
      <c r="AG14" s="7">
        <v>35.679600000000001</v>
      </c>
      <c r="AH14" s="15">
        <v>33.8476</v>
      </c>
      <c r="AI14" s="7">
        <v>20.027899999999999</v>
      </c>
      <c r="AJ14" s="7">
        <v>41.97</v>
      </c>
      <c r="AK14" s="4">
        <v>51.911900000000003</v>
      </c>
      <c r="AL14" s="7">
        <v>40.466099999999997</v>
      </c>
      <c r="AM14" s="7">
        <v>45.457700000000003</v>
      </c>
      <c r="AN14" s="15">
        <v>34.115099999999998</v>
      </c>
      <c r="AO14" s="7">
        <v>54.159199999999998</v>
      </c>
      <c r="AP14" s="15">
        <v>46.248699999999999</v>
      </c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</row>
    <row r="15" spans="1:143" s="6" customFormat="1" x14ac:dyDescent="0.3">
      <c r="A15" s="24" t="s">
        <v>28</v>
      </c>
      <c r="B15" s="7">
        <v>44.830500000000001</v>
      </c>
      <c r="C15" s="7">
        <v>38.5563</v>
      </c>
      <c r="D15" s="7">
        <v>38.370100000000001</v>
      </c>
      <c r="E15" s="15">
        <v>29.415700000000001</v>
      </c>
      <c r="F15" s="13">
        <v>61.421999999999997</v>
      </c>
      <c r="G15" s="7">
        <v>48.620899999999999</v>
      </c>
      <c r="H15" s="7">
        <v>44.921300000000002</v>
      </c>
      <c r="I15" s="7">
        <v>33.640999999999998</v>
      </c>
      <c r="J15" s="7">
        <v>36.002000000000002</v>
      </c>
      <c r="K15" s="13">
        <v>29.0246</v>
      </c>
      <c r="L15" s="13">
        <v>26.702999999999999</v>
      </c>
      <c r="M15" s="7">
        <v>33.974899999999998</v>
      </c>
      <c r="N15" s="13">
        <v>32.969499999999996</v>
      </c>
      <c r="O15" s="13">
        <v>46.274900000000002</v>
      </c>
      <c r="P15" s="15">
        <v>28.423200000000001</v>
      </c>
      <c r="Q15" s="13">
        <v>25.933299999999999</v>
      </c>
      <c r="R15" s="4">
        <v>36.191000000000003</v>
      </c>
      <c r="S15" s="13">
        <v>46.843499999999999</v>
      </c>
      <c r="T15" s="7">
        <v>30.915199999999999</v>
      </c>
      <c r="U15" s="13">
        <v>52.507300000000001</v>
      </c>
      <c r="V15" s="7">
        <v>25.862100000000002</v>
      </c>
      <c r="W15" s="7">
        <v>31.144100000000002</v>
      </c>
      <c r="X15" s="7">
        <v>25.843599999999999</v>
      </c>
      <c r="Y15" s="7">
        <v>23.944400000000002</v>
      </c>
      <c r="Z15" s="15">
        <v>26.5564</v>
      </c>
      <c r="AA15" s="15">
        <v>44.258600000000001</v>
      </c>
      <c r="AB15" s="7">
        <v>35.055599999999998</v>
      </c>
      <c r="AC15" s="7">
        <v>22.3964</v>
      </c>
      <c r="AD15" s="7">
        <v>25.936299999999999</v>
      </c>
      <c r="AE15" s="7">
        <v>23.8477</v>
      </c>
      <c r="AF15" s="7">
        <v>26.289100000000001</v>
      </c>
      <c r="AG15" s="7">
        <v>24.034199999999998</v>
      </c>
      <c r="AH15" s="15">
        <v>25.606000000000002</v>
      </c>
      <c r="AI15" s="7">
        <v>16.937100000000001</v>
      </c>
      <c r="AJ15" s="7">
        <v>29.787199999999999</v>
      </c>
      <c r="AK15" s="4">
        <v>54.732700000000001</v>
      </c>
      <c r="AL15" s="7">
        <v>33.010599999999997</v>
      </c>
      <c r="AM15" s="7">
        <v>38.269599999999997</v>
      </c>
      <c r="AN15" s="15">
        <v>26.431699999999999</v>
      </c>
      <c r="AO15" s="7">
        <v>34.789700000000003</v>
      </c>
      <c r="AP15" s="15">
        <v>38.950000000000003</v>
      </c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</row>
    <row r="16" spans="1:143" s="6" customFormat="1" x14ac:dyDescent="0.3">
      <c r="A16" s="24" t="s">
        <v>29</v>
      </c>
      <c r="B16" s="7">
        <v>44.830500000000001</v>
      </c>
      <c r="C16" s="7">
        <v>38.5563</v>
      </c>
      <c r="D16" s="7">
        <v>85.909099999999995</v>
      </c>
      <c r="E16" s="15">
        <v>29.415700000000001</v>
      </c>
      <c r="F16" s="13">
        <v>61.421999999999997</v>
      </c>
      <c r="G16" s="7">
        <v>48.620899999999999</v>
      </c>
      <c r="H16" s="7">
        <v>44.921300000000002</v>
      </c>
      <c r="I16" s="7">
        <v>33.640999999999998</v>
      </c>
      <c r="J16" s="7">
        <v>36.0015</v>
      </c>
      <c r="K16" s="13">
        <v>29.0243</v>
      </c>
      <c r="L16" s="13">
        <v>26.702999999999999</v>
      </c>
      <c r="M16" s="7">
        <v>33.974899999999998</v>
      </c>
      <c r="N16" s="13">
        <v>32.969499999999996</v>
      </c>
      <c r="O16" s="13">
        <v>46.274900000000002</v>
      </c>
      <c r="P16" s="15">
        <v>28.423200000000001</v>
      </c>
      <c r="Q16" s="13">
        <v>25.933299999999999</v>
      </c>
      <c r="R16" s="4">
        <v>36.190600000000003</v>
      </c>
      <c r="S16" s="13">
        <v>46.843499999999999</v>
      </c>
      <c r="T16" s="7">
        <v>30.915199999999999</v>
      </c>
      <c r="U16" s="13">
        <v>52.507300000000001</v>
      </c>
      <c r="V16" s="7">
        <v>25.862100000000002</v>
      </c>
      <c r="W16" s="7">
        <v>31.144100000000002</v>
      </c>
      <c r="X16" s="7">
        <v>25.843599999999999</v>
      </c>
      <c r="Y16" s="7">
        <v>23.944199999999999</v>
      </c>
      <c r="Z16" s="15">
        <v>26.5564</v>
      </c>
      <c r="AA16" s="15">
        <v>44.257899999999999</v>
      </c>
      <c r="AB16" s="7">
        <v>35.055599999999998</v>
      </c>
      <c r="AC16" s="7">
        <v>22.3964</v>
      </c>
      <c r="AD16" s="7">
        <v>25.9361</v>
      </c>
      <c r="AE16" s="7">
        <v>23.8477</v>
      </c>
      <c r="AF16" s="7">
        <v>26.288900000000002</v>
      </c>
      <c r="AG16" s="7">
        <v>24.034199999999998</v>
      </c>
      <c r="AH16" s="15">
        <v>25.606000000000002</v>
      </c>
      <c r="AI16" s="7">
        <v>16.937100000000001</v>
      </c>
      <c r="AJ16" s="7">
        <v>29.787199999999999</v>
      </c>
      <c r="AK16" s="4">
        <v>54.733899999999998</v>
      </c>
      <c r="AL16" s="7">
        <v>33.010599999999997</v>
      </c>
      <c r="AM16" s="7">
        <v>38.269599999999997</v>
      </c>
      <c r="AN16" s="15">
        <v>26.431699999999999</v>
      </c>
      <c r="AO16" s="7">
        <v>34.789700000000003</v>
      </c>
      <c r="AP16" s="15">
        <v>38.950000000000003</v>
      </c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</row>
    <row r="17" spans="1:126" s="6" customFormat="1" x14ac:dyDescent="0.3">
      <c r="A17" s="24" t="s">
        <v>30</v>
      </c>
      <c r="B17" s="7">
        <v>44.829799999999999</v>
      </c>
      <c r="C17" s="7">
        <v>38.555700000000002</v>
      </c>
      <c r="D17" s="7">
        <v>85.909099999999995</v>
      </c>
      <c r="E17" s="15">
        <v>29.415700000000001</v>
      </c>
      <c r="F17" s="13">
        <v>61.4206</v>
      </c>
      <c r="G17" s="7">
        <v>48.62</v>
      </c>
      <c r="H17" s="7">
        <v>44.921300000000002</v>
      </c>
      <c r="I17" s="7">
        <v>33.640999999999998</v>
      </c>
      <c r="J17" s="7">
        <v>36.0015</v>
      </c>
      <c r="K17" s="13">
        <v>29.0243</v>
      </c>
      <c r="L17" s="13">
        <v>26.702999999999999</v>
      </c>
      <c r="M17" s="7">
        <v>33.974499999999999</v>
      </c>
      <c r="N17" s="13">
        <v>32.969499999999996</v>
      </c>
      <c r="O17" s="13">
        <v>46.274900000000002</v>
      </c>
      <c r="P17" s="15">
        <v>28.423200000000001</v>
      </c>
      <c r="Q17" s="13">
        <v>25.933</v>
      </c>
      <c r="R17" s="4">
        <v>36.190600000000003</v>
      </c>
      <c r="S17" s="13">
        <v>46.843499999999999</v>
      </c>
      <c r="T17" s="7">
        <v>30.9148</v>
      </c>
      <c r="U17" s="13">
        <v>52.506300000000003</v>
      </c>
      <c r="V17" s="7">
        <v>25.862100000000002</v>
      </c>
      <c r="W17" s="7">
        <v>31.144100000000002</v>
      </c>
      <c r="X17" s="7">
        <v>25.843599999999999</v>
      </c>
      <c r="Y17" s="7">
        <v>23.944199999999999</v>
      </c>
      <c r="Z17" s="15">
        <v>26.556100000000001</v>
      </c>
      <c r="AA17" s="15">
        <v>44.257899999999999</v>
      </c>
      <c r="AB17" s="7">
        <v>35.055599999999998</v>
      </c>
      <c r="AC17" s="7">
        <v>22.3964</v>
      </c>
      <c r="AD17" s="7">
        <v>25.9361</v>
      </c>
      <c r="AE17" s="7">
        <v>23.8477</v>
      </c>
      <c r="AF17" s="7">
        <v>26.288900000000002</v>
      </c>
      <c r="AG17" s="7">
        <v>24.033999999999999</v>
      </c>
      <c r="AH17" s="15">
        <v>25.606000000000002</v>
      </c>
      <c r="AI17" s="7">
        <v>16.937100000000001</v>
      </c>
      <c r="AJ17" s="7">
        <v>29.787199999999999</v>
      </c>
      <c r="AK17" s="4">
        <v>54.732700000000001</v>
      </c>
      <c r="AL17" s="7">
        <v>33.010199999999998</v>
      </c>
      <c r="AM17" s="7">
        <v>38.269100000000002</v>
      </c>
      <c r="AN17" s="15">
        <v>26.431699999999999</v>
      </c>
      <c r="AO17" s="7">
        <v>34.789200000000001</v>
      </c>
      <c r="AP17" s="15">
        <v>38.950000000000003</v>
      </c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</row>
    <row r="18" spans="1:126" x14ac:dyDescent="0.3">
      <c r="A18" s="24" t="s">
        <v>31</v>
      </c>
      <c r="B18" s="4">
        <v>47.268900000000002</v>
      </c>
      <c r="C18" s="4">
        <v>40.732799999999997</v>
      </c>
      <c r="D18" s="4">
        <v>58.643599999999999</v>
      </c>
      <c r="E18" s="13">
        <v>31.754000000000001</v>
      </c>
      <c r="F18" s="13">
        <v>42.918300000000002</v>
      </c>
      <c r="G18" s="4">
        <v>44.3446</v>
      </c>
      <c r="H18" s="4">
        <v>52.317300000000003</v>
      </c>
      <c r="I18" s="4">
        <v>35</v>
      </c>
      <c r="J18" s="4">
        <v>35.823099999999997</v>
      </c>
      <c r="K18" s="13">
        <v>38.582700000000003</v>
      </c>
      <c r="L18" s="13">
        <v>31.410299999999999</v>
      </c>
      <c r="M18" s="4">
        <v>29.282900000000001</v>
      </c>
      <c r="N18" s="13">
        <v>33.970999999999997</v>
      </c>
      <c r="O18" s="13">
        <v>48.039200000000001</v>
      </c>
      <c r="P18" s="13">
        <v>33.0486</v>
      </c>
      <c r="Q18" s="13">
        <v>21.8371</v>
      </c>
      <c r="R18" s="4">
        <v>36.952199999999998</v>
      </c>
      <c r="S18" s="13">
        <v>42</v>
      </c>
      <c r="T18" s="4">
        <v>29.984999999999999</v>
      </c>
      <c r="U18" s="13">
        <v>41.400700000000001</v>
      </c>
      <c r="V18" s="4">
        <v>21.940300000000001</v>
      </c>
      <c r="W18" s="4">
        <v>31.6129</v>
      </c>
      <c r="X18" s="4">
        <v>22.927</v>
      </c>
      <c r="Y18" s="4">
        <v>31.512</v>
      </c>
      <c r="Z18" s="13">
        <v>25.925899999999999</v>
      </c>
      <c r="AA18" s="13">
        <v>45.230800000000002</v>
      </c>
      <c r="AB18" s="4">
        <v>38.940399999999997</v>
      </c>
      <c r="AC18" s="4">
        <v>27.384499999999999</v>
      </c>
      <c r="AD18" s="4">
        <v>25.8325</v>
      </c>
      <c r="AE18" s="4">
        <v>23.0456</v>
      </c>
      <c r="AF18" s="4">
        <v>27.4892</v>
      </c>
      <c r="AG18" s="4">
        <v>33.9998</v>
      </c>
      <c r="AH18" s="13">
        <v>23.0745</v>
      </c>
      <c r="AI18" s="4">
        <v>24.401299999999999</v>
      </c>
      <c r="AJ18" s="4">
        <v>22.968800000000002</v>
      </c>
      <c r="AK18" s="4">
        <v>51.679699999999997</v>
      </c>
      <c r="AL18" s="4">
        <v>31.9998</v>
      </c>
      <c r="AM18" s="7">
        <v>41.593299999999999</v>
      </c>
      <c r="AN18" s="13">
        <v>25.89</v>
      </c>
      <c r="AO18" s="4">
        <v>41.330800000000004</v>
      </c>
      <c r="AP18" s="13">
        <v>43.408099999999997</v>
      </c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</row>
    <row r="19" spans="1:126" x14ac:dyDescent="0.3">
      <c r="A19" s="23" t="s">
        <v>34</v>
      </c>
      <c r="B19" s="4">
        <v>46.8521</v>
      </c>
      <c r="C19" s="4">
        <v>48.903100000000002</v>
      </c>
      <c r="D19" s="4">
        <v>70.3125</v>
      </c>
      <c r="E19" s="13">
        <v>32.773499999999999</v>
      </c>
      <c r="F19" s="13">
        <v>49.830500000000001</v>
      </c>
      <c r="G19" s="4">
        <v>55.912399999999998</v>
      </c>
      <c r="H19" s="4">
        <v>67.582800000000006</v>
      </c>
      <c r="I19" s="4">
        <v>41.820799999999998</v>
      </c>
      <c r="J19" s="4">
        <v>37.291800000000002</v>
      </c>
      <c r="K19" s="13">
        <v>36.162399999999998</v>
      </c>
      <c r="L19" s="13">
        <v>38.982900000000001</v>
      </c>
      <c r="M19" s="4">
        <v>36.051000000000002</v>
      </c>
      <c r="N19" s="13">
        <v>33.736699999999999</v>
      </c>
      <c r="O19" s="13">
        <v>49.662199999999999</v>
      </c>
      <c r="P19" s="13">
        <v>33.301400000000001</v>
      </c>
      <c r="Q19" s="13">
        <v>26.866199999999999</v>
      </c>
      <c r="R19" s="4">
        <v>45.734200000000001</v>
      </c>
      <c r="S19" s="13">
        <v>43.99</v>
      </c>
      <c r="T19" s="4">
        <v>34.208100000000002</v>
      </c>
      <c r="U19" s="13">
        <v>59.048000000000002</v>
      </c>
      <c r="V19" s="4">
        <v>32.378900000000002</v>
      </c>
      <c r="W19" s="4">
        <v>39.945700000000002</v>
      </c>
      <c r="X19" s="4">
        <v>41.317300000000003</v>
      </c>
      <c r="Y19" s="4">
        <v>41.5124</v>
      </c>
      <c r="Z19" s="13">
        <v>33.0152</v>
      </c>
      <c r="AA19" s="13">
        <v>50.083300000000001</v>
      </c>
      <c r="AB19" s="4">
        <v>40.523800000000001</v>
      </c>
      <c r="AC19" s="4">
        <v>23.855699999999999</v>
      </c>
      <c r="AD19" s="4">
        <v>30.866099999999999</v>
      </c>
      <c r="AE19" s="4">
        <v>27.38</v>
      </c>
      <c r="AF19" s="4">
        <v>45.233899999999998</v>
      </c>
      <c r="AG19" s="4">
        <v>40.217700000000001</v>
      </c>
      <c r="AH19" s="13">
        <v>31.179300000000001</v>
      </c>
      <c r="AI19" s="4">
        <v>21.909800000000001</v>
      </c>
      <c r="AJ19" s="4">
        <v>41.220100000000002</v>
      </c>
      <c r="AK19" s="4">
        <v>51.615200000000002</v>
      </c>
      <c r="AL19" s="4">
        <v>31.371500000000001</v>
      </c>
      <c r="AM19" s="7">
        <v>43.246600000000001</v>
      </c>
      <c r="AN19" s="13">
        <v>29.962499999999999</v>
      </c>
      <c r="AO19" s="4">
        <v>39.846400000000003</v>
      </c>
      <c r="AP19" s="13">
        <v>38.369300000000003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</row>
    <row r="20" spans="1:126" x14ac:dyDescent="0.3">
      <c r="A20" s="23" t="s">
        <v>35</v>
      </c>
      <c r="B20" s="4">
        <v>46.8521</v>
      </c>
      <c r="C20" s="4">
        <v>48.903100000000002</v>
      </c>
      <c r="D20" s="4">
        <v>70.3125</v>
      </c>
      <c r="E20" s="13">
        <v>32.773499999999999</v>
      </c>
      <c r="F20" s="13">
        <v>49.830500000000001</v>
      </c>
      <c r="G20" s="4">
        <v>55.912399999999998</v>
      </c>
      <c r="H20" s="4">
        <v>67.582800000000006</v>
      </c>
      <c r="I20" s="4">
        <v>41.820799999999998</v>
      </c>
      <c r="J20" s="4">
        <v>37.291200000000003</v>
      </c>
      <c r="K20" s="13">
        <v>36.162399999999998</v>
      </c>
      <c r="L20" s="13">
        <v>38.982900000000001</v>
      </c>
      <c r="M20" s="4">
        <v>36.051000000000002</v>
      </c>
      <c r="N20" s="13">
        <v>33.736699999999999</v>
      </c>
      <c r="O20" s="13">
        <v>49.662199999999999</v>
      </c>
      <c r="P20" s="13">
        <v>33.301400000000001</v>
      </c>
      <c r="Q20" s="13">
        <v>26.866199999999999</v>
      </c>
      <c r="R20" s="4">
        <v>45.734200000000001</v>
      </c>
      <c r="S20" s="13">
        <v>43.99</v>
      </c>
      <c r="T20" s="4">
        <v>34.208100000000002</v>
      </c>
      <c r="U20" s="13">
        <v>59.046700000000001</v>
      </c>
      <c r="V20" s="4">
        <v>32.378900000000002</v>
      </c>
      <c r="W20" s="4">
        <v>39.945700000000002</v>
      </c>
      <c r="X20" s="4">
        <v>41.317300000000003</v>
      </c>
      <c r="Y20" s="4">
        <v>41.5124</v>
      </c>
      <c r="Z20" s="13">
        <v>33.0152</v>
      </c>
      <c r="AA20" s="13">
        <v>50.083300000000001</v>
      </c>
      <c r="AB20" s="4">
        <v>40.523800000000001</v>
      </c>
      <c r="AC20" s="4">
        <v>23.855499999999999</v>
      </c>
      <c r="AD20" s="4">
        <v>30.866099999999999</v>
      </c>
      <c r="AE20" s="4">
        <v>27.38</v>
      </c>
      <c r="AF20" s="4">
        <v>45.233899999999998</v>
      </c>
      <c r="AG20" s="4">
        <v>40.217700000000001</v>
      </c>
      <c r="AH20" s="13">
        <v>31.179300000000001</v>
      </c>
      <c r="AI20" s="4">
        <v>21.909800000000001</v>
      </c>
      <c r="AJ20" s="4">
        <v>41.220100000000002</v>
      </c>
      <c r="AK20" s="4">
        <v>51.615200000000002</v>
      </c>
      <c r="AL20" s="4">
        <v>31.371500000000001</v>
      </c>
      <c r="AM20" s="7">
        <v>43.246600000000001</v>
      </c>
      <c r="AN20" s="13">
        <v>29.962499999999999</v>
      </c>
      <c r="AO20" s="4">
        <v>39.846400000000003</v>
      </c>
      <c r="AP20" s="13">
        <v>38.369300000000003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</row>
    <row r="21" spans="1:126" x14ac:dyDescent="0.3">
      <c r="A21" s="23" t="s">
        <v>36</v>
      </c>
      <c r="B21" s="4">
        <v>54.607500000000002</v>
      </c>
      <c r="C21" s="4">
        <v>44.478099999999998</v>
      </c>
      <c r="D21" s="4">
        <v>81.666700000000006</v>
      </c>
      <c r="E21" s="13">
        <v>58.894199999999998</v>
      </c>
      <c r="F21" s="13">
        <v>50.959099999999999</v>
      </c>
      <c r="G21" s="4">
        <v>36.080500000000001</v>
      </c>
      <c r="H21" s="4">
        <v>47.061799999999998</v>
      </c>
      <c r="I21" s="4">
        <v>42.363100000000003</v>
      </c>
      <c r="J21" s="4">
        <v>33.944000000000003</v>
      </c>
      <c r="K21" s="13">
        <v>39.516100000000002</v>
      </c>
      <c r="L21" s="13">
        <v>29.363499999999998</v>
      </c>
      <c r="M21" s="4">
        <v>24.609400000000001</v>
      </c>
      <c r="N21" s="13">
        <v>33.7776</v>
      </c>
      <c r="O21" s="13">
        <v>43.505400000000002</v>
      </c>
      <c r="P21" s="13">
        <v>29.3752</v>
      </c>
      <c r="Q21" s="13">
        <v>31.839600000000001</v>
      </c>
      <c r="R21" s="4">
        <v>38.119700000000002</v>
      </c>
      <c r="S21" s="13">
        <v>43.394100000000002</v>
      </c>
      <c r="T21" s="4">
        <v>31.273599999999998</v>
      </c>
      <c r="U21" s="13">
        <v>47.541200000000003</v>
      </c>
      <c r="V21" s="4">
        <v>28.2318</v>
      </c>
      <c r="W21" s="4">
        <v>35</v>
      </c>
      <c r="X21" s="4">
        <v>24.200900000000001</v>
      </c>
      <c r="Y21" s="4">
        <v>23.863600000000002</v>
      </c>
      <c r="Z21" s="13">
        <v>35.083500000000001</v>
      </c>
      <c r="AA21" s="13">
        <v>53.415700000000001</v>
      </c>
      <c r="AB21" s="4">
        <v>35.81</v>
      </c>
      <c r="AC21" s="4">
        <v>30.532800000000002</v>
      </c>
      <c r="AD21" s="4">
        <v>26.842199999999998</v>
      </c>
      <c r="AE21" s="4">
        <v>29.959199999999999</v>
      </c>
      <c r="AF21" s="4">
        <v>41.015599999999999</v>
      </c>
      <c r="AG21" s="4">
        <v>27.7498</v>
      </c>
      <c r="AH21" s="13">
        <v>27.618600000000001</v>
      </c>
      <c r="AI21" s="4">
        <v>16.4847</v>
      </c>
      <c r="AJ21" s="4">
        <v>32.605499999999999</v>
      </c>
      <c r="AK21" s="4">
        <v>41.426600000000001</v>
      </c>
      <c r="AL21" s="4">
        <v>45.510800000000003</v>
      </c>
      <c r="AM21" s="7">
        <v>38.14</v>
      </c>
      <c r="AN21" s="13">
        <v>29.6296</v>
      </c>
      <c r="AO21" s="4">
        <v>40.163899999999998</v>
      </c>
      <c r="AP21" s="13">
        <v>54.3294</v>
      </c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</row>
    <row r="22" spans="1:126" x14ac:dyDescent="0.3">
      <c r="A22" s="23" t="s">
        <v>37</v>
      </c>
      <c r="B22" s="4">
        <v>34.249000000000002</v>
      </c>
      <c r="C22" s="4">
        <v>38.867199999999997</v>
      </c>
      <c r="D22" s="4">
        <v>34.779200000000003</v>
      </c>
      <c r="E22" s="13">
        <v>30.165500000000002</v>
      </c>
      <c r="F22" s="13">
        <v>43.178100000000001</v>
      </c>
      <c r="G22" s="4">
        <v>33.099800000000002</v>
      </c>
      <c r="H22" s="4">
        <v>36.782699999999998</v>
      </c>
      <c r="I22" s="4">
        <v>29.521999999999998</v>
      </c>
      <c r="J22" s="4">
        <v>39.945700000000002</v>
      </c>
      <c r="K22" s="13">
        <v>29.8474</v>
      </c>
      <c r="L22" s="13">
        <v>26.508800000000001</v>
      </c>
      <c r="M22" s="4">
        <v>27.658200000000001</v>
      </c>
      <c r="N22" s="13">
        <v>26.953199999999999</v>
      </c>
      <c r="O22" s="13">
        <v>35.2791</v>
      </c>
      <c r="P22" s="13">
        <v>26.063800000000001</v>
      </c>
      <c r="Q22" s="13">
        <v>19.5123</v>
      </c>
      <c r="R22" s="4">
        <v>31.800999999999998</v>
      </c>
      <c r="S22" s="13">
        <v>26.230699999999999</v>
      </c>
      <c r="T22" s="4">
        <v>23.7608</v>
      </c>
      <c r="U22" s="13">
        <v>34.607199999999999</v>
      </c>
      <c r="V22" s="4">
        <v>16.821000000000002</v>
      </c>
      <c r="W22" s="4">
        <v>25.6098</v>
      </c>
      <c r="X22" s="4">
        <v>27.967099999999999</v>
      </c>
      <c r="Y22" s="4">
        <v>23.486999999999998</v>
      </c>
      <c r="Z22" s="13">
        <v>28.9468</v>
      </c>
      <c r="AA22" s="13">
        <v>31.400600000000001</v>
      </c>
      <c r="AB22" s="4">
        <v>31.956499999999998</v>
      </c>
      <c r="AC22" s="4">
        <v>19.521000000000001</v>
      </c>
      <c r="AD22" s="4">
        <v>21.430800000000001</v>
      </c>
      <c r="AE22" s="4">
        <v>22.2254</v>
      </c>
      <c r="AF22" s="4">
        <v>31.6084</v>
      </c>
      <c r="AG22" s="4">
        <v>27.735800000000001</v>
      </c>
      <c r="AH22" s="13">
        <v>18.977699999999999</v>
      </c>
      <c r="AI22" s="4">
        <v>18.776599999999998</v>
      </c>
      <c r="AJ22" s="4">
        <v>30.251799999999999</v>
      </c>
      <c r="AK22" s="4">
        <v>33.851500000000001</v>
      </c>
      <c r="AL22" s="4">
        <v>32.2667</v>
      </c>
      <c r="AM22" s="7">
        <v>29.5411</v>
      </c>
      <c r="AN22" s="13">
        <v>22.934899999999999</v>
      </c>
      <c r="AO22" s="4">
        <v>32.354700000000001</v>
      </c>
      <c r="AP22" s="13">
        <v>31.631</v>
      </c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</row>
    <row r="23" spans="1:126" x14ac:dyDescent="0.3">
      <c r="A23" s="23" t="s">
        <v>40</v>
      </c>
      <c r="B23" s="4">
        <v>36.669199999999996</v>
      </c>
      <c r="C23" s="4">
        <v>40.299700000000001</v>
      </c>
      <c r="D23" s="4">
        <v>38.711399999999998</v>
      </c>
      <c r="E23" s="13">
        <v>24.342199999999998</v>
      </c>
      <c r="F23" s="13">
        <v>45.782499999999999</v>
      </c>
      <c r="G23" s="4">
        <v>34.910400000000003</v>
      </c>
      <c r="H23" s="4">
        <v>42.1875</v>
      </c>
      <c r="I23" s="4">
        <v>29.573499999999999</v>
      </c>
      <c r="J23" s="4">
        <v>19.972799999999999</v>
      </c>
      <c r="K23" s="13">
        <v>33.183300000000003</v>
      </c>
      <c r="L23" s="13">
        <v>23.6081</v>
      </c>
      <c r="M23" s="4">
        <v>28.451599999999999</v>
      </c>
      <c r="N23" s="13">
        <v>27.971</v>
      </c>
      <c r="O23" s="13">
        <v>34.472000000000001</v>
      </c>
      <c r="P23" s="13">
        <v>29.4</v>
      </c>
      <c r="Q23" s="13">
        <v>20.735199999999999</v>
      </c>
      <c r="R23" s="4">
        <v>31.100899999999999</v>
      </c>
      <c r="S23" s="13">
        <v>34.751800000000003</v>
      </c>
      <c r="T23" s="4">
        <v>26.846599999999999</v>
      </c>
      <c r="U23" s="13">
        <v>32.881799999999998</v>
      </c>
      <c r="V23" s="4">
        <v>17.670300000000001</v>
      </c>
      <c r="W23" s="4">
        <v>27.1218</v>
      </c>
      <c r="X23" s="4">
        <v>26.177800000000001</v>
      </c>
      <c r="Y23" s="4">
        <v>23.053999999999998</v>
      </c>
      <c r="Z23" s="13">
        <v>34.697499999999998</v>
      </c>
      <c r="AA23" s="13">
        <v>30.325299999999999</v>
      </c>
      <c r="AB23" s="4">
        <v>33.793100000000003</v>
      </c>
      <c r="AC23" s="4">
        <v>15.3589</v>
      </c>
      <c r="AD23" s="4">
        <v>19.492100000000001</v>
      </c>
      <c r="AE23" s="4">
        <v>23.065899999999999</v>
      </c>
      <c r="AF23" s="4">
        <v>29.872699999999998</v>
      </c>
      <c r="AG23" s="4">
        <v>31.144100000000002</v>
      </c>
      <c r="AH23" s="13">
        <v>17.882200000000001</v>
      </c>
      <c r="AI23" s="4">
        <v>17.1462</v>
      </c>
      <c r="AJ23" s="4">
        <v>27.985199999999999</v>
      </c>
      <c r="AK23" s="4">
        <v>38.759599999999999</v>
      </c>
      <c r="AL23" s="4">
        <v>28.424700000000001</v>
      </c>
      <c r="AM23" s="7">
        <v>30.1538</v>
      </c>
      <c r="AN23" s="13">
        <v>25.671399999999998</v>
      </c>
      <c r="AO23" s="4">
        <v>32.3658</v>
      </c>
      <c r="AP23" s="13">
        <v>33.356499999999997</v>
      </c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</row>
    <row r="24" spans="1:126" x14ac:dyDescent="0.3">
      <c r="A24" s="23" t="s">
        <v>41</v>
      </c>
      <c r="B24" s="4">
        <v>42.370399999999997</v>
      </c>
      <c r="C24" s="4">
        <v>52.664099999999998</v>
      </c>
      <c r="D24" s="4">
        <v>58.436399999999999</v>
      </c>
      <c r="E24" s="13">
        <v>33.2746</v>
      </c>
      <c r="F24" s="13">
        <v>61.764699999999998</v>
      </c>
      <c r="G24" s="4">
        <v>73.059600000000003</v>
      </c>
      <c r="H24" s="4">
        <v>42.710500000000003</v>
      </c>
      <c r="I24" s="4">
        <v>34.062800000000003</v>
      </c>
      <c r="J24" s="4">
        <v>36.286799999999999</v>
      </c>
      <c r="K24" s="13">
        <v>29.473700000000001</v>
      </c>
      <c r="L24" s="13">
        <v>35.379100000000001</v>
      </c>
      <c r="M24" s="4">
        <v>27.973400000000002</v>
      </c>
      <c r="N24" s="13">
        <v>34.114600000000003</v>
      </c>
      <c r="O24" s="13">
        <v>49.328899999999997</v>
      </c>
      <c r="P24" s="13">
        <v>31.1203</v>
      </c>
      <c r="Q24" s="13">
        <v>27.2727</v>
      </c>
      <c r="R24" s="4">
        <v>34.052300000000002</v>
      </c>
      <c r="S24" s="13">
        <v>41.452599999999997</v>
      </c>
      <c r="T24" s="4">
        <v>27.918199999999999</v>
      </c>
      <c r="U24" s="13">
        <v>46.297600000000003</v>
      </c>
      <c r="V24" s="4">
        <v>36.828800000000001</v>
      </c>
      <c r="W24" s="4">
        <v>25.410499999999999</v>
      </c>
      <c r="X24" s="4">
        <v>35.701300000000003</v>
      </c>
      <c r="Y24" s="4">
        <v>25.309899999999999</v>
      </c>
      <c r="Z24" s="13">
        <v>24.492999999999999</v>
      </c>
      <c r="AA24" s="13">
        <v>46.194099999999999</v>
      </c>
      <c r="AB24" s="4">
        <v>24.2133</v>
      </c>
      <c r="AC24" s="4">
        <v>21.729500000000002</v>
      </c>
      <c r="AD24" s="4">
        <v>26.059699999999999</v>
      </c>
      <c r="AE24" s="4">
        <v>27.1218</v>
      </c>
      <c r="AF24" s="4">
        <v>31.925699999999999</v>
      </c>
      <c r="AG24" s="4">
        <v>28.750900000000001</v>
      </c>
      <c r="AH24" s="13">
        <v>15.526300000000001</v>
      </c>
      <c r="AI24" s="4">
        <v>16.780999999999999</v>
      </c>
      <c r="AJ24" s="4">
        <v>38.966799999999999</v>
      </c>
      <c r="AK24" s="4">
        <v>51.167999999999999</v>
      </c>
      <c r="AL24" s="4">
        <v>31.6568</v>
      </c>
      <c r="AM24" s="7">
        <v>40.678899999999999</v>
      </c>
      <c r="AN24" s="13">
        <v>22.058800000000002</v>
      </c>
      <c r="AO24" s="4">
        <v>35.875999999999998</v>
      </c>
      <c r="AP24" s="13">
        <v>40.751600000000003</v>
      </c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</row>
    <row r="25" spans="1:126" x14ac:dyDescent="0.3">
      <c r="A25" s="23" t="s">
        <v>42</v>
      </c>
      <c r="B25" s="4">
        <v>42.369799999999998</v>
      </c>
      <c r="C25" s="4">
        <v>52.662999999999997</v>
      </c>
      <c r="D25" s="4">
        <v>58.436399999999999</v>
      </c>
      <c r="E25" s="13">
        <v>33.2746</v>
      </c>
      <c r="F25" s="13">
        <v>61.764699999999998</v>
      </c>
      <c r="G25" s="4">
        <v>73.059600000000003</v>
      </c>
      <c r="H25" s="4">
        <v>42.710500000000003</v>
      </c>
      <c r="I25" s="4">
        <v>34.062800000000003</v>
      </c>
      <c r="J25" s="4">
        <v>36.286299999999997</v>
      </c>
      <c r="K25" s="13">
        <v>29.473700000000001</v>
      </c>
      <c r="L25" s="13">
        <v>35.379100000000001</v>
      </c>
      <c r="M25" s="4">
        <v>27.973400000000002</v>
      </c>
      <c r="N25" s="13">
        <v>34.114600000000003</v>
      </c>
      <c r="O25" s="13">
        <v>49.328899999999997</v>
      </c>
      <c r="P25" s="13">
        <v>31.1203</v>
      </c>
      <c r="Q25" s="13">
        <v>27.2727</v>
      </c>
      <c r="R25" s="4">
        <v>34.052300000000002</v>
      </c>
      <c r="S25" s="13">
        <v>41.451900000000002</v>
      </c>
      <c r="T25" s="4">
        <v>27.917899999999999</v>
      </c>
      <c r="U25" s="13">
        <v>46.297600000000003</v>
      </c>
      <c r="V25" s="4">
        <v>36.828299999999999</v>
      </c>
      <c r="W25" s="4">
        <v>25.410499999999999</v>
      </c>
      <c r="X25" s="4">
        <v>35.700800000000001</v>
      </c>
      <c r="Y25" s="4">
        <v>25.309899999999999</v>
      </c>
      <c r="Z25" s="13">
        <v>24.492999999999999</v>
      </c>
      <c r="AA25" s="13">
        <v>46.194099999999999</v>
      </c>
      <c r="AB25" s="4">
        <v>24.2133</v>
      </c>
      <c r="AC25" s="4">
        <v>21.729500000000002</v>
      </c>
      <c r="AD25" s="4">
        <v>26.059699999999999</v>
      </c>
      <c r="AE25" s="4">
        <v>27.1218</v>
      </c>
      <c r="AF25" s="4">
        <v>31.925699999999999</v>
      </c>
      <c r="AG25" s="4">
        <v>28.750900000000001</v>
      </c>
      <c r="AH25" s="13">
        <v>15.526300000000001</v>
      </c>
      <c r="AI25" s="4">
        <v>16.780999999999999</v>
      </c>
      <c r="AJ25" s="4">
        <v>38.966799999999999</v>
      </c>
      <c r="AK25" s="4">
        <v>51.167999999999999</v>
      </c>
      <c r="AL25" s="4">
        <v>31.6568</v>
      </c>
      <c r="AM25" s="7">
        <v>40.678899999999999</v>
      </c>
      <c r="AN25" s="13">
        <v>22.058800000000002</v>
      </c>
      <c r="AO25" s="4">
        <v>35.875999999999998</v>
      </c>
      <c r="AP25" s="13">
        <v>40.751100000000001</v>
      </c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</row>
    <row r="26" spans="1:126" x14ac:dyDescent="0.3">
      <c r="A26" s="23" t="s">
        <v>105</v>
      </c>
      <c r="B26" s="4">
        <v>42.370399999999997</v>
      </c>
      <c r="C26" s="4">
        <v>52.664099999999998</v>
      </c>
      <c r="D26" s="4">
        <v>58.436399999999999</v>
      </c>
      <c r="E26" s="13">
        <v>33.2746</v>
      </c>
      <c r="F26" s="13">
        <v>61.764699999999998</v>
      </c>
      <c r="G26" s="4">
        <v>73.059600000000003</v>
      </c>
      <c r="H26" s="4">
        <v>42.710500000000003</v>
      </c>
      <c r="I26" s="4">
        <v>34.062800000000003</v>
      </c>
      <c r="J26" s="4">
        <v>36.286299999999997</v>
      </c>
      <c r="K26" s="13">
        <v>29.473700000000001</v>
      </c>
      <c r="L26" s="13">
        <v>35.379100000000001</v>
      </c>
      <c r="M26" s="4">
        <v>27.973400000000002</v>
      </c>
      <c r="N26" s="13">
        <v>34.114600000000003</v>
      </c>
      <c r="O26" s="13">
        <v>49.328899999999997</v>
      </c>
      <c r="P26" s="13">
        <v>31.1203</v>
      </c>
      <c r="Q26" s="13">
        <v>27.2727</v>
      </c>
      <c r="R26" s="4">
        <v>34.052300000000002</v>
      </c>
      <c r="S26" s="13">
        <v>41.452599999999997</v>
      </c>
      <c r="T26" s="4">
        <v>27.918199999999999</v>
      </c>
      <c r="U26" s="13">
        <v>46.297600000000003</v>
      </c>
      <c r="V26" s="4">
        <v>36.828800000000001</v>
      </c>
      <c r="W26" s="4">
        <v>25.410499999999999</v>
      </c>
      <c r="X26" s="4">
        <v>35.700800000000001</v>
      </c>
      <c r="Y26" s="4">
        <v>25.309899999999999</v>
      </c>
      <c r="Z26" s="13">
        <v>24.492999999999999</v>
      </c>
      <c r="AA26" s="13">
        <v>46.194099999999999</v>
      </c>
      <c r="AB26" s="4">
        <v>24.2133</v>
      </c>
      <c r="AC26" s="4">
        <v>21.729500000000002</v>
      </c>
      <c r="AD26" s="4">
        <v>26.059699999999999</v>
      </c>
      <c r="AE26" s="4">
        <v>27.1218</v>
      </c>
      <c r="AF26" s="4">
        <v>31.925699999999999</v>
      </c>
      <c r="AG26" s="4">
        <v>28.750900000000001</v>
      </c>
      <c r="AH26" s="13">
        <v>15.526300000000001</v>
      </c>
      <c r="AI26" s="4">
        <v>16.780999999999999</v>
      </c>
      <c r="AJ26" s="4">
        <v>38.966799999999999</v>
      </c>
      <c r="AK26" s="4">
        <v>51.167999999999999</v>
      </c>
      <c r="AL26" s="4">
        <v>31.6568</v>
      </c>
      <c r="AM26" s="7">
        <v>40.678899999999999</v>
      </c>
      <c r="AN26" s="13">
        <v>22.058800000000002</v>
      </c>
      <c r="AO26" s="4">
        <v>35.875999999999998</v>
      </c>
      <c r="AP26" s="13">
        <v>40.751600000000003</v>
      </c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</row>
    <row r="27" spans="1:126" x14ac:dyDescent="0.3">
      <c r="A27" s="23" t="s">
        <v>43</v>
      </c>
      <c r="B27" s="4">
        <v>42.369799999999998</v>
      </c>
      <c r="C27" s="4">
        <v>52.662999999999997</v>
      </c>
      <c r="D27" s="4">
        <v>58.436399999999999</v>
      </c>
      <c r="E27" s="13">
        <v>33.2746</v>
      </c>
      <c r="F27" s="13">
        <v>61.764699999999998</v>
      </c>
      <c r="G27" s="4">
        <v>73.057599999999994</v>
      </c>
      <c r="H27" s="4">
        <v>42.710500000000003</v>
      </c>
      <c r="I27" s="4">
        <v>34.062800000000003</v>
      </c>
      <c r="J27" s="4">
        <v>36.286299999999997</v>
      </c>
      <c r="K27" s="13">
        <v>29.473700000000001</v>
      </c>
      <c r="L27" s="13">
        <v>35.379100000000001</v>
      </c>
      <c r="M27" s="4">
        <v>27.973400000000002</v>
      </c>
      <c r="N27" s="13">
        <v>34.114600000000003</v>
      </c>
      <c r="O27" s="13">
        <v>49.328899999999997</v>
      </c>
      <c r="P27" s="13">
        <v>31.1203</v>
      </c>
      <c r="Q27" s="13">
        <v>27.2727</v>
      </c>
      <c r="R27" s="4">
        <v>34.052300000000002</v>
      </c>
      <c r="S27" s="13">
        <v>41.451900000000002</v>
      </c>
      <c r="T27" s="4">
        <v>27.917899999999999</v>
      </c>
      <c r="U27" s="13">
        <v>46.297600000000003</v>
      </c>
      <c r="V27" s="4">
        <v>36.828299999999999</v>
      </c>
      <c r="W27" s="4">
        <v>25.410499999999999</v>
      </c>
      <c r="X27" s="4">
        <v>35.700800000000001</v>
      </c>
      <c r="Y27" s="4">
        <v>25.309899999999999</v>
      </c>
      <c r="Z27" s="13">
        <v>24.492999999999999</v>
      </c>
      <c r="AA27" s="13">
        <v>46.194099999999999</v>
      </c>
      <c r="AB27" s="4">
        <v>24.2133</v>
      </c>
      <c r="AC27" s="4">
        <v>21.729500000000002</v>
      </c>
      <c r="AD27" s="4">
        <v>26.059699999999999</v>
      </c>
      <c r="AE27" s="4">
        <v>27.1218</v>
      </c>
      <c r="AF27" s="4">
        <v>31.925699999999999</v>
      </c>
      <c r="AG27" s="4">
        <v>28.750900000000001</v>
      </c>
      <c r="AH27" s="13">
        <v>15.526300000000001</v>
      </c>
      <c r="AI27" s="4">
        <v>16.780999999999999</v>
      </c>
      <c r="AJ27" s="4">
        <v>38.966799999999999</v>
      </c>
      <c r="AK27" s="4">
        <v>51.167999999999999</v>
      </c>
      <c r="AL27" s="4">
        <v>31.6568</v>
      </c>
      <c r="AM27" s="7">
        <v>40.678899999999999</v>
      </c>
      <c r="AN27" s="13">
        <v>22.058800000000002</v>
      </c>
      <c r="AO27" s="4">
        <v>35.875999999999998</v>
      </c>
      <c r="AP27" s="13">
        <v>40.751100000000001</v>
      </c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</row>
    <row r="28" spans="1:126" s="6" customFormat="1" x14ac:dyDescent="0.3">
      <c r="A28" s="23" t="s">
        <v>44</v>
      </c>
      <c r="B28" s="7">
        <v>35.048900000000003</v>
      </c>
      <c r="C28" s="7">
        <v>33.411999999999999</v>
      </c>
      <c r="D28" s="7">
        <v>47.25</v>
      </c>
      <c r="E28" s="15">
        <v>49.621200000000002</v>
      </c>
      <c r="F28" s="13">
        <v>40.968600000000002</v>
      </c>
      <c r="G28" s="7">
        <v>39.974600000000002</v>
      </c>
      <c r="H28" s="7">
        <v>60.532600000000002</v>
      </c>
      <c r="I28" s="7">
        <v>55.182499999999997</v>
      </c>
      <c r="J28" s="7">
        <v>41.376100000000001</v>
      </c>
      <c r="K28" s="13">
        <v>31.144100000000002</v>
      </c>
      <c r="L28" s="13">
        <v>40.3994</v>
      </c>
      <c r="M28" s="7">
        <v>38.420200000000001</v>
      </c>
      <c r="N28" s="13">
        <v>24.957599999999999</v>
      </c>
      <c r="O28" s="13">
        <v>46.226399999999998</v>
      </c>
      <c r="P28" s="15">
        <v>29.156400000000001</v>
      </c>
      <c r="Q28" s="13">
        <v>22.216799999999999</v>
      </c>
      <c r="R28" s="4">
        <v>36.080500000000001</v>
      </c>
      <c r="S28" s="13">
        <v>42.686399999999999</v>
      </c>
      <c r="T28" s="7">
        <v>31.14</v>
      </c>
      <c r="U28" s="13">
        <v>57.295099999999998</v>
      </c>
      <c r="V28" s="7">
        <v>29.379799999999999</v>
      </c>
      <c r="W28" s="7">
        <v>38.406300000000002</v>
      </c>
      <c r="X28" s="7">
        <v>29.409800000000001</v>
      </c>
      <c r="Y28" s="7">
        <v>23.174700000000001</v>
      </c>
      <c r="Z28" s="15">
        <v>27.774899999999999</v>
      </c>
      <c r="AA28" s="15">
        <v>42.366500000000002</v>
      </c>
      <c r="AB28" s="7">
        <v>23.490400000000001</v>
      </c>
      <c r="AC28" s="7">
        <v>43.620199999999997</v>
      </c>
      <c r="AD28" s="7">
        <v>37.063000000000002</v>
      </c>
      <c r="AE28" s="7">
        <v>22.697600000000001</v>
      </c>
      <c r="AF28" s="7">
        <v>37.293300000000002</v>
      </c>
      <c r="AG28" s="7">
        <v>30.4969</v>
      </c>
      <c r="AH28" s="15">
        <v>28.255600000000001</v>
      </c>
      <c r="AI28" s="7">
        <v>19.762799999999999</v>
      </c>
      <c r="AJ28" s="7">
        <v>45.671100000000003</v>
      </c>
      <c r="AK28" s="4">
        <v>50.439399999999999</v>
      </c>
      <c r="AL28" s="7">
        <v>40.914200000000001</v>
      </c>
      <c r="AM28" s="7">
        <v>34.5869</v>
      </c>
      <c r="AN28" s="15">
        <v>27.794899999999998</v>
      </c>
      <c r="AO28" s="7">
        <v>37.193199999999997</v>
      </c>
      <c r="AP28" s="15">
        <v>46.010100000000001</v>
      </c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</row>
    <row r="29" spans="1:126" s="6" customFormat="1" x14ac:dyDescent="0.3">
      <c r="A29" s="24" t="s">
        <v>45</v>
      </c>
      <c r="B29" s="7">
        <v>35.048400000000001</v>
      </c>
      <c r="C29" s="7">
        <v>33.411999999999999</v>
      </c>
      <c r="D29" s="7">
        <v>30.6023</v>
      </c>
      <c r="E29" s="15">
        <v>28.241800000000001</v>
      </c>
      <c r="F29" s="13">
        <v>40.968000000000004</v>
      </c>
      <c r="G29" s="7">
        <v>39.974600000000002</v>
      </c>
      <c r="H29" s="7">
        <v>60.532600000000002</v>
      </c>
      <c r="I29" s="7">
        <v>55.182499999999997</v>
      </c>
      <c r="J29" s="7">
        <v>41.375399999999999</v>
      </c>
      <c r="K29" s="13">
        <v>31.144100000000002</v>
      </c>
      <c r="L29" s="13">
        <v>40.3994</v>
      </c>
      <c r="M29" s="7">
        <v>38.420200000000001</v>
      </c>
      <c r="N29" s="13">
        <v>24.957599999999999</v>
      </c>
      <c r="O29" s="13">
        <v>46.226399999999998</v>
      </c>
      <c r="P29" s="15">
        <v>29.156400000000001</v>
      </c>
      <c r="Q29" s="13">
        <v>22.216799999999999</v>
      </c>
      <c r="R29" s="4">
        <v>36.080500000000001</v>
      </c>
      <c r="S29" s="13">
        <v>42.685699999999997</v>
      </c>
      <c r="T29" s="7">
        <v>31.14</v>
      </c>
      <c r="U29" s="13">
        <v>57.293799999999997</v>
      </c>
      <c r="V29" s="7">
        <v>29.379799999999999</v>
      </c>
      <c r="W29" s="7">
        <v>38.406300000000002</v>
      </c>
      <c r="X29" s="7">
        <v>29.409500000000001</v>
      </c>
      <c r="Y29" s="7">
        <v>23.174700000000001</v>
      </c>
      <c r="Z29" s="15">
        <v>27.774899999999999</v>
      </c>
      <c r="AA29" s="15">
        <v>34.506599999999999</v>
      </c>
      <c r="AB29" s="7">
        <v>23.490400000000001</v>
      </c>
      <c r="AC29" s="7">
        <v>43.620199999999997</v>
      </c>
      <c r="AD29" s="7">
        <v>37.063000000000002</v>
      </c>
      <c r="AE29" s="7">
        <v>22.697600000000001</v>
      </c>
      <c r="AF29" s="7">
        <v>37.293300000000002</v>
      </c>
      <c r="AG29" s="7">
        <v>30.4969</v>
      </c>
      <c r="AH29" s="15">
        <v>28.255600000000001</v>
      </c>
      <c r="AI29" s="7">
        <v>19.762799999999999</v>
      </c>
      <c r="AJ29" s="7">
        <v>45.671100000000003</v>
      </c>
      <c r="AK29" s="4">
        <v>50.439399999999999</v>
      </c>
      <c r="AL29" s="7">
        <v>40.914200000000001</v>
      </c>
      <c r="AM29" s="7">
        <v>34.5869</v>
      </c>
      <c r="AN29" s="15">
        <v>27.794899999999998</v>
      </c>
      <c r="AO29" s="7">
        <v>37.192700000000002</v>
      </c>
      <c r="AP29" s="15">
        <v>46.010100000000001</v>
      </c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</row>
    <row r="30" spans="1:126" x14ac:dyDescent="0.3">
      <c r="A30" s="24" t="s">
        <v>46</v>
      </c>
      <c r="B30" s="4">
        <v>48.560099999999998</v>
      </c>
      <c r="C30" s="4">
        <v>40.971200000000003</v>
      </c>
      <c r="D30" s="4">
        <v>20.944099999999999</v>
      </c>
      <c r="E30" s="13">
        <v>22.186800000000002</v>
      </c>
      <c r="F30" s="13">
        <v>38.665599999999998</v>
      </c>
      <c r="G30" s="4">
        <v>36.627899999999997</v>
      </c>
      <c r="H30" s="4">
        <v>47.686</v>
      </c>
      <c r="I30" s="4">
        <v>41.408499999999997</v>
      </c>
      <c r="J30" s="4">
        <v>24.317599999999999</v>
      </c>
      <c r="K30" s="13">
        <v>22.3888</v>
      </c>
      <c r="L30" s="13">
        <v>45.073599999999999</v>
      </c>
      <c r="M30" s="4">
        <v>28.275300000000001</v>
      </c>
      <c r="N30" s="13">
        <v>21.012</v>
      </c>
      <c r="O30" s="13">
        <v>32.666699999999999</v>
      </c>
      <c r="P30" s="13">
        <v>31.880299999999998</v>
      </c>
      <c r="Q30" s="13">
        <v>19.358899999999998</v>
      </c>
      <c r="R30" s="4">
        <v>28.2379</v>
      </c>
      <c r="S30" s="13">
        <v>56.732399999999998</v>
      </c>
      <c r="T30" s="4">
        <v>22.6677</v>
      </c>
      <c r="U30" s="13">
        <v>38.950099999999999</v>
      </c>
      <c r="V30" s="4">
        <v>21.790299999999998</v>
      </c>
      <c r="W30" s="4">
        <v>36.229199999999999</v>
      </c>
      <c r="X30" s="4">
        <v>20.123200000000001</v>
      </c>
      <c r="Y30" s="4">
        <v>23.3766</v>
      </c>
      <c r="Z30" s="13">
        <v>33.247900000000001</v>
      </c>
      <c r="AA30" s="13">
        <v>33.714700000000001</v>
      </c>
      <c r="AB30" s="4">
        <v>19.5609</v>
      </c>
      <c r="AC30" s="4">
        <v>42.982500000000002</v>
      </c>
      <c r="AD30" s="4">
        <v>20.970700000000001</v>
      </c>
      <c r="AE30" s="4">
        <v>17.3172</v>
      </c>
      <c r="AF30" s="4">
        <v>31.735399999999998</v>
      </c>
      <c r="AG30" s="4">
        <v>26.395900000000001</v>
      </c>
      <c r="AH30" s="13">
        <v>21.296600000000002</v>
      </c>
      <c r="AI30" s="4">
        <v>12.490600000000001</v>
      </c>
      <c r="AJ30" s="4">
        <v>36.498600000000003</v>
      </c>
      <c r="AK30" s="4">
        <v>47.585599999999999</v>
      </c>
      <c r="AL30" s="4">
        <v>36.017600000000002</v>
      </c>
      <c r="AM30" s="7">
        <v>32.486600000000003</v>
      </c>
      <c r="AN30" s="13">
        <v>24.606100000000001</v>
      </c>
      <c r="AO30" s="4">
        <v>28.556899999999999</v>
      </c>
      <c r="AP30" s="13">
        <v>42.581499999999998</v>
      </c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</row>
    <row r="31" spans="1:126" x14ac:dyDescent="0.3">
      <c r="A31" s="23" t="s">
        <v>47</v>
      </c>
      <c r="B31" s="4">
        <v>48.559199999999997</v>
      </c>
      <c r="C31" s="4">
        <v>40.971200000000003</v>
      </c>
      <c r="D31" s="4">
        <v>24.405999999999999</v>
      </c>
      <c r="E31" s="13">
        <v>22.186599999999999</v>
      </c>
      <c r="F31" s="13">
        <v>38.664999999999999</v>
      </c>
      <c r="G31" s="4">
        <v>36.627899999999997</v>
      </c>
      <c r="H31" s="4">
        <v>47.686</v>
      </c>
      <c r="I31" s="4">
        <v>41.408499999999997</v>
      </c>
      <c r="J31" s="4">
        <v>24.317599999999999</v>
      </c>
      <c r="K31" s="13">
        <v>22.4618</v>
      </c>
      <c r="L31" s="13">
        <v>45.073599999999999</v>
      </c>
      <c r="M31" s="4">
        <v>28.275300000000001</v>
      </c>
      <c r="N31" s="13">
        <v>21.012</v>
      </c>
      <c r="O31" s="13">
        <v>32.666699999999999</v>
      </c>
      <c r="P31" s="13">
        <v>31.880299999999998</v>
      </c>
      <c r="Q31" s="13">
        <v>19.358899999999998</v>
      </c>
      <c r="R31" s="4">
        <v>28.2379</v>
      </c>
      <c r="S31" s="13">
        <v>56.731200000000001</v>
      </c>
      <c r="T31" s="4">
        <v>22.6677</v>
      </c>
      <c r="U31" s="13">
        <v>38.949599999999997</v>
      </c>
      <c r="V31" s="4">
        <v>21.790299999999998</v>
      </c>
      <c r="W31" s="4">
        <v>36.229199999999999</v>
      </c>
      <c r="X31" s="4">
        <v>20.123200000000001</v>
      </c>
      <c r="Y31" s="4">
        <v>23.3766</v>
      </c>
      <c r="Z31" s="13">
        <v>33.247900000000001</v>
      </c>
      <c r="AA31" s="13">
        <v>33.714700000000001</v>
      </c>
      <c r="AB31" s="4">
        <v>19.5609</v>
      </c>
      <c r="AC31" s="4">
        <v>42.982500000000002</v>
      </c>
      <c r="AD31" s="4">
        <v>20.970700000000001</v>
      </c>
      <c r="AE31" s="4">
        <v>17.3172</v>
      </c>
      <c r="AF31" s="4">
        <v>31.735399999999998</v>
      </c>
      <c r="AG31" s="4">
        <v>26.395900000000001</v>
      </c>
      <c r="AH31" s="13">
        <v>21.296600000000002</v>
      </c>
      <c r="AI31" s="4">
        <v>12.490600000000001</v>
      </c>
      <c r="AJ31" s="4">
        <v>36.498600000000003</v>
      </c>
      <c r="AK31" s="4">
        <v>47.585599999999999</v>
      </c>
      <c r="AL31" s="4">
        <v>36.017600000000002</v>
      </c>
      <c r="AM31" s="7">
        <v>32.486600000000003</v>
      </c>
      <c r="AN31" s="13">
        <v>24.606100000000001</v>
      </c>
      <c r="AO31" s="4">
        <v>28.5566</v>
      </c>
      <c r="AP31" s="13">
        <v>42.581499999999998</v>
      </c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</row>
    <row r="32" spans="1:126" x14ac:dyDescent="0.3">
      <c r="A32" s="23" t="s">
        <v>48</v>
      </c>
      <c r="B32" s="4">
        <v>57.0015</v>
      </c>
      <c r="C32" s="4">
        <v>37.984499999999997</v>
      </c>
      <c r="D32" s="4">
        <v>39.2879</v>
      </c>
      <c r="E32" s="13">
        <v>30.192699999999999</v>
      </c>
      <c r="F32" s="13">
        <v>48.945599999999999</v>
      </c>
      <c r="G32" s="4">
        <v>76.7624</v>
      </c>
      <c r="H32" s="4">
        <v>70.378</v>
      </c>
      <c r="I32" s="4">
        <v>54.646799999999999</v>
      </c>
      <c r="J32" s="4">
        <v>29.837599999999998</v>
      </c>
      <c r="K32" s="13">
        <v>35.579799999999999</v>
      </c>
      <c r="L32" s="13">
        <v>38.633400000000002</v>
      </c>
      <c r="M32" s="4">
        <v>28.740300000000001</v>
      </c>
      <c r="N32" s="13">
        <v>24.0931</v>
      </c>
      <c r="O32" s="13">
        <v>55.364899999999999</v>
      </c>
      <c r="P32" s="13">
        <v>31.052</v>
      </c>
      <c r="Q32" s="13">
        <v>29.3749</v>
      </c>
      <c r="R32" s="4">
        <v>35.241500000000002</v>
      </c>
      <c r="S32" s="13">
        <v>44.305999999999997</v>
      </c>
      <c r="T32" s="4">
        <v>27.7149</v>
      </c>
      <c r="U32" s="13">
        <v>49</v>
      </c>
      <c r="V32" s="4">
        <v>31.779599999999999</v>
      </c>
      <c r="W32" s="4">
        <v>39.165199999999999</v>
      </c>
      <c r="X32" s="4">
        <v>23.241099999999999</v>
      </c>
      <c r="Y32" s="4">
        <v>44.828499999999998</v>
      </c>
      <c r="Z32" s="13">
        <v>24.550899999999999</v>
      </c>
      <c r="AA32" s="13">
        <v>61.899099999999997</v>
      </c>
      <c r="AB32" s="4">
        <v>31.829699999999999</v>
      </c>
      <c r="AC32" s="4">
        <v>51.4176</v>
      </c>
      <c r="AD32" s="4">
        <v>27.978400000000001</v>
      </c>
      <c r="AE32" s="4">
        <v>27.4407</v>
      </c>
      <c r="AF32" s="4">
        <v>41.408499999999997</v>
      </c>
      <c r="AG32" s="4">
        <v>32.1663</v>
      </c>
      <c r="AH32" s="13">
        <v>33.009</v>
      </c>
      <c r="AI32" s="4">
        <v>15.8527</v>
      </c>
      <c r="AJ32" s="4">
        <v>40.966700000000003</v>
      </c>
      <c r="AK32" s="4">
        <v>37.942</v>
      </c>
      <c r="AL32" s="4">
        <v>24.849699999999999</v>
      </c>
      <c r="AM32" s="7">
        <v>39.805</v>
      </c>
      <c r="AN32" s="13">
        <v>26.578099999999999</v>
      </c>
      <c r="AO32" s="4">
        <v>29.618500000000001</v>
      </c>
      <c r="AP32" s="13">
        <v>31.068000000000001</v>
      </c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</row>
    <row r="33" spans="1:143" x14ac:dyDescent="0.3">
      <c r="A33" s="23" t="s">
        <v>49</v>
      </c>
      <c r="B33" s="4">
        <v>57.0015</v>
      </c>
      <c r="C33" s="4">
        <v>37.984499999999997</v>
      </c>
      <c r="D33" s="4">
        <v>39.2879</v>
      </c>
      <c r="E33" s="13">
        <v>30.192699999999999</v>
      </c>
      <c r="F33" s="13">
        <v>48.945599999999999</v>
      </c>
      <c r="G33" s="4">
        <v>76.7624</v>
      </c>
      <c r="H33" s="4">
        <v>70.378</v>
      </c>
      <c r="I33" s="4">
        <v>54.646799999999999</v>
      </c>
      <c r="J33" s="4">
        <v>29.837599999999998</v>
      </c>
      <c r="K33" s="13">
        <v>35.579799999999999</v>
      </c>
      <c r="L33" s="13">
        <v>38.633400000000002</v>
      </c>
      <c r="M33" s="4">
        <v>28.739899999999999</v>
      </c>
      <c r="N33" s="13">
        <v>24.0931</v>
      </c>
      <c r="O33" s="13">
        <v>55.364899999999999</v>
      </c>
      <c r="P33" s="13">
        <v>31.052</v>
      </c>
      <c r="Q33" s="13">
        <v>29.3749</v>
      </c>
      <c r="R33" s="4">
        <v>35.241</v>
      </c>
      <c r="S33" s="13">
        <v>44.305999999999997</v>
      </c>
      <c r="T33" s="4">
        <v>27.7149</v>
      </c>
      <c r="U33" s="13">
        <v>49</v>
      </c>
      <c r="V33" s="4">
        <v>31.779599999999999</v>
      </c>
      <c r="W33" s="4">
        <v>39.165199999999999</v>
      </c>
      <c r="X33" s="4">
        <v>23.241099999999999</v>
      </c>
      <c r="Y33" s="4">
        <v>44.828499999999998</v>
      </c>
      <c r="Z33" s="13">
        <v>24.550899999999999</v>
      </c>
      <c r="AA33" s="13">
        <v>61.899099999999997</v>
      </c>
      <c r="AB33" s="4">
        <v>31.8293</v>
      </c>
      <c r="AC33" s="4">
        <v>51.4176</v>
      </c>
      <c r="AD33" s="4">
        <v>27.978400000000001</v>
      </c>
      <c r="AE33" s="4">
        <v>27.4404</v>
      </c>
      <c r="AF33" s="4">
        <v>41.408499999999997</v>
      </c>
      <c r="AG33" s="4">
        <v>32.1663</v>
      </c>
      <c r="AH33" s="13">
        <v>33.009</v>
      </c>
      <c r="AI33" s="4">
        <v>15.8527</v>
      </c>
      <c r="AJ33" s="4">
        <v>40.966700000000003</v>
      </c>
      <c r="AK33" s="4">
        <v>37.941499999999998</v>
      </c>
      <c r="AL33" s="4">
        <v>24.849699999999999</v>
      </c>
      <c r="AM33" s="7">
        <v>39.804400000000001</v>
      </c>
      <c r="AN33" s="13">
        <v>26.578099999999999</v>
      </c>
      <c r="AO33" s="4">
        <v>29.618500000000001</v>
      </c>
      <c r="AP33" s="13">
        <v>31.068000000000001</v>
      </c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</row>
    <row r="34" spans="1:143" x14ac:dyDescent="0.3">
      <c r="A34" s="23" t="s">
        <v>50</v>
      </c>
      <c r="B34" s="4">
        <v>57.000399999999999</v>
      </c>
      <c r="C34" s="4">
        <v>37.984499999999997</v>
      </c>
      <c r="D34" s="4">
        <v>39.287300000000002</v>
      </c>
      <c r="E34" s="13">
        <v>30.192399999999999</v>
      </c>
      <c r="F34" s="13">
        <v>48.945599999999999</v>
      </c>
      <c r="G34" s="4">
        <v>76.7624</v>
      </c>
      <c r="H34" s="4">
        <v>70.376099999999994</v>
      </c>
      <c r="I34" s="4">
        <v>54.646799999999999</v>
      </c>
      <c r="J34" s="4">
        <v>29.837599999999998</v>
      </c>
      <c r="K34" s="13">
        <v>35.579799999999999</v>
      </c>
      <c r="L34" s="13">
        <v>38.633400000000002</v>
      </c>
      <c r="M34" s="4">
        <v>28.739899999999999</v>
      </c>
      <c r="N34" s="13">
        <v>24.0931</v>
      </c>
      <c r="O34" s="13">
        <v>55.364899999999999</v>
      </c>
      <c r="P34" s="13">
        <v>31.052</v>
      </c>
      <c r="Q34" s="13">
        <v>29.374500000000001</v>
      </c>
      <c r="R34" s="4">
        <v>35.241</v>
      </c>
      <c r="S34" s="13">
        <v>44.305300000000003</v>
      </c>
      <c r="T34" s="4">
        <v>27.7149</v>
      </c>
      <c r="U34" s="13">
        <v>49</v>
      </c>
      <c r="V34" s="4">
        <v>31.779199999999999</v>
      </c>
      <c r="W34" s="4">
        <v>39.165199999999999</v>
      </c>
      <c r="X34" s="4">
        <v>23.241099999999999</v>
      </c>
      <c r="Y34" s="4">
        <v>44.8277</v>
      </c>
      <c r="Z34" s="13">
        <v>24.550899999999999</v>
      </c>
      <c r="AA34" s="13">
        <v>61.899099999999997</v>
      </c>
      <c r="AB34" s="4">
        <v>31.8293</v>
      </c>
      <c r="AC34" s="4">
        <v>51.416600000000003</v>
      </c>
      <c r="AD34" s="4">
        <v>27.978100000000001</v>
      </c>
      <c r="AE34" s="4">
        <v>27.4404</v>
      </c>
      <c r="AF34" s="4">
        <v>41.408499999999997</v>
      </c>
      <c r="AG34" s="4">
        <v>32.1663</v>
      </c>
      <c r="AH34" s="13">
        <v>33.009</v>
      </c>
      <c r="AI34" s="4">
        <v>15.8527</v>
      </c>
      <c r="AJ34" s="4">
        <v>40.966099999999997</v>
      </c>
      <c r="AK34" s="4">
        <v>37.941499999999998</v>
      </c>
      <c r="AL34" s="4">
        <v>24.849699999999999</v>
      </c>
      <c r="AM34" s="7">
        <v>39.804400000000001</v>
      </c>
      <c r="AN34" s="13">
        <v>26.578099999999999</v>
      </c>
      <c r="AO34" s="4">
        <v>29.618500000000001</v>
      </c>
      <c r="AP34" s="13">
        <v>31.068000000000001</v>
      </c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</row>
    <row r="35" spans="1:143" x14ac:dyDescent="0.3">
      <c r="A35" s="23" t="s">
        <v>51</v>
      </c>
      <c r="B35" s="4">
        <v>37.2517</v>
      </c>
      <c r="C35" s="4">
        <v>28.242100000000001</v>
      </c>
      <c r="D35" s="4">
        <v>25.132999999999999</v>
      </c>
      <c r="E35" s="13">
        <v>30.222000000000001</v>
      </c>
      <c r="F35" s="13">
        <v>36.117899999999999</v>
      </c>
      <c r="G35" s="4">
        <v>45.3005</v>
      </c>
      <c r="H35" s="4">
        <v>42.363100000000003</v>
      </c>
      <c r="I35" s="4">
        <v>30.817599999999999</v>
      </c>
      <c r="J35" s="4">
        <v>20.588200000000001</v>
      </c>
      <c r="K35" s="13">
        <v>30.720300000000002</v>
      </c>
      <c r="L35" s="13">
        <v>16.543900000000001</v>
      </c>
      <c r="M35" s="4">
        <v>28.1633</v>
      </c>
      <c r="N35" s="13">
        <v>22.867100000000001</v>
      </c>
      <c r="O35" s="13">
        <v>38.281300000000002</v>
      </c>
      <c r="P35" s="13">
        <v>27.4892</v>
      </c>
      <c r="Q35" s="13">
        <v>20.932600000000001</v>
      </c>
      <c r="R35" s="4">
        <v>28.790900000000001</v>
      </c>
      <c r="S35" s="13">
        <v>42.7119</v>
      </c>
      <c r="T35" s="4">
        <v>21.6233</v>
      </c>
      <c r="U35" s="13">
        <v>26.776</v>
      </c>
      <c r="V35" s="4">
        <v>28.0107</v>
      </c>
      <c r="W35" s="4">
        <v>26.889700000000001</v>
      </c>
      <c r="X35" s="4">
        <v>15.498200000000001</v>
      </c>
      <c r="Y35" s="4">
        <v>21.6233</v>
      </c>
      <c r="Z35" s="13">
        <v>22.658000000000001</v>
      </c>
      <c r="AA35" s="13">
        <v>31.918399999999998</v>
      </c>
      <c r="AB35" s="4">
        <v>22.867100000000001</v>
      </c>
      <c r="AC35" s="4">
        <v>27.8597</v>
      </c>
      <c r="AD35" s="4">
        <v>21.1511</v>
      </c>
      <c r="AE35" s="4">
        <v>19.972799999999999</v>
      </c>
      <c r="AF35" s="4">
        <v>30.2469</v>
      </c>
      <c r="AG35" s="4">
        <v>24.459199999999999</v>
      </c>
      <c r="AH35" s="13">
        <v>14.526</v>
      </c>
      <c r="AI35" s="4">
        <v>10.398300000000001</v>
      </c>
      <c r="AJ35" s="4">
        <v>27.528099999999998</v>
      </c>
      <c r="AK35" s="4">
        <v>37.448999999999998</v>
      </c>
      <c r="AL35" s="4">
        <v>21.267399999999999</v>
      </c>
      <c r="AM35" s="7">
        <v>36.0137</v>
      </c>
      <c r="AN35" s="13">
        <v>24.3902</v>
      </c>
      <c r="AO35" s="4">
        <v>34.746299999999998</v>
      </c>
      <c r="AP35" s="13">
        <v>22.846299999999999</v>
      </c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</row>
    <row r="36" spans="1:143" x14ac:dyDescent="0.3">
      <c r="A36" s="23" t="s">
        <v>52</v>
      </c>
      <c r="B36" s="4">
        <v>43.774299999999997</v>
      </c>
      <c r="C36" s="4">
        <v>27.854099999999999</v>
      </c>
      <c r="D36" s="4">
        <v>44.744300000000003</v>
      </c>
      <c r="E36" s="13">
        <v>26.476900000000001</v>
      </c>
      <c r="F36" s="13">
        <v>37.008000000000003</v>
      </c>
      <c r="G36" s="4">
        <v>40.720199999999998</v>
      </c>
      <c r="H36" s="4">
        <v>38.5366</v>
      </c>
      <c r="I36" s="4">
        <v>23.960899999999999</v>
      </c>
      <c r="J36" s="4">
        <v>20.701599999999999</v>
      </c>
      <c r="K36" s="13">
        <v>32.0471</v>
      </c>
      <c r="L36" s="13">
        <v>24.627500000000001</v>
      </c>
      <c r="M36" s="4">
        <v>30.042899999999999</v>
      </c>
      <c r="N36" s="13">
        <v>32.146799999999999</v>
      </c>
      <c r="O36" s="13">
        <v>40.853499999999997</v>
      </c>
      <c r="P36" s="13">
        <v>25.041599999999999</v>
      </c>
      <c r="Q36" s="13">
        <v>22.3735</v>
      </c>
      <c r="R36" s="4">
        <v>33.272599999999997</v>
      </c>
      <c r="S36" s="13">
        <v>38.610300000000002</v>
      </c>
      <c r="T36" s="4">
        <v>26.166899999999998</v>
      </c>
      <c r="U36" s="13">
        <v>33.026699999999998</v>
      </c>
      <c r="V36" s="4">
        <v>28.067699999999999</v>
      </c>
      <c r="W36" s="4">
        <v>28.9101</v>
      </c>
      <c r="X36" s="4">
        <v>25.3339</v>
      </c>
      <c r="Y36" s="4">
        <v>29.3582</v>
      </c>
      <c r="Z36" s="13">
        <v>36.182099999999998</v>
      </c>
      <c r="AA36" s="13">
        <v>35.727800000000002</v>
      </c>
      <c r="AB36" s="4">
        <v>23.0472</v>
      </c>
      <c r="AC36" s="4">
        <v>22.102499999999999</v>
      </c>
      <c r="AD36" s="4">
        <v>21.2227</v>
      </c>
      <c r="AE36" s="4">
        <v>21.7316</v>
      </c>
      <c r="AF36" s="4">
        <v>31.343299999999999</v>
      </c>
      <c r="AG36" s="4">
        <v>21.910900000000002</v>
      </c>
      <c r="AH36" s="13">
        <v>21.344200000000001</v>
      </c>
      <c r="AI36" s="4">
        <v>12.9038</v>
      </c>
      <c r="AJ36" s="4">
        <v>33.949199999999998</v>
      </c>
      <c r="AK36" s="4">
        <v>34.918700000000001</v>
      </c>
      <c r="AL36" s="4">
        <v>21.488399999999999</v>
      </c>
      <c r="AM36" s="7">
        <v>29.387599999999999</v>
      </c>
      <c r="AN36" s="13">
        <v>27.565100000000001</v>
      </c>
      <c r="AO36" s="4">
        <v>32.885899999999999</v>
      </c>
      <c r="AP36" s="13">
        <v>29.6388</v>
      </c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</row>
    <row r="37" spans="1:143" x14ac:dyDescent="0.3">
      <c r="A37" s="23" t="s">
        <v>53</v>
      </c>
      <c r="B37" s="4">
        <v>43.774299999999997</v>
      </c>
      <c r="C37" s="4">
        <v>27.854099999999999</v>
      </c>
      <c r="D37" s="4">
        <v>44.744300000000003</v>
      </c>
      <c r="E37" s="13">
        <v>26.476900000000001</v>
      </c>
      <c r="F37" s="13">
        <v>37.008000000000003</v>
      </c>
      <c r="G37" s="4">
        <v>40.720199999999998</v>
      </c>
      <c r="H37" s="4">
        <v>38.5366</v>
      </c>
      <c r="I37" s="4">
        <v>23.960899999999999</v>
      </c>
      <c r="J37" s="4">
        <v>20.701499999999999</v>
      </c>
      <c r="K37" s="13">
        <v>32.0471</v>
      </c>
      <c r="L37" s="13">
        <v>24.627199999999998</v>
      </c>
      <c r="M37" s="4">
        <v>30.042899999999999</v>
      </c>
      <c r="N37" s="13">
        <v>32.146799999999999</v>
      </c>
      <c r="O37" s="13">
        <v>40.853499999999997</v>
      </c>
      <c r="P37" s="13">
        <v>25.041599999999999</v>
      </c>
      <c r="Q37" s="13">
        <v>22.3733</v>
      </c>
      <c r="R37" s="4">
        <v>33.272100000000002</v>
      </c>
      <c r="S37" s="13">
        <v>38.610300000000002</v>
      </c>
      <c r="T37" s="4">
        <v>26.166899999999998</v>
      </c>
      <c r="U37" s="13">
        <v>33.026299999999999</v>
      </c>
      <c r="V37" s="4">
        <v>28.067699999999999</v>
      </c>
      <c r="W37" s="4">
        <v>28.9101</v>
      </c>
      <c r="X37" s="4">
        <v>25.3339</v>
      </c>
      <c r="Y37" s="4">
        <v>29.3582</v>
      </c>
      <c r="Z37" s="13">
        <v>36.182099999999998</v>
      </c>
      <c r="AA37" s="13">
        <v>35.727800000000002</v>
      </c>
      <c r="AB37" s="4">
        <v>23.0472</v>
      </c>
      <c r="AC37" s="4">
        <v>22.102499999999999</v>
      </c>
      <c r="AD37" s="4">
        <v>21.2227</v>
      </c>
      <c r="AE37" s="4">
        <v>21.7316</v>
      </c>
      <c r="AF37" s="4">
        <v>31.343299999999999</v>
      </c>
      <c r="AG37" s="4">
        <v>21.910900000000002</v>
      </c>
      <c r="AH37" s="13">
        <v>21.344200000000001</v>
      </c>
      <c r="AI37" s="4">
        <v>12.9038</v>
      </c>
      <c r="AJ37" s="4">
        <v>33.949199999999998</v>
      </c>
      <c r="AK37" s="4">
        <v>34.918700000000001</v>
      </c>
      <c r="AL37" s="4">
        <v>21.488399999999999</v>
      </c>
      <c r="AM37" s="7">
        <v>29.387599999999999</v>
      </c>
      <c r="AN37" s="13">
        <v>27.564800000000002</v>
      </c>
      <c r="AO37" s="4">
        <v>32.885899999999999</v>
      </c>
      <c r="AP37" s="13">
        <v>29.6388</v>
      </c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</row>
    <row r="38" spans="1:143" x14ac:dyDescent="0.3">
      <c r="A38" s="23" t="s">
        <v>54</v>
      </c>
      <c r="B38" s="4">
        <v>9.4882899999999992</v>
      </c>
      <c r="C38" s="4">
        <v>4.90123</v>
      </c>
      <c r="D38" s="4">
        <v>7.2875899999999998</v>
      </c>
      <c r="E38" s="13">
        <v>5.5029599999999999</v>
      </c>
      <c r="F38" s="13">
        <v>9.2367600000000003</v>
      </c>
      <c r="G38" s="4">
        <v>7.5931699999999998</v>
      </c>
      <c r="H38" s="4">
        <v>8.2886399999999991</v>
      </c>
      <c r="I38" s="4">
        <v>5.5491200000000003</v>
      </c>
      <c r="J38" s="4">
        <v>6.0949900000000001</v>
      </c>
      <c r="K38" s="13">
        <v>7.4182499999999996</v>
      </c>
      <c r="L38" s="13">
        <v>6.0777700000000001</v>
      </c>
      <c r="M38" s="4">
        <v>19.541499999999999</v>
      </c>
      <c r="N38" s="13">
        <v>9.1730400000000003</v>
      </c>
      <c r="O38" s="13">
        <v>11.7188</v>
      </c>
      <c r="P38" s="13">
        <v>5.5524199999999997</v>
      </c>
      <c r="Q38" s="13">
        <v>7.5144599999999997</v>
      </c>
      <c r="R38" s="4">
        <v>7.1552800000000003</v>
      </c>
      <c r="S38" s="13">
        <v>8.21617</v>
      </c>
      <c r="T38" s="4">
        <v>9.3665000000000003</v>
      </c>
      <c r="U38" s="13">
        <v>5.1276599999999997</v>
      </c>
      <c r="V38" s="4">
        <v>5.3305699999999998</v>
      </c>
      <c r="W38" s="4">
        <v>5.3768200000000004</v>
      </c>
      <c r="X38" s="4">
        <v>3.36598</v>
      </c>
      <c r="Y38" s="4">
        <v>9.7612400000000008</v>
      </c>
      <c r="Z38" s="13">
        <v>2.70661</v>
      </c>
      <c r="AA38" s="13">
        <v>9.2566400000000009</v>
      </c>
      <c r="AB38" s="4">
        <v>3.95852</v>
      </c>
      <c r="AC38" s="4">
        <v>2.4231400000000001</v>
      </c>
      <c r="AD38" s="4">
        <v>5.8296299999999999</v>
      </c>
      <c r="AE38" s="4">
        <v>7.7654500000000004</v>
      </c>
      <c r="AF38" s="4">
        <v>3.7760500000000001</v>
      </c>
      <c r="AG38" s="4">
        <v>5.2068599999999998</v>
      </c>
      <c r="AH38" s="13">
        <v>4.3048500000000001</v>
      </c>
      <c r="AI38" s="4">
        <v>3.3694999999999999</v>
      </c>
      <c r="AJ38" s="4">
        <v>4.23306</v>
      </c>
      <c r="AK38" s="4">
        <v>7.2968099999999998</v>
      </c>
      <c r="AL38" s="4">
        <v>4.0485499999999996</v>
      </c>
      <c r="AM38" s="7">
        <v>8.9289299999999994</v>
      </c>
      <c r="AN38" s="13">
        <v>3.55769</v>
      </c>
      <c r="AO38" s="4">
        <v>7.5448199999999996</v>
      </c>
      <c r="AP38" s="13">
        <v>5.62399</v>
      </c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</row>
    <row r="39" spans="1:143" x14ac:dyDescent="0.3">
      <c r="A39" s="23"/>
    </row>
    <row r="40" spans="1:143" x14ac:dyDescent="0.3">
      <c r="B40" s="33" t="s">
        <v>122</v>
      </c>
      <c r="C40" s="33" t="s">
        <v>123</v>
      </c>
      <c r="D40" s="22" t="s">
        <v>119</v>
      </c>
      <c r="E40" s="33" t="s">
        <v>120</v>
      </c>
      <c r="F40" s="22" t="s">
        <v>182</v>
      </c>
      <c r="G40" s="33" t="s">
        <v>126</v>
      </c>
      <c r="H40" s="33" t="s">
        <v>127</v>
      </c>
      <c r="I40" s="22" t="s">
        <v>128</v>
      </c>
      <c r="J40" s="22" t="s">
        <v>129</v>
      </c>
      <c r="K40" s="22" t="s">
        <v>130</v>
      </c>
      <c r="L40" s="22" t="s">
        <v>131</v>
      </c>
      <c r="M40" s="22" t="s">
        <v>132</v>
      </c>
      <c r="N40" s="22" t="s">
        <v>133</v>
      </c>
      <c r="O40" s="22" t="s">
        <v>134</v>
      </c>
      <c r="P40" s="22" t="s">
        <v>135</v>
      </c>
      <c r="Q40" s="22" t="s">
        <v>136</v>
      </c>
      <c r="R40" s="22" t="s">
        <v>137</v>
      </c>
      <c r="S40" s="22" t="s">
        <v>138</v>
      </c>
      <c r="T40" s="22" t="s">
        <v>139</v>
      </c>
      <c r="U40" s="22" t="s">
        <v>140</v>
      </c>
      <c r="V40" s="22" t="s">
        <v>141</v>
      </c>
      <c r="W40" s="22" t="s">
        <v>142</v>
      </c>
      <c r="X40" s="22" t="s">
        <v>143</v>
      </c>
      <c r="Y40" s="22" t="s">
        <v>144</v>
      </c>
      <c r="Z40" s="22" t="s">
        <v>145</v>
      </c>
      <c r="AA40" s="22" t="s">
        <v>146</v>
      </c>
      <c r="AB40" s="22" t="s">
        <v>147</v>
      </c>
      <c r="AC40" s="22" t="s">
        <v>148</v>
      </c>
      <c r="AD40" s="22" t="s">
        <v>149</v>
      </c>
      <c r="AE40" s="22" t="s">
        <v>150</v>
      </c>
      <c r="AF40" s="22" t="s">
        <v>151</v>
      </c>
      <c r="AG40" s="22" t="s">
        <v>152</v>
      </c>
      <c r="AH40" s="22" t="s">
        <v>156</v>
      </c>
      <c r="AI40" s="22" t="s">
        <v>157</v>
      </c>
      <c r="AJ40" s="22" t="s">
        <v>158</v>
      </c>
      <c r="AK40" s="22" t="s">
        <v>159</v>
      </c>
      <c r="AL40" s="22" t="s">
        <v>160</v>
      </c>
      <c r="AM40" s="22" t="s">
        <v>161</v>
      </c>
      <c r="AN40" s="22" t="s">
        <v>162</v>
      </c>
      <c r="AO40" s="22" t="s">
        <v>163</v>
      </c>
      <c r="AP40" s="22" t="s">
        <v>164</v>
      </c>
    </row>
    <row r="41" spans="1:143" x14ac:dyDescent="0.3">
      <c r="A41" s="6" t="s">
        <v>486</v>
      </c>
      <c r="B41" s="4">
        <f t="shared" ref="B41:AN41" si="0">STDEV(B2:B37)</f>
        <v>8.1391371159487758</v>
      </c>
      <c r="C41" s="4">
        <f t="shared" si="0"/>
        <v>10.449119918190705</v>
      </c>
      <c r="D41" s="4">
        <f t="shared" si="0"/>
        <v>21.906840601986069</v>
      </c>
      <c r="E41" s="4">
        <f>STDEV(E2:E37)</f>
        <v>12.246079856528292</v>
      </c>
      <c r="F41" s="4">
        <f>STDEV(F2:F37)</f>
        <v>9.468030716034713</v>
      </c>
      <c r="G41" s="4">
        <f>STDEV(G2:G37)</f>
        <v>16.94386869912621</v>
      </c>
      <c r="H41" s="4">
        <f t="shared" si="0"/>
        <v>11.028080975634273</v>
      </c>
      <c r="I41" s="4">
        <f t="shared" si="0"/>
        <v>8.054246384402342</v>
      </c>
      <c r="J41" s="4">
        <f t="shared" si="0"/>
        <v>7.0019786574235967</v>
      </c>
      <c r="K41" s="4">
        <f t="shared" si="0"/>
        <v>9.2148933250471892</v>
      </c>
      <c r="L41" s="4">
        <f t="shared" si="0"/>
        <v>8.2509103170437061</v>
      </c>
      <c r="M41" s="4">
        <f t="shared" si="0"/>
        <v>5.5944990233320508</v>
      </c>
      <c r="N41" s="4">
        <f t="shared" si="0"/>
        <v>7.4744082869290569</v>
      </c>
      <c r="O41" s="4">
        <f t="shared" si="0"/>
        <v>7.7227113216427457</v>
      </c>
      <c r="P41" s="13">
        <f t="shared" si="0"/>
        <v>5.3056125710421798</v>
      </c>
      <c r="Q41" s="13">
        <f t="shared" si="0"/>
        <v>8.619085884254714</v>
      </c>
      <c r="R41" s="4">
        <f t="shared" si="0"/>
        <v>7.0399991539517952</v>
      </c>
      <c r="S41" s="4">
        <f t="shared" si="0"/>
        <v>5.3001530835835418</v>
      </c>
      <c r="T41" s="4">
        <f t="shared" si="0"/>
        <v>4.30109544285407</v>
      </c>
      <c r="U41" s="4">
        <f t="shared" si="0"/>
        <v>9.2307425556832126</v>
      </c>
      <c r="V41" s="4">
        <f t="shared" si="0"/>
        <v>10.024171677408388</v>
      </c>
      <c r="W41" s="4">
        <f t="shared" si="0"/>
        <v>9.4791528660927717</v>
      </c>
      <c r="X41" s="4">
        <f t="shared" si="0"/>
        <v>7.5790637132947936</v>
      </c>
      <c r="Y41" s="4">
        <f t="shared" si="0"/>
        <v>7.3460122677496997</v>
      </c>
      <c r="Z41" s="4">
        <f t="shared" si="0"/>
        <v>3.8175704881788253</v>
      </c>
      <c r="AA41" s="4">
        <f t="shared" si="0"/>
        <v>10.741738351383727</v>
      </c>
      <c r="AB41" s="4">
        <f t="shared" si="0"/>
        <v>12.375158580042806</v>
      </c>
      <c r="AC41" s="4">
        <f t="shared" si="0"/>
        <v>9.8288067854160417</v>
      </c>
      <c r="AD41" s="4">
        <f t="shared" si="0"/>
        <v>8.0224926168846125</v>
      </c>
      <c r="AE41" s="4">
        <f t="shared" si="0"/>
        <v>4.1468000125656994</v>
      </c>
      <c r="AF41" s="4">
        <f t="shared" si="0"/>
        <v>6.1926142655816463</v>
      </c>
      <c r="AG41" s="4">
        <f t="shared" si="0"/>
        <v>5.2000218244497045</v>
      </c>
      <c r="AH41" s="13">
        <f t="shared" si="0"/>
        <v>8.1632610027498025</v>
      </c>
      <c r="AI41" s="4">
        <f t="shared" si="0"/>
        <v>3.3041835521913043</v>
      </c>
      <c r="AJ41" s="4">
        <f t="shared" si="0"/>
        <v>8.2762757400510338</v>
      </c>
      <c r="AK41" s="4">
        <f t="shared" si="0"/>
        <v>8.2604340206907416</v>
      </c>
      <c r="AL41" s="4">
        <f t="shared" si="0"/>
        <v>5.6200154668120046</v>
      </c>
      <c r="AM41" s="4">
        <f t="shared" si="0"/>
        <v>6.9961358450757123</v>
      </c>
      <c r="AN41" s="4">
        <f t="shared" si="0"/>
        <v>2.9106435335050973</v>
      </c>
      <c r="AO41" s="4">
        <f>STDEV(AO2:AO37)</f>
        <v>7.3199388569851269</v>
      </c>
      <c r="AP41" s="4">
        <f>STDEV(AP2:AP37)</f>
        <v>7.2928804612836418</v>
      </c>
    </row>
    <row r="42" spans="1:143" s="96" customFormat="1" x14ac:dyDescent="0.3">
      <c r="A42" s="104" t="s">
        <v>491</v>
      </c>
      <c r="B42" s="82">
        <f>AVERAGE(B2:B34)</f>
        <v>48.962363636363634</v>
      </c>
      <c r="C42" s="82">
        <f t="shared" ref="C42:AP42" si="1">AVERAGE(C2:C34)</f>
        <v>48.136481818181814</v>
      </c>
      <c r="D42" s="82">
        <f t="shared" si="1"/>
        <v>62.105357575757587</v>
      </c>
      <c r="E42" s="82">
        <f t="shared" si="1"/>
        <v>39.327087878787879</v>
      </c>
      <c r="F42" s="82">
        <f>AVERAGE(F2:F34)</f>
        <v>53.474457575757583</v>
      </c>
      <c r="G42" s="82">
        <f t="shared" si="1"/>
        <v>61.727351515151518</v>
      </c>
      <c r="H42" s="82">
        <f t="shared" si="1"/>
        <v>54.828936363636338</v>
      </c>
      <c r="I42" s="82">
        <f t="shared" si="1"/>
        <v>40.419281818181815</v>
      </c>
      <c r="J42" s="82">
        <f t="shared" si="1"/>
        <v>35.514718181818182</v>
      </c>
      <c r="K42" s="82">
        <f t="shared" si="1"/>
        <v>38.414906060606071</v>
      </c>
      <c r="L42" s="82">
        <f t="shared" si="1"/>
        <v>37.44914242424241</v>
      </c>
      <c r="M42" s="82">
        <f t="shared" si="1"/>
        <v>34.173124242424251</v>
      </c>
      <c r="N42" s="82">
        <f t="shared" si="1"/>
        <v>34.300057575757585</v>
      </c>
      <c r="O42" s="82">
        <f t="shared" si="1"/>
        <v>49.540481818181817</v>
      </c>
      <c r="P42" s="82">
        <f t="shared" si="1"/>
        <v>33.64399393939393</v>
      </c>
      <c r="Q42" s="82">
        <f t="shared" si="1"/>
        <v>29.967830303030301</v>
      </c>
      <c r="R42" s="82">
        <f t="shared" si="1"/>
        <v>39.616487878787893</v>
      </c>
      <c r="S42" s="82">
        <f t="shared" si="1"/>
        <v>44.614793939393941</v>
      </c>
      <c r="T42" s="82">
        <f t="shared" si="1"/>
        <v>30.840699999999998</v>
      </c>
      <c r="U42" s="82">
        <f t="shared" si="1"/>
        <v>48.387793939393944</v>
      </c>
      <c r="V42" s="82">
        <f t="shared" si="1"/>
        <v>34.468166666666683</v>
      </c>
      <c r="W42" s="82">
        <f t="shared" si="1"/>
        <v>39.157775757575749</v>
      </c>
      <c r="X42" s="82">
        <f t="shared" si="1"/>
        <v>31.76747575757576</v>
      </c>
      <c r="Y42" s="82">
        <f t="shared" si="1"/>
        <v>31.022272727272721</v>
      </c>
      <c r="Z42" s="82">
        <f t="shared" si="1"/>
        <v>28.56816666666667</v>
      </c>
      <c r="AA42" s="82">
        <f t="shared" si="1"/>
        <v>50.227321212121204</v>
      </c>
      <c r="AB42" s="82">
        <f t="shared" si="1"/>
        <v>38.081263636363623</v>
      </c>
      <c r="AC42" s="82">
        <f t="shared" si="1"/>
        <v>30.340606060606049</v>
      </c>
      <c r="AD42" s="82">
        <f t="shared" si="1"/>
        <v>31.963675757575761</v>
      </c>
      <c r="AE42" s="82">
        <f t="shared" si="1"/>
        <v>26.923487878787871</v>
      </c>
      <c r="AF42" s="82">
        <f t="shared" si="1"/>
        <v>37.25092424242424</v>
      </c>
      <c r="AG42" s="82">
        <f t="shared" si="1"/>
        <v>31.992093939393946</v>
      </c>
      <c r="AH42" s="82">
        <f t="shared" si="1"/>
        <v>29.13160606060606</v>
      </c>
      <c r="AI42" s="82">
        <f t="shared" si="1"/>
        <v>18.607960606060605</v>
      </c>
      <c r="AJ42" s="82">
        <f t="shared" si="1"/>
        <v>39.060260606060602</v>
      </c>
      <c r="AK42" s="82">
        <f t="shared" si="1"/>
        <v>50.21213636363634</v>
      </c>
      <c r="AL42" s="82">
        <f t="shared" si="1"/>
        <v>33.268703030303037</v>
      </c>
      <c r="AM42" s="82">
        <f t="shared" si="1"/>
        <v>41.944848484848485</v>
      </c>
      <c r="AN42" s="82">
        <f t="shared" si="1"/>
        <v>27.17302424242423</v>
      </c>
      <c r="AO42" s="82">
        <f t="shared" si="1"/>
        <v>39.558924242424247</v>
      </c>
      <c r="AP42" s="82">
        <f t="shared" si="1"/>
        <v>42.290615151515148</v>
      </c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  <c r="BY42" s="104"/>
      <c r="BZ42" s="104"/>
      <c r="CA42" s="104"/>
      <c r="CB42" s="104"/>
      <c r="CC42" s="104"/>
      <c r="CD42" s="104"/>
      <c r="CE42" s="104"/>
      <c r="CF42" s="104"/>
      <c r="CG42" s="104"/>
      <c r="CH42" s="104"/>
      <c r="CI42" s="104"/>
      <c r="CJ42" s="104"/>
      <c r="CK42" s="104"/>
      <c r="CL42" s="104"/>
      <c r="CM42" s="104"/>
      <c r="CN42" s="104"/>
      <c r="CO42" s="104"/>
      <c r="CP42" s="104"/>
      <c r="CQ42" s="104"/>
      <c r="CR42" s="104"/>
      <c r="CS42" s="104"/>
      <c r="CT42" s="104"/>
      <c r="CU42" s="104"/>
      <c r="CV42" s="104"/>
      <c r="CW42" s="104"/>
      <c r="CX42" s="104"/>
      <c r="CY42" s="104"/>
      <c r="CZ42" s="104"/>
      <c r="DA42" s="104"/>
      <c r="DB42" s="104"/>
      <c r="DC42" s="104"/>
      <c r="DD42" s="104"/>
      <c r="DE42" s="104"/>
      <c r="DF42" s="104"/>
      <c r="DG42" s="104"/>
      <c r="DH42" s="104"/>
      <c r="DI42" s="104"/>
      <c r="DJ42" s="104"/>
      <c r="DK42" s="104"/>
      <c r="DL42" s="104"/>
      <c r="DM42" s="104"/>
      <c r="DN42" s="104"/>
      <c r="DO42" s="104"/>
      <c r="DP42" s="104"/>
      <c r="DQ42" s="104"/>
      <c r="DR42" s="104"/>
      <c r="DS42" s="104"/>
      <c r="DT42" s="104"/>
      <c r="DU42" s="104"/>
      <c r="DV42" s="104"/>
      <c r="DW42" s="104"/>
      <c r="DX42" s="104"/>
      <c r="DY42" s="104"/>
      <c r="DZ42" s="104"/>
      <c r="EA42" s="104"/>
      <c r="EB42" s="104"/>
      <c r="EC42" s="104"/>
      <c r="ED42" s="104"/>
      <c r="EE42" s="104"/>
      <c r="EF42" s="104"/>
      <c r="EG42" s="104"/>
      <c r="EH42" s="104"/>
      <c r="EI42" s="104"/>
      <c r="EJ42" s="104"/>
      <c r="EK42" s="104"/>
      <c r="EL42" s="104"/>
      <c r="EM42" s="104"/>
    </row>
    <row r="43" spans="1:143" x14ac:dyDescent="0.3">
      <c r="A43" s="98" t="s">
        <v>476</v>
      </c>
      <c r="B43" s="4">
        <f>STDEV(B2:B34)</f>
        <v>8.1799553689116973</v>
      </c>
      <c r="C43" s="4">
        <f t="shared" ref="C43:AP43" si="2">STDEV(C2:C34)</f>
        <v>9.1931422057916947</v>
      </c>
      <c r="D43" s="4">
        <f t="shared" si="2"/>
        <v>21.62886591130918</v>
      </c>
      <c r="E43" s="4">
        <f t="shared" si="2"/>
        <v>12.335568233232051</v>
      </c>
      <c r="F43" s="4">
        <f>STDEV(F2:F34)</f>
        <v>8.5954903134226992</v>
      </c>
      <c r="G43" s="4">
        <f t="shared" si="2"/>
        <v>16.761883000820667</v>
      </c>
      <c r="H43" s="4">
        <f t="shared" si="2"/>
        <v>10.645933450672111</v>
      </c>
      <c r="I43" s="4">
        <f t="shared" si="2"/>
        <v>7.2602280938021293</v>
      </c>
      <c r="J43" s="4">
        <f t="shared" si="2"/>
        <v>5.8881409449127888</v>
      </c>
      <c r="K43" s="4">
        <f t="shared" si="2"/>
        <v>9.4261744408832797</v>
      </c>
      <c r="L43" s="4">
        <f t="shared" si="2"/>
        <v>7.2393802774319314</v>
      </c>
      <c r="M43" s="4">
        <f t="shared" si="2"/>
        <v>5.6757870322113266</v>
      </c>
      <c r="N43" s="4">
        <f t="shared" si="2"/>
        <v>7.5461768772351352</v>
      </c>
      <c r="O43" s="4">
        <f t="shared" si="2"/>
        <v>7.567378137747518</v>
      </c>
      <c r="P43" s="4">
        <f t="shared" si="2"/>
        <v>5.0451307487975994</v>
      </c>
      <c r="Q43" s="4">
        <f t="shared" si="2"/>
        <v>8.6952151078367876</v>
      </c>
      <c r="R43" s="4">
        <f t="shared" si="2"/>
        <v>6.9649220249473878</v>
      </c>
      <c r="S43" s="4">
        <f t="shared" si="2"/>
        <v>5.341038108126785</v>
      </c>
      <c r="T43" s="4">
        <f t="shared" si="2"/>
        <v>4.063574327254897</v>
      </c>
      <c r="U43" s="4">
        <f t="shared" si="2"/>
        <v>8.1380724704140555</v>
      </c>
      <c r="V43" s="4">
        <f t="shared" si="2"/>
        <v>10.313238138512306</v>
      </c>
      <c r="W43" s="4">
        <f t="shared" si="2"/>
        <v>9.377806755447665</v>
      </c>
      <c r="X43" s="4">
        <f t="shared" si="2"/>
        <v>7.2598802005452168</v>
      </c>
      <c r="Y43" s="4">
        <f t="shared" si="2"/>
        <v>7.4986599542548822</v>
      </c>
      <c r="Z43" s="4">
        <f t="shared" si="2"/>
        <v>3.3616503442939423</v>
      </c>
      <c r="AA43" s="4">
        <f t="shared" si="2"/>
        <v>10.223979234646061</v>
      </c>
      <c r="AB43" s="4">
        <f t="shared" si="2"/>
        <v>12.1623140693347</v>
      </c>
      <c r="AC43" s="4">
        <f t="shared" si="2"/>
        <v>10.0767141621457</v>
      </c>
      <c r="AD43" s="4">
        <f t="shared" si="2"/>
        <v>7.7740254930292476</v>
      </c>
      <c r="AE43" s="4">
        <f t="shared" si="2"/>
        <v>3.9842720792792297</v>
      </c>
      <c r="AF43" s="4">
        <f t="shared" si="2"/>
        <v>6.2078025850049201</v>
      </c>
      <c r="AG43" s="4">
        <f t="shared" si="2"/>
        <v>4.7027547163164556</v>
      </c>
      <c r="AH43" s="4">
        <f t="shared" si="2"/>
        <v>7.9511193068546699</v>
      </c>
      <c r="AI43" s="4">
        <f t="shared" si="2"/>
        <v>2.8522704208599006</v>
      </c>
      <c r="AJ43" s="4">
        <f t="shared" si="2"/>
        <v>8.3390929784037411</v>
      </c>
      <c r="AK43" s="4">
        <f t="shared" si="2"/>
        <v>7.520267537620466</v>
      </c>
      <c r="AL43" s="4">
        <f t="shared" si="2"/>
        <v>4.7401439872964248</v>
      </c>
      <c r="AM43" s="4">
        <f t="shared" si="2"/>
        <v>6.5891309633327362</v>
      </c>
      <c r="AN43" s="4">
        <f t="shared" si="2"/>
        <v>3.0029895357616874</v>
      </c>
      <c r="AO43" s="4">
        <f t="shared" si="2"/>
        <v>7.4420515177281255</v>
      </c>
      <c r="AP43" s="4">
        <f t="shared" si="2"/>
        <v>6.1718035077440394</v>
      </c>
    </row>
    <row r="44" spans="1:143" s="96" customFormat="1" x14ac:dyDescent="0.3">
      <c r="A44" s="104" t="s">
        <v>475</v>
      </c>
      <c r="B44" s="82">
        <f t="shared" ref="B44:AP44" si="3">B43/B42*100</f>
        <v>16.706618638068697</v>
      </c>
      <c r="C44" s="82">
        <f t="shared" si="3"/>
        <v>19.098076673977694</v>
      </c>
      <c r="D44" s="82">
        <f t="shared" si="3"/>
        <v>34.826087081015153</v>
      </c>
      <c r="E44" s="82">
        <f t="shared" si="3"/>
        <v>31.36659462620819</v>
      </c>
      <c r="F44" s="82">
        <f>F43/F42*100</f>
        <v>16.074011225350752</v>
      </c>
      <c r="G44" s="82">
        <f t="shared" si="3"/>
        <v>27.154709524037035</v>
      </c>
      <c r="H44" s="82">
        <f t="shared" si="3"/>
        <v>19.416633180819296</v>
      </c>
      <c r="I44" s="82">
        <f t="shared" si="3"/>
        <v>17.962288707802472</v>
      </c>
      <c r="J44" s="82">
        <f t="shared" si="3"/>
        <v>16.579438740773206</v>
      </c>
      <c r="K44" s="82">
        <f t="shared" si="3"/>
        <v>24.537804221131974</v>
      </c>
      <c r="L44" s="82">
        <f t="shared" si="3"/>
        <v>19.33123112786042</v>
      </c>
      <c r="M44" s="82">
        <f t="shared" si="3"/>
        <v>16.608920483673884</v>
      </c>
      <c r="N44" s="82">
        <f t="shared" si="3"/>
        <v>22.000478747209399</v>
      </c>
      <c r="O44" s="82">
        <f t="shared" si="3"/>
        <v>15.275140370092686</v>
      </c>
      <c r="P44" s="82">
        <f t="shared" si="3"/>
        <v>14.995635648626809</v>
      </c>
      <c r="Q44" s="82">
        <f t="shared" si="3"/>
        <v>29.015163993896287</v>
      </c>
      <c r="R44" s="82">
        <f t="shared" si="3"/>
        <v>17.580866951804328</v>
      </c>
      <c r="S44" s="82">
        <f t="shared" si="3"/>
        <v>11.971450804820952</v>
      </c>
      <c r="T44" s="82">
        <f t="shared" si="3"/>
        <v>13.176011981747813</v>
      </c>
      <c r="U44" s="82">
        <f t="shared" si="3"/>
        <v>16.818440784068496</v>
      </c>
      <c r="V44" s="82">
        <f t="shared" si="3"/>
        <v>29.9210521936056</v>
      </c>
      <c r="W44" s="82">
        <f t="shared" si="3"/>
        <v>23.94877281463916</v>
      </c>
      <c r="X44" s="82">
        <f t="shared" si="3"/>
        <v>22.853185616467854</v>
      </c>
      <c r="Y44" s="82">
        <f t="shared" si="3"/>
        <v>24.171858780877002</v>
      </c>
      <c r="Z44" s="82">
        <f t="shared" si="3"/>
        <v>11.767119617851835</v>
      </c>
      <c r="AA44" s="82">
        <f t="shared" si="3"/>
        <v>20.355414121067518</v>
      </c>
      <c r="AB44" s="82">
        <f t="shared" si="3"/>
        <v>31.937790157049733</v>
      </c>
      <c r="AC44" s="82">
        <f t="shared" si="3"/>
        <v>33.211973887460374</v>
      </c>
      <c r="AD44" s="82">
        <f t="shared" si="3"/>
        <v>24.321437721963857</v>
      </c>
      <c r="AE44" s="82">
        <f t="shared" si="3"/>
        <v>14.798498980580844</v>
      </c>
      <c r="AF44" s="82">
        <f t="shared" si="3"/>
        <v>16.664828353265378</v>
      </c>
      <c r="AG44" s="82">
        <f t="shared" si="3"/>
        <v>14.69974027091002</v>
      </c>
      <c r="AH44" s="82">
        <f t="shared" si="3"/>
        <v>27.293789742704121</v>
      </c>
      <c r="AI44" s="82">
        <f t="shared" si="3"/>
        <v>15.328226887641398</v>
      </c>
      <c r="AJ44" s="82">
        <f t="shared" si="3"/>
        <v>21.349301947846822</v>
      </c>
      <c r="AK44" s="82">
        <f t="shared" si="3"/>
        <v>14.976991783736668</v>
      </c>
      <c r="AL44" s="82">
        <f t="shared" si="3"/>
        <v>14.24805765039542</v>
      </c>
      <c r="AM44" s="82">
        <f t="shared" si="3"/>
        <v>15.709035081418623</v>
      </c>
      <c r="AN44" s="82">
        <f t="shared" si="3"/>
        <v>11.051362958243093</v>
      </c>
      <c r="AO44" s="82">
        <f t="shared" si="3"/>
        <v>18.812573041981342</v>
      </c>
      <c r="AP44" s="82">
        <f t="shared" si="3"/>
        <v>14.593789864801535</v>
      </c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  <c r="BY44" s="104"/>
      <c r="BZ44" s="104"/>
      <c r="CA44" s="104"/>
      <c r="CB44" s="104"/>
      <c r="CC44" s="104"/>
      <c r="CD44" s="104"/>
      <c r="CE44" s="104"/>
      <c r="CF44" s="104"/>
      <c r="CG44" s="104"/>
      <c r="CH44" s="104"/>
      <c r="CI44" s="104"/>
      <c r="CJ44" s="104"/>
      <c r="CK44" s="104"/>
      <c r="CL44" s="104"/>
      <c r="CM44" s="104"/>
      <c r="CN44" s="104"/>
      <c r="CO44" s="104"/>
      <c r="CP44" s="104"/>
      <c r="CQ44" s="104"/>
      <c r="CR44" s="104"/>
      <c r="CS44" s="104"/>
      <c r="CT44" s="104"/>
      <c r="CU44" s="104"/>
      <c r="CV44" s="104"/>
      <c r="CW44" s="104"/>
      <c r="CX44" s="104"/>
      <c r="CY44" s="104"/>
      <c r="CZ44" s="104"/>
      <c r="DA44" s="104"/>
      <c r="DB44" s="104"/>
      <c r="DC44" s="104"/>
      <c r="DD44" s="104"/>
      <c r="DE44" s="104"/>
      <c r="DF44" s="104"/>
      <c r="DG44" s="104"/>
      <c r="DH44" s="104"/>
      <c r="DI44" s="104"/>
      <c r="DJ44" s="104"/>
      <c r="DK44" s="104"/>
      <c r="DL44" s="104"/>
      <c r="DM44" s="104"/>
      <c r="DN44" s="104"/>
      <c r="DO44" s="104"/>
      <c r="DP44" s="104"/>
      <c r="DQ44" s="104"/>
      <c r="DR44" s="104"/>
      <c r="DS44" s="104"/>
      <c r="DT44" s="104"/>
      <c r="DU44" s="104"/>
      <c r="DV44" s="104"/>
      <c r="DW44" s="104"/>
      <c r="DX44" s="104"/>
      <c r="DY44" s="104"/>
      <c r="DZ44" s="104"/>
      <c r="EA44" s="104"/>
      <c r="EB44" s="104"/>
      <c r="EC44" s="104"/>
      <c r="ED44" s="104"/>
      <c r="EE44" s="104"/>
      <c r="EF44" s="104"/>
      <c r="EG44" s="104"/>
      <c r="EH44" s="104"/>
      <c r="EI44" s="104"/>
      <c r="EJ44" s="104"/>
      <c r="EK44" s="104"/>
      <c r="EL44" s="104"/>
      <c r="EM44" s="104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23</vt:i4>
      </vt:variant>
      <vt:variant>
        <vt:lpstr>Benannte Bereiche</vt:lpstr>
      </vt:variant>
      <vt:variant>
        <vt:i4>49</vt:i4>
      </vt:variant>
    </vt:vector>
  </HeadingPairs>
  <TitlesOfParts>
    <vt:vector size="72" baseType="lpstr">
      <vt:lpstr>discography</vt:lpstr>
      <vt:lpstr>dur+perc 55-46-41-40</vt:lpstr>
      <vt:lpstr>tpo+rel stdv 55-46-41-40</vt:lpstr>
      <vt:lpstr>Steuermann vs 46-40</vt:lpstr>
      <vt:lpstr>Workshop-Pianists_complete</vt:lpstr>
      <vt:lpstr>op. 19,1 (55)</vt:lpstr>
      <vt:lpstr>op. 19,1 (41)_S57a</vt:lpstr>
      <vt:lpstr>op. 19,1 (41)_S63</vt:lpstr>
      <vt:lpstr>op. 19,2 (55)</vt:lpstr>
      <vt:lpstr>op. 19,2 (41)_S57a</vt:lpstr>
      <vt:lpstr>op. 19,2 (41)_S63</vt:lpstr>
      <vt:lpstr>op. 19,3 (55)</vt:lpstr>
      <vt:lpstr>op. 19,3 (41)_S57a</vt:lpstr>
      <vt:lpstr>op. 19,3 (41)_S63</vt:lpstr>
      <vt:lpstr>op. 19,4 (55)</vt:lpstr>
      <vt:lpstr>op. 19,4 (41)_S57a</vt:lpstr>
      <vt:lpstr>op. 19,4 (41)_S63</vt:lpstr>
      <vt:lpstr>op. 19,5 (55)</vt:lpstr>
      <vt:lpstr>op. 19,5 (41)_S57a</vt:lpstr>
      <vt:lpstr>op. 19,5 (41)_S63</vt:lpstr>
      <vt:lpstr>op. 19,6 (55)</vt:lpstr>
      <vt:lpstr>op. 19,6 (41)_S57a</vt:lpstr>
      <vt:lpstr>op. 19,6 (41)_S63</vt:lpstr>
      <vt:lpstr>'op. 19,3 (55)'!Barenboim1994_time_values_3</vt:lpstr>
      <vt:lpstr>'op. 19,2 (55)'!Eschenbach2000_time_values_2</vt:lpstr>
      <vt:lpstr>'op. 19,1 (41)_S57a'!Harris51_1_tpo</vt:lpstr>
      <vt:lpstr>'op. 19,1 (41)_S63'!Harris51_1_tpo</vt:lpstr>
      <vt:lpstr>'op. 19,1 (55)'!Harris51_1_tpo</vt:lpstr>
      <vt:lpstr>'op. 19,2 (41)_S57a'!Harris51_2_tpo</vt:lpstr>
      <vt:lpstr>'op. 19,2 (41)_S63'!Harris51_2_tpo</vt:lpstr>
      <vt:lpstr>'op. 19,2 (55)'!Harris51_2_tpo</vt:lpstr>
      <vt:lpstr>'op. 19,3 (41)_S57a'!Harris51_3_tpo</vt:lpstr>
      <vt:lpstr>'op. 19,3 (41)_S63'!Harris51_3_tpo</vt:lpstr>
      <vt:lpstr>'op. 19,3 (55)'!Harris51_3_tpo</vt:lpstr>
      <vt:lpstr>'op. 19,4 (41)_S57a'!Harris51_4_tpo</vt:lpstr>
      <vt:lpstr>'op. 19,4 (41)_S63'!Harris51_4_tpo</vt:lpstr>
      <vt:lpstr>'op. 19,4 (55)'!Harris51_4_tpo</vt:lpstr>
      <vt:lpstr>'op. 19,5 (41)_S57a'!Harris51_5_tpo</vt:lpstr>
      <vt:lpstr>'op. 19,5 (41)_S63'!Harris51_5_tpo</vt:lpstr>
      <vt:lpstr>'op. 19,5 (55)'!Harris51_5_tpo</vt:lpstr>
      <vt:lpstr>'op. 19,6 (41)_S57a'!Harris51_6_tpo</vt:lpstr>
      <vt:lpstr>'op. 19,6 (41)_S63'!Harris51_6_tpo</vt:lpstr>
      <vt:lpstr>'op. 19,6 (55)'!Harris51_6_tpo</vt:lpstr>
      <vt:lpstr>'op. 19,1 (41)_S57a'!Jacobs1958_1_tpo</vt:lpstr>
      <vt:lpstr>'op. 19,1 (41)_S63'!Jacobs1958_1_tpo</vt:lpstr>
      <vt:lpstr>'op. 19,1 (55)'!Jacobs1958_1_tpo</vt:lpstr>
      <vt:lpstr>'op. 19,2 (41)_S57a'!Jacobs1958_2_tpo</vt:lpstr>
      <vt:lpstr>'op. 19,2 (41)_S63'!Jacobs1958_2_tpo</vt:lpstr>
      <vt:lpstr>'op. 19,2 (55)'!Jacobs1958_2_tpo</vt:lpstr>
      <vt:lpstr>'op. 19,3 (41)_S57a'!Jacobs1958_3_tpo</vt:lpstr>
      <vt:lpstr>'op. 19,3 (41)_S63'!Jacobs1958_3_tpo</vt:lpstr>
      <vt:lpstr>'op. 19,3 (55)'!Jacobs1958_3_tpo</vt:lpstr>
      <vt:lpstr>'op. 19,4 (41)_S57a'!Jacobs1958_4_tpo</vt:lpstr>
      <vt:lpstr>'op. 19,4 (41)_S63'!Jacobs1958_4_tpo</vt:lpstr>
      <vt:lpstr>'op. 19,4 (55)'!Jacobs1958_4_tpo</vt:lpstr>
      <vt:lpstr>'op. 19,5 (41)_S57a'!Jacobs1958_5_tpo</vt:lpstr>
      <vt:lpstr>'op. 19,5 (41)_S63'!Jacobs1958_5_tpo</vt:lpstr>
      <vt:lpstr>'op. 19,5 (55)'!Jacobs1958_5_tpo</vt:lpstr>
      <vt:lpstr>'op. 19,6 (41)_S57a'!Jacobs1958_6_tpo</vt:lpstr>
      <vt:lpstr>'op. 19,6 (41)_S63'!Jacobs1958_6_tpo</vt:lpstr>
      <vt:lpstr>'op. 19,6 (55)'!Jacobs1958_6_tpo</vt:lpstr>
      <vt:lpstr>'op. 19,4 (41)_S57a'!Larcher1998_time_values_4</vt:lpstr>
      <vt:lpstr>'op. 19,4 (41)_S63'!Larcher1998_time_values_4</vt:lpstr>
      <vt:lpstr>'op. 19,4 (55)'!Larcher1998_time_values_4</vt:lpstr>
      <vt:lpstr>'op. 19,2 (41)_S57a'!Lie2018_Schoenberg_op._19_2_workshop_concert_time_values</vt:lpstr>
      <vt:lpstr>'op. 19,2 (41)_S63'!Lie2018_Schoenberg_op._19_2_workshop_concert_time_values</vt:lpstr>
      <vt:lpstr>'op. 19,2 (41)_S57a'!Skogstad2018_Schoenberg_op._19_2_workshop_concert_time_values</vt:lpstr>
      <vt:lpstr>'op. 19,2 (41)_S63'!Skogstad2018_Schoenberg_op._19_2_workshop_concert_time_values</vt:lpstr>
      <vt:lpstr>'op. 19,5 (41)_S63'!Skogstad2018_Schoenberg_op._19_5_workshop_concert_time_values</vt:lpstr>
      <vt:lpstr>'op. 19,6 (41)_S57a'!Skogstad2018_Schoenberg_op._19_6_workshop_concert_time_values</vt:lpstr>
      <vt:lpstr>'op. 19,6 (41)_S63'!Skogstad2018_Schoenberg_op._19_6_workshop_concert_time_values</vt:lpstr>
      <vt:lpstr>'op. 19,6 (55)'!Skogstad2018_Schoenberg_op._19_6_workshop_concert_time_values</vt:lpstr>
    </vt:vector>
  </TitlesOfParts>
  <Company>Universität für Musik und darstellende Kunst Graz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Zentraler Informatikdienst</dc:creator>
  <cp:lastModifiedBy>Author2</cp:lastModifiedBy>
  <cp:lastPrinted>2019-10-25T11:31:09Z</cp:lastPrinted>
  <dcterms:created xsi:type="dcterms:W3CDTF">2018-01-19T12:36:12Z</dcterms:created>
  <dcterms:modified xsi:type="dcterms:W3CDTF">2020-10-23T14:47:02Z</dcterms:modified>
</cp:coreProperties>
</file>