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AFF8766C-828A-4207-8F1A-63BAA61C6116}" xr6:coauthVersionLast="47" xr6:coauthVersionMax="47" xr10:uidLastSave="{00000000-0000-0000-0000-000000000000}"/>
  <bookViews>
    <workbookView xWindow="3105" yWindow="1245" windowWidth="21600" windowHeight="13650" xr2:uid="{00000000-000D-0000-FFFF-FFFF00000000}"/>
  </bookViews>
  <sheets>
    <sheet name="Data" sheetId="1" r:id="rId1"/>
    <sheet name="Info" sheetId="2" r:id="rId2"/>
    <sheet name="benzene" sheetId="3" r:id="rId3"/>
    <sheet name="toluene" sheetId="4" r:id="rId4"/>
    <sheet name="o-xylene" sheetId="5" r:id="rId5"/>
    <sheet name="p-xylene" sheetId="6" r:id="rId6"/>
    <sheet name="m-xylene" sheetId="7" r:id="rId7"/>
    <sheet name="b,t,x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2" i="8" l="1"/>
  <c r="U52" i="8"/>
  <c r="T52" i="8"/>
  <c r="S52" i="8"/>
  <c r="R52" i="8"/>
  <c r="Q52" i="8"/>
  <c r="P52" i="8"/>
  <c r="O52" i="8"/>
  <c r="N52" i="8"/>
  <c r="V51" i="8"/>
  <c r="U51" i="8"/>
  <c r="T51" i="8"/>
  <c r="S51" i="8"/>
  <c r="R51" i="8"/>
  <c r="Q51" i="8"/>
  <c r="P51" i="8"/>
  <c r="O51" i="8"/>
  <c r="N51" i="8"/>
  <c r="V50" i="8"/>
  <c r="U50" i="8"/>
  <c r="T50" i="8"/>
  <c r="S50" i="8"/>
  <c r="R50" i="8"/>
  <c r="Q50" i="8"/>
  <c r="P50" i="8"/>
  <c r="O50" i="8"/>
  <c r="N50" i="8"/>
  <c r="V49" i="8"/>
  <c r="U49" i="8"/>
  <c r="T49" i="8"/>
  <c r="S49" i="8"/>
  <c r="R49" i="8"/>
  <c r="Q49" i="8"/>
  <c r="P49" i="8"/>
  <c r="O49" i="8"/>
  <c r="N49" i="8"/>
  <c r="S48" i="8"/>
  <c r="R48" i="8"/>
  <c r="Q48" i="8"/>
  <c r="P48" i="8"/>
  <c r="Q51" i="5"/>
  <c r="R51" i="5"/>
  <c r="S51" i="5"/>
  <c r="P51" i="5"/>
  <c r="R49" i="3"/>
  <c r="P49" i="3"/>
  <c r="V49" i="4"/>
  <c r="N49" i="4"/>
</calcChain>
</file>

<file path=xl/sharedStrings.xml><?xml version="1.0" encoding="utf-8"?>
<sst xmlns="http://schemas.openxmlformats.org/spreadsheetml/2006/main" count="3319" uniqueCount="99">
  <si>
    <t>Country</t>
  </si>
  <si>
    <t>France</t>
  </si>
  <si>
    <t>Netherlands</t>
  </si>
  <si>
    <t>Germany</t>
  </si>
  <si>
    <t>Italy</t>
  </si>
  <si>
    <t>United Kingdom</t>
  </si>
  <si>
    <t>Ireland</t>
  </si>
  <si>
    <t>Denmark</t>
  </si>
  <si>
    <t>Greece</t>
  </si>
  <si>
    <t>Portugal</t>
  </si>
  <si>
    <t>Spain</t>
  </si>
  <si>
    <t>Belgium</t>
  </si>
  <si>
    <t>Luxemburg</t>
  </si>
  <si>
    <t>Iceland</t>
  </si>
  <si>
    <t>Norway</t>
  </si>
  <si>
    <t>Sweden</t>
  </si>
  <si>
    <t>Finland</t>
  </si>
  <si>
    <t>Austria</t>
  </si>
  <si>
    <t>Malta</t>
  </si>
  <si>
    <t>Turkey</t>
  </si>
  <si>
    <t>Estonia</t>
  </si>
  <si>
    <t>Latvia</t>
  </si>
  <si>
    <t>Lithuania</t>
  </si>
  <si>
    <t>Poland</t>
  </si>
  <si>
    <t>Czechia</t>
  </si>
  <si>
    <t>Slovakia</t>
  </si>
  <si>
    <t>Hungary</t>
  </si>
  <si>
    <t>Romania</t>
  </si>
  <si>
    <t>Bulgaria</t>
  </si>
  <si>
    <t>Slovenia</t>
  </si>
  <si>
    <t>Croatia</t>
  </si>
  <si>
    <t>Bosnia and Herzegovina</t>
  </si>
  <si>
    <t>North Macedonia</t>
  </si>
  <si>
    <t>Montenegro</t>
  </si>
  <si>
    <t>Serbia</t>
  </si>
  <si>
    <t>Cyprus</t>
  </si>
  <si>
    <t>Unit:</t>
  </si>
  <si>
    <t>nicht verfügbar</t>
  </si>
  <si>
    <t>:</t>
  </si>
  <si>
    <t>Sonderzeichen:</t>
  </si>
  <si>
    <t>EUROPEAN UNION (28)</t>
  </si>
  <si>
    <t>EU27TOTALS_2020</t>
  </si>
  <si>
    <t>DECL/PERIOD</t>
  </si>
  <si>
    <t>PRODQNT</t>
  </si>
  <si>
    <t>INDICATORS</t>
  </si>
  <si>
    <t>20141223 - Benzene</t>
  </si>
  <si>
    <t>PRCCODE</t>
  </si>
  <si>
    <t>Eurostat</t>
  </si>
  <si>
    <t>Quelle der Daten</t>
  </si>
  <si>
    <t>Exportierte Daten</t>
  </si>
  <si>
    <t>Letzte Aktualisierung</t>
  </si>
  <si>
    <t>Gesamte Produktion je PRODCOM Liste (NACE Rev. 2) - Jährliche Daten  [DS-066342]</t>
  </si>
  <si>
    <t>20141225 - Toluene</t>
  </si>
  <si>
    <t>20141243 - o-Xylene</t>
  </si>
  <si>
    <t>20141245 - p-Xylene</t>
  </si>
  <si>
    <t>20141247 - m-Xylene and mixed xylene isomers</t>
  </si>
  <si>
    <t>Indonesia</t>
  </si>
  <si>
    <t>Indonesia*</t>
  </si>
  <si>
    <t>https://s3-us-west-2.amazonaws.com/okchem-o/image/201810/af95dc78-926f-43f5-a1ef-e5b3cb058c9b.pdf</t>
  </si>
  <si>
    <t>If only xylene in total known =&gt; written into o-xylene</t>
  </si>
  <si>
    <t>Malaysia</t>
  </si>
  <si>
    <t>…</t>
  </si>
  <si>
    <t>indexbox-indonesia</t>
  </si>
  <si>
    <t>indexbox-indonesia*</t>
  </si>
  <si>
    <t>Brunei Darussalam</t>
  </si>
  <si>
    <t>Cambodia</t>
  </si>
  <si>
    <t>Lao PDR</t>
  </si>
  <si>
    <t>Myanmar</t>
  </si>
  <si>
    <t>Philippines</t>
  </si>
  <si>
    <t>Singapore</t>
  </si>
  <si>
    <t>Thailand</t>
  </si>
  <si>
    <t>Vietnam</t>
  </si>
  <si>
    <t>https://app.indexbox.io/analyze/270710h270720h270730/764/</t>
  </si>
  <si>
    <t>Tausend tonnes</t>
  </si>
  <si>
    <t>Source:</t>
  </si>
  <si>
    <t>[1]</t>
  </si>
  <si>
    <t>for European countries</t>
  </si>
  <si>
    <t>see  High_value_chemicals_ProductionExtrapolated.xls</t>
  </si>
  <si>
    <t>[2]</t>
  </si>
  <si>
    <t>[3]</t>
  </si>
  <si>
    <t>ASEAN</t>
  </si>
  <si>
    <t>Assumption:</t>
  </si>
  <si>
    <t>A1</t>
  </si>
  <si>
    <t>last 3 years average</t>
  </si>
  <si>
    <t>A2</t>
  </si>
  <si>
    <t>Further info</t>
  </si>
  <si>
    <t>F1</t>
  </si>
  <si>
    <t xml:space="preserve"> benzene capacity under construction 1989: 120 tausend tonnes</t>
  </si>
  <si>
    <t>https://documents1.worldbank.org/curated/en/218651468749800678/pdf/multi-page.pdf</t>
  </si>
  <si>
    <t>p. 33</t>
  </si>
  <si>
    <t>A3</t>
  </si>
  <si>
    <t>European countries</t>
  </si>
  <si>
    <t>average values based on 2008-2019 data, considering data availability in that period in all product subcategories</t>
  </si>
  <si>
    <t>[4]</t>
  </si>
  <si>
    <t>Spain, benzene</t>
  </si>
  <si>
    <t>https://www.icis.com/explore/resources/news/2012/10/15/9603331/europe-chemical-profile-benzene/</t>
  </si>
  <si>
    <t>A4</t>
  </si>
  <si>
    <t>production = 50% of the installed capacity</t>
  </si>
  <si>
    <t>own assumption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</si>
</sst>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0" borderId="0" xfId="1"/>
    <xf numFmtId="0" fontId="3" fillId="0" borderId="0" xfId="1" applyFont="1"/>
    <xf numFmtId="3" fontId="3" fillId="0" borderId="1" xfId="1" applyNumberFormat="1" applyFont="1" applyBorder="1"/>
    <xf numFmtId="0" fontId="3" fillId="0" borderId="1" xfId="1" applyFont="1" applyBorder="1"/>
    <xf numFmtId="0" fontId="3" fillId="2" borderId="1" xfId="1" applyFont="1" applyFill="1" applyBorder="1"/>
    <xf numFmtId="164" fontId="3" fillId="0" borderId="0" xfId="1" applyNumberFormat="1" applyFont="1"/>
    <xf numFmtId="3" fontId="2" fillId="0" borderId="0" xfId="1" applyNumberFormat="1"/>
    <xf numFmtId="0" fontId="1" fillId="2" borderId="1" xfId="1" applyFont="1" applyFill="1" applyBorder="1"/>
    <xf numFmtId="0" fontId="4" fillId="0" borderId="0" xfId="0" applyFont="1"/>
    <xf numFmtId="0" fontId="1" fillId="0" borderId="0" xfId="1" applyFont="1"/>
    <xf numFmtId="0" fontId="1" fillId="0" borderId="1" xfId="0" applyFont="1" applyBorder="1"/>
    <xf numFmtId="0" fontId="5" fillId="0" borderId="0" xfId="2"/>
    <xf numFmtId="0" fontId="0" fillId="0" borderId="0" xfId="0" applyAlignment="1">
      <alignment wrapText="1"/>
    </xf>
  </cellXfs>
  <cellStyles count="3">
    <cellStyle name="Link" xfId="2" builtinId="8"/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Aromatics* </a:t>
            </a:r>
            <a:r>
              <a:rPr lang="de-DE" sz="900"/>
              <a:t>own estimations based on literature approx. 2009-12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Data!$A$37:$A$46</c15:sqref>
                  </c15:fullRef>
                </c:ext>
              </c:extLst>
              <c:f>(Data!$A$37:$A$38,Data!$A$43,Data!$A$45:$A$46)</c:f>
              <c:strCache>
                <c:ptCount val="5"/>
                <c:pt idx="0">
                  <c:v>Indonesia</c:v>
                </c:pt>
                <c:pt idx="1">
                  <c:v>Malaysia</c:v>
                </c:pt>
                <c:pt idx="2">
                  <c:v>Philippines</c:v>
                </c:pt>
                <c:pt idx="3">
                  <c:v>Thailand</c:v>
                </c:pt>
                <c:pt idx="4">
                  <c:v>Vietnam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Data!$B$37:$B$46</c15:sqref>
                  </c15:fullRef>
                </c:ext>
              </c:extLst>
              <c:f>(Data!$B$37:$B$38,Data!$B$43,Data!$B$45:$B$46)</c:f>
              <c:numCache>
                <c:formatCode>General</c:formatCode>
                <c:ptCount val="5"/>
                <c:pt idx="0">
                  <c:v>877</c:v>
                </c:pt>
                <c:pt idx="1">
                  <c:v>170</c:v>
                </c:pt>
                <c:pt idx="2">
                  <c:v>97</c:v>
                </c:pt>
                <c:pt idx="3">
                  <c:v>133</c:v>
                </c:pt>
                <c:pt idx="4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26-4D01-B9CD-3322C4A45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6176880"/>
        <c:axId val="1456175632"/>
      </c:barChart>
      <c:catAx>
        <c:axId val="145617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6175632"/>
        <c:crosses val="autoZero"/>
        <c:auto val="1"/>
        <c:lblAlgn val="ctr"/>
        <c:lblOffset val="100"/>
        <c:noMultiLvlLbl val="0"/>
      </c:catAx>
      <c:valAx>
        <c:axId val="145617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617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27</xdr:row>
      <xdr:rowOff>142875</xdr:rowOff>
    </xdr:from>
    <xdr:to>
      <xdr:col>12</xdr:col>
      <xdr:colOff>390525</xdr:colOff>
      <xdr:row>42</xdr:row>
      <xdr:rowOff>171450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D74F23F-20CB-F9D9-4501-3B2CB3A78B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indexbox.io/analyze/270710h270720h270730/764/" TargetMode="External"/><Relationship Id="rId2" Type="http://schemas.openxmlformats.org/officeDocument/2006/relationships/hyperlink" Target="https://documents1.worldbank.org/curated/en/218651468749800678/pdf/multi-page.pdf" TargetMode="External"/><Relationship Id="rId1" Type="http://schemas.openxmlformats.org/officeDocument/2006/relationships/hyperlink" Target="https://s3-us-west-2.amazonaws.com/okchem-o/image/201810/af95dc78-926f-43f5-a1ef-e5b3cb058c9b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19" workbookViewId="0">
      <selection activeCell="C45" sqref="C45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>
        <v>2018</v>
      </c>
      <c r="C1" s="1"/>
    </row>
    <row r="2" spans="1:3" x14ac:dyDescent="0.25">
      <c r="A2" s="1" t="s">
        <v>1</v>
      </c>
      <c r="B2">
        <v>1104.7296556666668</v>
      </c>
    </row>
    <row r="3" spans="1:3" x14ac:dyDescent="0.25">
      <c r="A3" s="1" t="s">
        <v>2</v>
      </c>
      <c r="B3">
        <v>2320.4530333333337</v>
      </c>
    </row>
    <row r="4" spans="1:3" x14ac:dyDescent="0.25">
      <c r="A4" s="1" t="s">
        <v>3</v>
      </c>
      <c r="B4">
        <v>3360.6777499999998</v>
      </c>
    </row>
    <row r="5" spans="1:3" x14ac:dyDescent="0.25">
      <c r="A5" s="1" t="s">
        <v>4</v>
      </c>
      <c r="B5">
        <v>952.7279166666666</v>
      </c>
    </row>
    <row r="6" spans="1:3" x14ac:dyDescent="0.25">
      <c r="A6" s="1" t="s">
        <v>5</v>
      </c>
      <c r="B6">
        <v>66.773069125000006</v>
      </c>
    </row>
    <row r="7" spans="1:3" x14ac:dyDescent="0.25">
      <c r="A7" s="1" t="s">
        <v>6</v>
      </c>
      <c r="B7">
        <v>0</v>
      </c>
    </row>
    <row r="8" spans="1:3" x14ac:dyDescent="0.25">
      <c r="A8" s="1" t="s">
        <v>7</v>
      </c>
      <c r="B8">
        <v>0</v>
      </c>
    </row>
    <row r="9" spans="1:3" x14ac:dyDescent="0.25">
      <c r="A9" s="1" t="s">
        <v>8</v>
      </c>
      <c r="B9">
        <v>0</v>
      </c>
    </row>
    <row r="10" spans="1:3" x14ac:dyDescent="0.25">
      <c r="A10" s="1" t="s">
        <v>9</v>
      </c>
      <c r="B10">
        <v>304.94484775000001</v>
      </c>
    </row>
    <row r="11" spans="1:3" x14ac:dyDescent="0.25">
      <c r="A11" s="1" t="s">
        <v>10</v>
      </c>
      <c r="B11">
        <v>542.34524999999996</v>
      </c>
    </row>
    <row r="12" spans="1:3" x14ac:dyDescent="0.25">
      <c r="A12" s="1" t="s">
        <v>11</v>
      </c>
      <c r="B12">
        <v>785.42118310000001</v>
      </c>
    </row>
    <row r="13" spans="1:3" x14ac:dyDescent="0.25">
      <c r="A13" s="1" t="s">
        <v>12</v>
      </c>
      <c r="B13">
        <v>0</v>
      </c>
    </row>
    <row r="14" spans="1:3" x14ac:dyDescent="0.25">
      <c r="A14" s="1" t="s">
        <v>13</v>
      </c>
      <c r="B14">
        <v>0</v>
      </c>
    </row>
    <row r="15" spans="1:3" x14ac:dyDescent="0.25">
      <c r="A15" s="1" t="s">
        <v>14</v>
      </c>
      <c r="B15">
        <v>0</v>
      </c>
    </row>
    <row r="16" spans="1:3" x14ac:dyDescent="0.25">
      <c r="A16" s="1" t="s">
        <v>15</v>
      </c>
      <c r="B16">
        <v>10.395588888888888</v>
      </c>
    </row>
    <row r="17" spans="1:2" x14ac:dyDescent="0.25">
      <c r="A17" s="1" t="s">
        <v>16</v>
      </c>
      <c r="B17">
        <v>0</v>
      </c>
    </row>
    <row r="18" spans="1:2" x14ac:dyDescent="0.25">
      <c r="A18" s="1" t="s">
        <v>17</v>
      </c>
      <c r="B18">
        <v>0</v>
      </c>
    </row>
    <row r="19" spans="1:2" x14ac:dyDescent="0.25">
      <c r="A19" s="1" t="s">
        <v>18</v>
      </c>
      <c r="B19">
        <v>0</v>
      </c>
    </row>
    <row r="20" spans="1:2" x14ac:dyDescent="0.25">
      <c r="A20" s="1" t="s">
        <v>19</v>
      </c>
      <c r="B20">
        <v>0</v>
      </c>
    </row>
    <row r="21" spans="1:2" x14ac:dyDescent="0.25">
      <c r="A21" s="1" t="s">
        <v>20</v>
      </c>
      <c r="B21">
        <v>3.0259259259259258E-3</v>
      </c>
    </row>
    <row r="22" spans="1:2" x14ac:dyDescent="0.25">
      <c r="A22" s="1" t="s">
        <v>21</v>
      </c>
      <c r="B22">
        <v>0</v>
      </c>
    </row>
    <row r="23" spans="1:2" x14ac:dyDescent="0.25">
      <c r="A23" s="1" t="s">
        <v>22</v>
      </c>
      <c r="B23">
        <v>0</v>
      </c>
    </row>
    <row r="24" spans="1:2" x14ac:dyDescent="0.25">
      <c r="A24" s="1" t="s">
        <v>23</v>
      </c>
      <c r="B24">
        <v>552.78487500000006</v>
      </c>
    </row>
    <row r="25" spans="1:2" x14ac:dyDescent="0.25">
      <c r="A25" s="1" t="s">
        <v>24</v>
      </c>
      <c r="B25">
        <v>448.20319999999998</v>
      </c>
    </row>
    <row r="26" spans="1:2" x14ac:dyDescent="0.25">
      <c r="A26" s="1" t="s">
        <v>25</v>
      </c>
      <c r="B26">
        <v>123.3148508</v>
      </c>
    </row>
    <row r="27" spans="1:2" x14ac:dyDescent="0.25">
      <c r="A27" s="1" t="s">
        <v>26</v>
      </c>
      <c r="B27">
        <v>471.70580000000001</v>
      </c>
    </row>
    <row r="28" spans="1:2" x14ac:dyDescent="0.25">
      <c r="A28" s="1" t="s">
        <v>27</v>
      </c>
      <c r="B28">
        <v>42.774075000000003</v>
      </c>
    </row>
    <row r="29" spans="1:2" x14ac:dyDescent="0.25">
      <c r="A29" s="1" t="s">
        <v>28</v>
      </c>
      <c r="B29">
        <v>0</v>
      </c>
    </row>
    <row r="30" spans="1:2" x14ac:dyDescent="0.25">
      <c r="A30" s="1" t="s">
        <v>29</v>
      </c>
      <c r="B30">
        <v>0</v>
      </c>
    </row>
    <row r="31" spans="1:2" x14ac:dyDescent="0.25">
      <c r="A31" s="1" t="s">
        <v>30</v>
      </c>
      <c r="B31">
        <v>15.867666666666667</v>
      </c>
    </row>
    <row r="32" spans="1:2" x14ac:dyDescent="0.25">
      <c r="A32" s="1" t="s">
        <v>31</v>
      </c>
      <c r="B32">
        <v>0</v>
      </c>
    </row>
    <row r="33" spans="1:2" x14ac:dyDescent="0.25">
      <c r="A33" s="1" t="s">
        <v>32</v>
      </c>
      <c r="B33">
        <v>0</v>
      </c>
    </row>
    <row r="34" spans="1:2" x14ac:dyDescent="0.25">
      <c r="A34" s="1" t="s">
        <v>33</v>
      </c>
      <c r="B34">
        <v>0</v>
      </c>
    </row>
    <row r="35" spans="1:2" x14ac:dyDescent="0.25">
      <c r="A35" s="1" t="s">
        <v>34</v>
      </c>
      <c r="B35">
        <v>0</v>
      </c>
    </row>
    <row r="36" spans="1:2" x14ac:dyDescent="0.25">
      <c r="A36" s="1" t="s">
        <v>35</v>
      </c>
      <c r="B36">
        <v>0</v>
      </c>
    </row>
    <row r="37" spans="1:2" x14ac:dyDescent="0.25">
      <c r="A37" s="13" t="s">
        <v>56</v>
      </c>
      <c r="B37">
        <v>877</v>
      </c>
    </row>
    <row r="38" spans="1:2" x14ac:dyDescent="0.25">
      <c r="A38" s="2" t="s">
        <v>60</v>
      </c>
      <c r="B38">
        <v>170</v>
      </c>
    </row>
    <row r="39" spans="1:2" x14ac:dyDescent="0.25">
      <c r="A39" t="s">
        <v>64</v>
      </c>
      <c r="B39">
        <v>0</v>
      </c>
    </row>
    <row r="40" spans="1:2" x14ac:dyDescent="0.25">
      <c r="A40" t="s">
        <v>65</v>
      </c>
      <c r="B40">
        <v>0</v>
      </c>
    </row>
    <row r="41" spans="1:2" x14ac:dyDescent="0.25">
      <c r="A41" t="s">
        <v>66</v>
      </c>
      <c r="B41">
        <v>0</v>
      </c>
    </row>
    <row r="42" spans="1:2" x14ac:dyDescent="0.25">
      <c r="A42" t="s">
        <v>67</v>
      </c>
      <c r="B42">
        <v>0</v>
      </c>
    </row>
    <row r="43" spans="1:2" x14ac:dyDescent="0.25">
      <c r="A43" t="s">
        <v>68</v>
      </c>
      <c r="B43">
        <v>97</v>
      </c>
    </row>
    <row r="44" spans="1:2" x14ac:dyDescent="0.25">
      <c r="A44" t="s">
        <v>69</v>
      </c>
      <c r="B44">
        <v>0</v>
      </c>
    </row>
    <row r="45" spans="1:2" x14ac:dyDescent="0.25">
      <c r="A45" t="s">
        <v>70</v>
      </c>
      <c r="B45">
        <v>133</v>
      </c>
    </row>
    <row r="46" spans="1:2" x14ac:dyDescent="0.25">
      <c r="A46" t="s">
        <v>71</v>
      </c>
      <c r="B46">
        <v>162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activeCell="B27" sqref="B27"/>
    </sheetView>
  </sheetViews>
  <sheetFormatPr baseColWidth="10" defaultRowHeight="15" x14ac:dyDescent="0.25"/>
  <cols>
    <col min="1" max="1" width="16.28515625" bestFit="1" customWidth="1"/>
    <col min="3" max="3" width="21.42578125" bestFit="1" customWidth="1"/>
    <col min="4" max="4" width="67.42578125" customWidth="1"/>
  </cols>
  <sheetData>
    <row r="1" spans="1:6" x14ac:dyDescent="0.25">
      <c r="A1" t="s">
        <v>36</v>
      </c>
      <c r="B1" t="s">
        <v>73</v>
      </c>
    </row>
    <row r="3" spans="1:6" ht="30" x14ac:dyDescent="0.25">
      <c r="A3" t="s">
        <v>74</v>
      </c>
      <c r="B3" t="s">
        <v>75</v>
      </c>
      <c r="C3" t="s">
        <v>76</v>
      </c>
      <c r="D3" s="15" t="s">
        <v>51</v>
      </c>
      <c r="E3" t="s">
        <v>47</v>
      </c>
    </row>
    <row r="4" spans="1:6" x14ac:dyDescent="0.25">
      <c r="B4" t="s">
        <v>78</v>
      </c>
      <c r="C4" t="s">
        <v>94</v>
      </c>
      <c r="E4" t="s">
        <v>95</v>
      </c>
    </row>
    <row r="5" spans="1:6" x14ac:dyDescent="0.25">
      <c r="B5" t="s">
        <v>79</v>
      </c>
      <c r="C5" t="s">
        <v>56</v>
      </c>
      <c r="E5" s="14" t="s">
        <v>58</v>
      </c>
    </row>
    <row r="6" spans="1:6" x14ac:dyDescent="0.25">
      <c r="B6" t="s">
        <v>93</v>
      </c>
      <c r="C6" t="s">
        <v>80</v>
      </c>
      <c r="E6" s="14" t="s">
        <v>72</v>
      </c>
    </row>
    <row r="8" spans="1:6" ht="30" x14ac:dyDescent="0.25">
      <c r="A8" t="s">
        <v>81</v>
      </c>
      <c r="B8" t="s">
        <v>82</v>
      </c>
      <c r="C8" t="s">
        <v>91</v>
      </c>
      <c r="D8" s="15" t="s">
        <v>92</v>
      </c>
      <c r="E8" t="s">
        <v>77</v>
      </c>
    </row>
    <row r="9" spans="1:6" x14ac:dyDescent="0.25">
      <c r="B9" t="s">
        <v>84</v>
      </c>
      <c r="C9" t="s">
        <v>10</v>
      </c>
      <c r="D9" t="s">
        <v>97</v>
      </c>
      <c r="E9" t="s">
        <v>98</v>
      </c>
    </row>
    <row r="10" spans="1:6" x14ac:dyDescent="0.25">
      <c r="B10" t="s">
        <v>90</v>
      </c>
      <c r="C10" t="s">
        <v>80</v>
      </c>
      <c r="D10" t="s">
        <v>83</v>
      </c>
    </row>
    <row r="11" spans="1:6" x14ac:dyDescent="0.25">
      <c r="B11" t="s">
        <v>96</v>
      </c>
      <c r="C11" t="s">
        <v>59</v>
      </c>
    </row>
    <row r="13" spans="1:6" x14ac:dyDescent="0.25">
      <c r="A13" t="s">
        <v>85</v>
      </c>
      <c r="B13" t="s">
        <v>86</v>
      </c>
      <c r="C13" s="3" t="s">
        <v>56</v>
      </c>
      <c r="D13" s="3" t="s">
        <v>87</v>
      </c>
      <c r="E13" s="14" t="s">
        <v>88</v>
      </c>
      <c r="F13" t="s">
        <v>89</v>
      </c>
    </row>
  </sheetData>
  <hyperlinks>
    <hyperlink ref="E5" r:id="rId1" xr:uid="{BC20224F-AE7E-4D3A-8074-55A779A4F297}"/>
    <hyperlink ref="E13" r:id="rId2" xr:uid="{828ECDA0-5A06-4754-B18F-0A357862EABE}"/>
    <hyperlink ref="E6" r:id="rId3" xr:uid="{566E92B1-126A-4C1F-9C26-069894ABDAA8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0"/>
  <sheetViews>
    <sheetView topLeftCell="A4" zoomScaleNormal="100" workbookViewId="0">
      <pane xSplit="1" ySplit="7" topLeftCell="B11" activePane="bottomRight" state="frozen"/>
      <selection activeCell="A4" sqref="A4"/>
      <selection pane="topRight" activeCell="B4" sqref="B4"/>
      <selection pane="bottomLeft" activeCell="A11" sqref="A11"/>
      <selection pane="bottomRight"/>
    </sheetView>
  </sheetViews>
  <sheetFormatPr baseColWidth="10" defaultColWidth="10.28515625" defaultRowHeight="14.25" x14ac:dyDescent="0.2"/>
  <cols>
    <col min="1" max="1" width="17" style="3" customWidth="1"/>
    <col min="2" max="2" width="10.28515625" style="3"/>
    <col min="3" max="3" width="11.140625" style="3" bestFit="1" customWidth="1"/>
    <col min="4" max="14" width="10.28515625" style="3"/>
    <col min="15" max="15" width="11.140625" style="3" bestFit="1" customWidth="1"/>
    <col min="16" max="16384" width="10.28515625" style="3"/>
  </cols>
  <sheetData>
    <row r="1" spans="1:26" x14ac:dyDescent="0.2">
      <c r="A1" s="4" t="s">
        <v>51</v>
      </c>
    </row>
    <row r="3" spans="1:26" x14ac:dyDescent="0.2">
      <c r="A3" s="4" t="s">
        <v>50</v>
      </c>
      <c r="B3" s="8">
        <v>44258.542326388888</v>
      </c>
    </row>
    <row r="4" spans="1:26" x14ac:dyDescent="0.2">
      <c r="A4" s="4" t="s">
        <v>49</v>
      </c>
      <c r="B4" s="8">
        <v>44298.446597442133</v>
      </c>
    </row>
    <row r="5" spans="1:26" x14ac:dyDescent="0.2">
      <c r="A5" s="4" t="s">
        <v>48</v>
      </c>
      <c r="B5" s="4" t="s">
        <v>47</v>
      </c>
    </row>
    <row r="7" spans="1:26" x14ac:dyDescent="0.2">
      <c r="A7" s="4" t="s">
        <v>46</v>
      </c>
      <c r="B7" s="4" t="s">
        <v>45</v>
      </c>
    </row>
    <row r="8" spans="1:26" x14ac:dyDescent="0.2">
      <c r="A8" s="4" t="s">
        <v>44</v>
      </c>
      <c r="B8" s="4" t="s">
        <v>43</v>
      </c>
    </row>
    <row r="10" spans="1:26" x14ac:dyDescent="0.2">
      <c r="A10" s="7" t="s">
        <v>42</v>
      </c>
      <c r="B10" s="7">
        <v>1995</v>
      </c>
      <c r="C10" s="7">
        <v>1996</v>
      </c>
      <c r="D10" s="7">
        <v>1997</v>
      </c>
      <c r="E10" s="7">
        <v>1998</v>
      </c>
      <c r="F10" s="7">
        <v>1999</v>
      </c>
      <c r="G10" s="7">
        <v>2000</v>
      </c>
      <c r="H10" s="7">
        <v>2001</v>
      </c>
      <c r="I10" s="7">
        <v>2002</v>
      </c>
      <c r="J10" s="7">
        <v>2003</v>
      </c>
      <c r="K10" s="7">
        <v>2004</v>
      </c>
      <c r="L10" s="7">
        <v>2005</v>
      </c>
      <c r="M10" s="7">
        <v>2006</v>
      </c>
      <c r="N10" s="7">
        <v>2007</v>
      </c>
      <c r="O10" s="7">
        <v>2008</v>
      </c>
      <c r="P10" s="7">
        <v>2009</v>
      </c>
      <c r="Q10" s="7">
        <v>2010</v>
      </c>
      <c r="R10" s="7">
        <v>2011</v>
      </c>
      <c r="S10" s="7">
        <v>2012</v>
      </c>
      <c r="T10" s="7">
        <v>2013</v>
      </c>
      <c r="U10" s="7">
        <v>2014</v>
      </c>
      <c r="V10" s="7">
        <v>2015</v>
      </c>
      <c r="W10" s="7">
        <v>2016</v>
      </c>
      <c r="X10" s="7">
        <v>2017</v>
      </c>
      <c r="Y10" s="7">
        <v>2018</v>
      </c>
      <c r="Z10" s="7">
        <v>2019</v>
      </c>
    </row>
    <row r="11" spans="1:26" x14ac:dyDescent="0.2">
      <c r="A11" s="7" t="s">
        <v>1</v>
      </c>
      <c r="B11" s="6" t="s">
        <v>38</v>
      </c>
      <c r="C11" s="5">
        <v>895342000</v>
      </c>
      <c r="D11" s="5">
        <v>884378000</v>
      </c>
      <c r="E11" s="5">
        <v>917483000</v>
      </c>
      <c r="F11" s="5">
        <v>939086000</v>
      </c>
      <c r="G11" s="5">
        <v>947559000</v>
      </c>
      <c r="H11" s="5">
        <v>919777000</v>
      </c>
      <c r="I11" s="5">
        <v>946269000</v>
      </c>
      <c r="J11" s="6" t="s">
        <v>38</v>
      </c>
      <c r="K11" s="6" t="s">
        <v>38</v>
      </c>
      <c r="L11" s="6" t="s">
        <v>38</v>
      </c>
      <c r="M11" s="6" t="s">
        <v>38</v>
      </c>
      <c r="N11" s="6" t="s">
        <v>38</v>
      </c>
      <c r="O11" s="5">
        <v>1034988180</v>
      </c>
      <c r="P11" s="5">
        <v>1135845000</v>
      </c>
      <c r="Q11" s="5">
        <v>969314000</v>
      </c>
      <c r="R11" s="5">
        <v>1133415000</v>
      </c>
      <c r="S11" s="5">
        <v>841271000</v>
      </c>
      <c r="T11" s="5">
        <v>1022348000</v>
      </c>
      <c r="U11" s="5">
        <v>1139067000</v>
      </c>
      <c r="V11" s="5">
        <v>817970000</v>
      </c>
      <c r="W11" s="5">
        <v>726597952</v>
      </c>
      <c r="X11" s="5">
        <v>856389375</v>
      </c>
      <c r="Y11" s="5">
        <v>658615000</v>
      </c>
      <c r="Z11" s="5">
        <v>749861000</v>
      </c>
    </row>
    <row r="12" spans="1:26" x14ac:dyDescent="0.2">
      <c r="A12" s="7" t="s">
        <v>2</v>
      </c>
      <c r="B12" s="5">
        <v>1114000000</v>
      </c>
      <c r="C12" s="5">
        <v>1012000000</v>
      </c>
      <c r="D12" s="5">
        <v>637949000</v>
      </c>
      <c r="E12" s="5">
        <v>703647000</v>
      </c>
      <c r="F12" s="5">
        <v>718382000</v>
      </c>
      <c r="G12" s="5">
        <v>915223000</v>
      </c>
      <c r="H12" s="5">
        <v>983904000</v>
      </c>
      <c r="I12" s="6" t="s">
        <v>38</v>
      </c>
      <c r="J12" s="6" t="s">
        <v>38</v>
      </c>
      <c r="K12" s="6" t="s">
        <v>38</v>
      </c>
      <c r="L12" s="6" t="s">
        <v>38</v>
      </c>
      <c r="M12" s="6" t="s">
        <v>38</v>
      </c>
      <c r="N12" s="6" t="s">
        <v>38</v>
      </c>
      <c r="O12" s="5">
        <v>647173000</v>
      </c>
      <c r="P12" s="5">
        <v>773977000</v>
      </c>
      <c r="Q12" s="5">
        <v>1188372000</v>
      </c>
      <c r="R12" s="6" t="s">
        <v>38</v>
      </c>
      <c r="S12" s="5">
        <v>955024000</v>
      </c>
      <c r="T12" s="5">
        <v>793071000</v>
      </c>
      <c r="U12" s="5">
        <v>739634000</v>
      </c>
      <c r="V12" s="5">
        <v>1171366000</v>
      </c>
      <c r="W12" s="5">
        <v>974617000</v>
      </c>
      <c r="X12" s="5">
        <v>1267968000</v>
      </c>
      <c r="Y12" s="5">
        <v>1256967000</v>
      </c>
      <c r="Z12" s="5">
        <v>1147831000</v>
      </c>
    </row>
    <row r="13" spans="1:26" x14ac:dyDescent="0.2">
      <c r="A13" s="7" t="s">
        <v>3</v>
      </c>
      <c r="B13" s="5">
        <v>2546437000</v>
      </c>
      <c r="C13" s="5">
        <v>2574509000</v>
      </c>
      <c r="D13" s="5">
        <v>2671114000</v>
      </c>
      <c r="E13" s="5">
        <v>2349865000</v>
      </c>
      <c r="F13" s="5">
        <v>2282254000</v>
      </c>
      <c r="G13" s="5">
        <v>2767081000</v>
      </c>
      <c r="H13" s="5">
        <v>2600199000</v>
      </c>
      <c r="I13" s="5">
        <v>2105507000</v>
      </c>
      <c r="J13" s="6" t="s">
        <v>38</v>
      </c>
      <c r="K13" s="6" t="s">
        <v>38</v>
      </c>
      <c r="L13" s="6" t="s">
        <v>38</v>
      </c>
      <c r="M13" s="6" t="s">
        <v>38</v>
      </c>
      <c r="N13" s="6" t="s">
        <v>38</v>
      </c>
      <c r="O13" s="5">
        <v>2017951000</v>
      </c>
      <c r="P13" s="5">
        <v>1658578000</v>
      </c>
      <c r="Q13" s="5">
        <v>1874266000</v>
      </c>
      <c r="R13" s="5">
        <v>1804584000</v>
      </c>
      <c r="S13" s="5">
        <v>1774264000</v>
      </c>
      <c r="T13" s="5">
        <v>1962624000</v>
      </c>
      <c r="U13" s="5">
        <v>2150061000</v>
      </c>
      <c r="V13" s="5">
        <v>1968893000</v>
      </c>
      <c r="W13" s="5">
        <v>1887665000</v>
      </c>
      <c r="X13" s="5">
        <v>1799216000</v>
      </c>
      <c r="Y13" s="5">
        <v>1514480000</v>
      </c>
      <c r="Z13" s="5">
        <v>1514568000</v>
      </c>
    </row>
    <row r="14" spans="1:26" x14ac:dyDescent="0.2">
      <c r="A14" s="7" t="s">
        <v>4</v>
      </c>
      <c r="B14" s="6" t="s">
        <v>38</v>
      </c>
      <c r="C14" s="5">
        <v>0</v>
      </c>
      <c r="D14" s="5">
        <v>0</v>
      </c>
      <c r="E14" s="6" t="s">
        <v>38</v>
      </c>
      <c r="F14" s="6" t="s">
        <v>38</v>
      </c>
      <c r="G14" s="6" t="s">
        <v>38</v>
      </c>
      <c r="H14" s="5">
        <v>0</v>
      </c>
      <c r="I14" s="5">
        <v>0</v>
      </c>
      <c r="J14" s="6" t="s">
        <v>38</v>
      </c>
      <c r="K14" s="6" t="s">
        <v>38</v>
      </c>
      <c r="L14" s="6" t="s">
        <v>38</v>
      </c>
      <c r="M14" s="6" t="s">
        <v>38</v>
      </c>
      <c r="N14" s="6" t="s">
        <v>38</v>
      </c>
      <c r="O14" s="5">
        <v>570705000</v>
      </c>
      <c r="P14" s="6" t="s">
        <v>38</v>
      </c>
      <c r="Q14" s="6" t="s">
        <v>38</v>
      </c>
      <c r="R14" s="6" t="s">
        <v>38</v>
      </c>
      <c r="S14" s="6" t="s">
        <v>38</v>
      </c>
      <c r="T14" s="6" t="s">
        <v>38</v>
      </c>
      <c r="U14" s="6" t="s">
        <v>38</v>
      </c>
      <c r="V14" s="6" t="s">
        <v>38</v>
      </c>
      <c r="W14" s="6" t="s">
        <v>38</v>
      </c>
      <c r="X14" s="6" t="s">
        <v>38</v>
      </c>
      <c r="Y14" s="6" t="s">
        <v>38</v>
      </c>
      <c r="Z14" s="6" t="s">
        <v>38</v>
      </c>
    </row>
    <row r="15" spans="1:26" x14ac:dyDescent="0.2">
      <c r="A15" s="7" t="s">
        <v>5</v>
      </c>
      <c r="B15" s="5">
        <v>597251971</v>
      </c>
      <c r="C15" s="5">
        <v>526591739</v>
      </c>
      <c r="D15" s="5">
        <v>503406462</v>
      </c>
      <c r="E15" s="5">
        <v>680037213</v>
      </c>
      <c r="F15" s="5">
        <v>1205256143</v>
      </c>
      <c r="G15" s="5">
        <v>1435716128</v>
      </c>
      <c r="H15" s="6" t="s">
        <v>38</v>
      </c>
      <c r="I15" s="5">
        <v>1360021078</v>
      </c>
      <c r="J15" s="6" t="s">
        <v>38</v>
      </c>
      <c r="K15" s="6" t="s">
        <v>38</v>
      </c>
      <c r="L15" s="6" t="s">
        <v>38</v>
      </c>
      <c r="M15" s="6" t="s">
        <v>38</v>
      </c>
      <c r="N15" s="6" t="s">
        <v>38</v>
      </c>
      <c r="O15" s="6" t="s">
        <v>38</v>
      </c>
      <c r="P15" s="5">
        <v>156200653</v>
      </c>
      <c r="Q15" s="5">
        <v>123841443</v>
      </c>
      <c r="R15" s="6" t="s">
        <v>38</v>
      </c>
      <c r="S15" s="6" t="s">
        <v>38</v>
      </c>
      <c r="T15" s="6" t="s">
        <v>38</v>
      </c>
      <c r="U15" s="6" t="s">
        <v>38</v>
      </c>
      <c r="V15" s="6" t="s">
        <v>38</v>
      </c>
      <c r="W15" s="6" t="s">
        <v>38</v>
      </c>
      <c r="X15" s="5">
        <v>0</v>
      </c>
      <c r="Y15" s="6" t="s">
        <v>38</v>
      </c>
      <c r="Z15" s="5">
        <v>0</v>
      </c>
    </row>
    <row r="16" spans="1:26" x14ac:dyDescent="0.2">
      <c r="A16" s="7" t="s">
        <v>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6" t="s">
        <v>38</v>
      </c>
      <c r="K16" s="6" t="s">
        <v>38</v>
      </c>
      <c r="L16" s="6" t="s">
        <v>38</v>
      </c>
      <c r="M16" s="6" t="s">
        <v>38</v>
      </c>
      <c r="N16" s="6" t="s">
        <v>38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</row>
    <row r="17" spans="1:26" x14ac:dyDescent="0.2">
      <c r="A17" s="7" t="s">
        <v>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6" t="s">
        <v>38</v>
      </c>
      <c r="K17" s="6" t="s">
        <v>38</v>
      </c>
      <c r="L17" s="6" t="s">
        <v>38</v>
      </c>
      <c r="M17" s="6" t="s">
        <v>38</v>
      </c>
      <c r="N17" s="6" t="s">
        <v>38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</row>
    <row r="18" spans="1:26" x14ac:dyDescent="0.2">
      <c r="A18" s="7" t="s">
        <v>8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6" t="s">
        <v>38</v>
      </c>
      <c r="K18" s="6" t="s">
        <v>38</v>
      </c>
      <c r="L18" s="6" t="s">
        <v>38</v>
      </c>
      <c r="M18" s="6" t="s">
        <v>38</v>
      </c>
      <c r="N18" s="6" t="s">
        <v>38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</row>
    <row r="19" spans="1:26" x14ac:dyDescent="0.2">
      <c r="A19" s="7" t="s">
        <v>9</v>
      </c>
      <c r="B19" s="6" t="s">
        <v>38</v>
      </c>
      <c r="C19" s="6" t="s">
        <v>38</v>
      </c>
      <c r="D19" s="6" t="s">
        <v>38</v>
      </c>
      <c r="E19" s="6" t="s">
        <v>38</v>
      </c>
      <c r="F19" s="6" t="s">
        <v>38</v>
      </c>
      <c r="G19" s="5">
        <v>64043836</v>
      </c>
      <c r="H19" s="5">
        <v>46822239</v>
      </c>
      <c r="I19" s="5">
        <v>54284200</v>
      </c>
      <c r="J19" s="6" t="s">
        <v>38</v>
      </c>
      <c r="K19" s="6" t="s">
        <v>38</v>
      </c>
      <c r="L19" s="6" t="s">
        <v>38</v>
      </c>
      <c r="M19" s="6" t="s">
        <v>38</v>
      </c>
      <c r="N19" s="6" t="s">
        <v>38</v>
      </c>
      <c r="O19" s="5">
        <v>53404978</v>
      </c>
      <c r="P19" s="5">
        <v>47771655</v>
      </c>
      <c r="Q19" s="5">
        <v>35753764</v>
      </c>
      <c r="R19" s="5">
        <v>37568889</v>
      </c>
      <c r="S19" s="5">
        <v>36752008</v>
      </c>
      <c r="T19" s="5">
        <v>47730760</v>
      </c>
      <c r="U19" s="5">
        <v>36074600</v>
      </c>
      <c r="V19" s="5">
        <v>41181000</v>
      </c>
      <c r="W19" s="5">
        <v>41017984</v>
      </c>
      <c r="X19" s="6" t="s">
        <v>38</v>
      </c>
      <c r="Y19" s="6" t="s">
        <v>38</v>
      </c>
      <c r="Z19" s="6" t="s">
        <v>38</v>
      </c>
    </row>
    <row r="20" spans="1:26" x14ac:dyDescent="0.2">
      <c r="A20" s="7" t="s">
        <v>10</v>
      </c>
      <c r="B20" s="6" t="s">
        <v>38</v>
      </c>
      <c r="C20" s="6" t="s">
        <v>38</v>
      </c>
      <c r="D20" s="6" t="s">
        <v>38</v>
      </c>
      <c r="E20" s="6" t="s">
        <v>38</v>
      </c>
      <c r="F20" s="6" t="s">
        <v>38</v>
      </c>
      <c r="G20" s="6" t="s">
        <v>38</v>
      </c>
      <c r="H20" s="6" t="s">
        <v>38</v>
      </c>
      <c r="I20" s="6" t="s">
        <v>38</v>
      </c>
      <c r="J20" s="6" t="s">
        <v>38</v>
      </c>
      <c r="K20" s="6" t="s">
        <v>38</v>
      </c>
      <c r="L20" s="6" t="s">
        <v>38</v>
      </c>
      <c r="M20" s="6" t="s">
        <v>38</v>
      </c>
      <c r="N20" s="6" t="s">
        <v>38</v>
      </c>
      <c r="O20" s="6" t="s">
        <v>38</v>
      </c>
      <c r="P20" s="6" t="s">
        <v>38</v>
      </c>
      <c r="Q20" s="6" t="s">
        <v>38</v>
      </c>
      <c r="R20" s="6" t="s">
        <v>38</v>
      </c>
      <c r="S20" s="6" t="s">
        <v>38</v>
      </c>
      <c r="T20" s="6" t="s">
        <v>38</v>
      </c>
      <c r="U20" s="6" t="s">
        <v>38</v>
      </c>
      <c r="V20" s="6" t="s">
        <v>38</v>
      </c>
      <c r="W20" s="6" t="s">
        <v>38</v>
      </c>
      <c r="X20" s="6" t="s">
        <v>38</v>
      </c>
      <c r="Y20" s="6" t="s">
        <v>38</v>
      </c>
      <c r="Z20" s="6" t="s">
        <v>38</v>
      </c>
    </row>
    <row r="21" spans="1:26" x14ac:dyDescent="0.2">
      <c r="A21" s="7" t="s">
        <v>11</v>
      </c>
      <c r="B21" s="6" t="s">
        <v>38</v>
      </c>
      <c r="C21" s="6" t="s">
        <v>38</v>
      </c>
      <c r="D21" s="6" t="s">
        <v>38</v>
      </c>
      <c r="E21" s="6" t="s">
        <v>38</v>
      </c>
      <c r="F21" s="6" t="s">
        <v>38</v>
      </c>
      <c r="G21" s="5">
        <v>817291289</v>
      </c>
      <c r="H21" s="5">
        <v>809407070</v>
      </c>
      <c r="I21" s="5">
        <v>616436000</v>
      </c>
      <c r="J21" s="6" t="s">
        <v>38</v>
      </c>
      <c r="K21" s="6" t="s">
        <v>38</v>
      </c>
      <c r="L21" s="6" t="s">
        <v>38</v>
      </c>
      <c r="M21" s="6" t="s">
        <v>38</v>
      </c>
      <c r="N21" s="6" t="s">
        <v>38</v>
      </c>
      <c r="O21" s="5">
        <v>477337942</v>
      </c>
      <c r="P21" s="5">
        <v>493456512</v>
      </c>
      <c r="Q21" s="5">
        <v>569884075</v>
      </c>
      <c r="R21" s="5">
        <v>568495258</v>
      </c>
      <c r="S21" s="5">
        <v>543381586</v>
      </c>
      <c r="T21" s="5">
        <v>477889971</v>
      </c>
      <c r="U21" s="5">
        <v>513372023</v>
      </c>
      <c r="V21" s="5">
        <v>426228110</v>
      </c>
      <c r="W21" s="5">
        <v>488954705</v>
      </c>
      <c r="X21" s="5">
        <v>558171658</v>
      </c>
      <c r="Y21" s="5">
        <v>435976348</v>
      </c>
      <c r="Z21" s="5">
        <v>481314932</v>
      </c>
    </row>
    <row r="22" spans="1:26" x14ac:dyDescent="0.2">
      <c r="A22" s="7" t="s">
        <v>12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6" t="s">
        <v>38</v>
      </c>
      <c r="K22" s="6" t="s">
        <v>38</v>
      </c>
      <c r="L22" s="6" t="s">
        <v>38</v>
      </c>
      <c r="M22" s="6" t="s">
        <v>38</v>
      </c>
      <c r="N22" s="6" t="s">
        <v>38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</row>
    <row r="23" spans="1:26" x14ac:dyDescent="0.2">
      <c r="A23" s="7" t="s">
        <v>13</v>
      </c>
      <c r="B23" s="6" t="s">
        <v>38</v>
      </c>
      <c r="C23" s="6" t="s">
        <v>38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6" t="s">
        <v>38</v>
      </c>
      <c r="K23" s="6" t="s">
        <v>38</v>
      </c>
      <c r="L23" s="6" t="s">
        <v>38</v>
      </c>
      <c r="M23" s="6" t="s">
        <v>38</v>
      </c>
      <c r="N23" s="6" t="s">
        <v>38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</row>
    <row r="24" spans="1:26" x14ac:dyDescent="0.2">
      <c r="A24" s="7" t="s">
        <v>14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6" t="s">
        <v>38</v>
      </c>
      <c r="K24" s="6" t="s">
        <v>38</v>
      </c>
      <c r="L24" s="6" t="s">
        <v>38</v>
      </c>
      <c r="M24" s="6" t="s">
        <v>38</v>
      </c>
      <c r="N24" s="6" t="s">
        <v>38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</row>
    <row r="25" spans="1:26" x14ac:dyDescent="0.2">
      <c r="A25" s="7" t="s">
        <v>15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6" t="s">
        <v>38</v>
      </c>
      <c r="K25" s="6" t="s">
        <v>38</v>
      </c>
      <c r="L25" s="6" t="s">
        <v>38</v>
      </c>
      <c r="M25" s="6" t="s">
        <v>38</v>
      </c>
      <c r="N25" s="6" t="s">
        <v>38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</row>
    <row r="26" spans="1:26" x14ac:dyDescent="0.2">
      <c r="A26" s="7" t="s">
        <v>16</v>
      </c>
      <c r="B26" s="5">
        <v>0</v>
      </c>
      <c r="C26" s="5">
        <v>0</v>
      </c>
      <c r="D26" s="6" t="s">
        <v>38</v>
      </c>
      <c r="E26" s="6" t="s">
        <v>38</v>
      </c>
      <c r="F26" s="6" t="s">
        <v>38</v>
      </c>
      <c r="G26" s="6" t="s">
        <v>38</v>
      </c>
      <c r="H26" s="6" t="s">
        <v>38</v>
      </c>
      <c r="I26" s="6" t="s">
        <v>38</v>
      </c>
      <c r="J26" s="6" t="s">
        <v>38</v>
      </c>
      <c r="K26" s="6" t="s">
        <v>38</v>
      </c>
      <c r="L26" s="6" t="s">
        <v>38</v>
      </c>
      <c r="M26" s="6" t="s">
        <v>38</v>
      </c>
      <c r="N26" s="6" t="s">
        <v>38</v>
      </c>
      <c r="O26" s="6" t="s">
        <v>38</v>
      </c>
      <c r="P26" s="6" t="s">
        <v>38</v>
      </c>
      <c r="Q26" s="6" t="s">
        <v>38</v>
      </c>
      <c r="R26" s="6" t="s">
        <v>38</v>
      </c>
      <c r="S26" s="6" t="s">
        <v>38</v>
      </c>
      <c r="T26" s="6" t="s">
        <v>38</v>
      </c>
      <c r="U26" s="6" t="s">
        <v>38</v>
      </c>
      <c r="V26" s="6" t="s">
        <v>38</v>
      </c>
      <c r="W26" s="6" t="s">
        <v>38</v>
      </c>
      <c r="X26" s="6" t="s">
        <v>38</v>
      </c>
      <c r="Y26" s="6" t="s">
        <v>38</v>
      </c>
      <c r="Z26" s="6" t="s">
        <v>38</v>
      </c>
    </row>
    <row r="27" spans="1:26" x14ac:dyDescent="0.2">
      <c r="A27" s="7" t="s">
        <v>17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6" t="s">
        <v>38</v>
      </c>
      <c r="K27" s="6" t="s">
        <v>38</v>
      </c>
      <c r="L27" s="6" t="s">
        <v>38</v>
      </c>
      <c r="M27" s="6" t="s">
        <v>38</v>
      </c>
      <c r="N27" s="6" t="s">
        <v>38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</row>
    <row r="28" spans="1:26" x14ac:dyDescent="0.2">
      <c r="A28" s="7" t="s">
        <v>18</v>
      </c>
      <c r="B28" s="6" t="s">
        <v>38</v>
      </c>
      <c r="C28" s="6" t="s">
        <v>38</v>
      </c>
      <c r="D28" s="6" t="s">
        <v>38</v>
      </c>
      <c r="E28" s="6" t="s">
        <v>38</v>
      </c>
      <c r="F28" s="6" t="s">
        <v>38</v>
      </c>
      <c r="G28" s="6" t="s">
        <v>38</v>
      </c>
      <c r="H28" s="6" t="s">
        <v>38</v>
      </c>
      <c r="I28" s="6" t="s">
        <v>38</v>
      </c>
      <c r="J28" s="6" t="s">
        <v>38</v>
      </c>
      <c r="K28" s="6" t="s">
        <v>38</v>
      </c>
      <c r="L28" s="6" t="s">
        <v>38</v>
      </c>
      <c r="M28" s="6" t="s">
        <v>38</v>
      </c>
      <c r="N28" s="6" t="s">
        <v>38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</row>
    <row r="29" spans="1:26" x14ac:dyDescent="0.2">
      <c r="A29" s="7" t="s">
        <v>19</v>
      </c>
      <c r="B29" s="6" t="s">
        <v>38</v>
      </c>
      <c r="C29" s="6" t="s">
        <v>38</v>
      </c>
      <c r="D29" s="6" t="s">
        <v>38</v>
      </c>
      <c r="E29" s="6" t="s">
        <v>38</v>
      </c>
      <c r="F29" s="6" t="s">
        <v>38</v>
      </c>
      <c r="G29" s="6" t="s">
        <v>38</v>
      </c>
      <c r="H29" s="6" t="s">
        <v>38</v>
      </c>
      <c r="I29" s="6" t="s">
        <v>38</v>
      </c>
      <c r="J29" s="6" t="s">
        <v>38</v>
      </c>
      <c r="K29" s="6" t="s">
        <v>38</v>
      </c>
      <c r="L29" s="6" t="s">
        <v>38</v>
      </c>
      <c r="M29" s="6" t="s">
        <v>38</v>
      </c>
      <c r="N29" s="6" t="s">
        <v>38</v>
      </c>
      <c r="O29" s="6" t="s">
        <v>38</v>
      </c>
      <c r="P29" s="6" t="s">
        <v>38</v>
      </c>
      <c r="Q29" s="6" t="s">
        <v>38</v>
      </c>
      <c r="R29" s="5">
        <v>0</v>
      </c>
      <c r="S29" s="6" t="s">
        <v>38</v>
      </c>
      <c r="T29" s="6" t="s">
        <v>38</v>
      </c>
      <c r="U29" s="6" t="s">
        <v>38</v>
      </c>
      <c r="V29" s="6" t="s">
        <v>38</v>
      </c>
      <c r="W29" s="6" t="s">
        <v>38</v>
      </c>
      <c r="X29" s="6" t="s">
        <v>38</v>
      </c>
      <c r="Y29" s="6" t="s">
        <v>38</v>
      </c>
      <c r="Z29" s="6" t="s">
        <v>38</v>
      </c>
    </row>
    <row r="30" spans="1:26" x14ac:dyDescent="0.2">
      <c r="A30" s="7" t="s">
        <v>20</v>
      </c>
      <c r="B30" s="6" t="s">
        <v>38</v>
      </c>
      <c r="C30" s="6" t="s">
        <v>38</v>
      </c>
      <c r="D30" s="6" t="s">
        <v>38</v>
      </c>
      <c r="E30" s="6" t="s">
        <v>38</v>
      </c>
      <c r="F30" s="6" t="s">
        <v>38</v>
      </c>
      <c r="G30" s="6" t="s">
        <v>38</v>
      </c>
      <c r="H30" s="6" t="s">
        <v>38</v>
      </c>
      <c r="I30" s="5">
        <v>0</v>
      </c>
      <c r="J30" s="6" t="s">
        <v>38</v>
      </c>
      <c r="K30" s="6" t="s">
        <v>38</v>
      </c>
      <c r="L30" s="6" t="s">
        <v>38</v>
      </c>
      <c r="M30" s="6" t="s">
        <v>38</v>
      </c>
      <c r="N30" s="6" t="s">
        <v>38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</row>
    <row r="31" spans="1:26" x14ac:dyDescent="0.2">
      <c r="A31" s="7" t="s">
        <v>21</v>
      </c>
      <c r="B31" s="6" t="s">
        <v>38</v>
      </c>
      <c r="C31" s="6" t="s">
        <v>38</v>
      </c>
      <c r="D31" s="6" t="s">
        <v>38</v>
      </c>
      <c r="E31" s="6" t="s">
        <v>38</v>
      </c>
      <c r="F31" s="6" t="s">
        <v>38</v>
      </c>
      <c r="G31" s="6" t="s">
        <v>38</v>
      </c>
      <c r="H31" s="5">
        <v>0</v>
      </c>
      <c r="I31" s="5">
        <v>0</v>
      </c>
      <c r="J31" s="6" t="s">
        <v>38</v>
      </c>
      <c r="K31" s="6" t="s">
        <v>38</v>
      </c>
      <c r="L31" s="6" t="s">
        <v>38</v>
      </c>
      <c r="M31" s="6" t="s">
        <v>38</v>
      </c>
      <c r="N31" s="6" t="s">
        <v>38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</row>
    <row r="32" spans="1:26" x14ac:dyDescent="0.2">
      <c r="A32" s="7" t="s">
        <v>22</v>
      </c>
      <c r="B32" s="6" t="s">
        <v>38</v>
      </c>
      <c r="C32" s="6" t="s">
        <v>38</v>
      </c>
      <c r="D32" s="6" t="s">
        <v>38</v>
      </c>
      <c r="E32" s="6" t="s">
        <v>38</v>
      </c>
      <c r="F32" s="6" t="s">
        <v>38</v>
      </c>
      <c r="G32" s="5">
        <v>0</v>
      </c>
      <c r="H32" s="5">
        <v>0</v>
      </c>
      <c r="I32" s="5">
        <v>0</v>
      </c>
      <c r="J32" s="6" t="s">
        <v>38</v>
      </c>
      <c r="K32" s="6" t="s">
        <v>38</v>
      </c>
      <c r="L32" s="6" t="s">
        <v>38</v>
      </c>
      <c r="M32" s="6" t="s">
        <v>38</v>
      </c>
      <c r="N32" s="6" t="s">
        <v>38</v>
      </c>
      <c r="O32" s="5">
        <v>0</v>
      </c>
      <c r="P32" s="5">
        <v>0</v>
      </c>
      <c r="Q32" s="5">
        <v>0</v>
      </c>
      <c r="R32" s="5">
        <v>6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</row>
    <row r="33" spans="1:26" x14ac:dyDescent="0.2">
      <c r="A33" s="7" t="s">
        <v>23</v>
      </c>
      <c r="B33" s="6" t="s">
        <v>38</v>
      </c>
      <c r="C33" s="6" t="s">
        <v>38</v>
      </c>
      <c r="D33" s="6" t="s">
        <v>38</v>
      </c>
      <c r="E33" s="6" t="s">
        <v>38</v>
      </c>
      <c r="F33" s="6" t="s">
        <v>38</v>
      </c>
      <c r="G33" s="6" t="s">
        <v>38</v>
      </c>
      <c r="H33" s="6" t="s">
        <v>38</v>
      </c>
      <c r="I33" s="5">
        <v>175785000</v>
      </c>
      <c r="J33" s="6" t="s">
        <v>38</v>
      </c>
      <c r="K33" s="6" t="s">
        <v>38</v>
      </c>
      <c r="L33" s="6" t="s">
        <v>38</v>
      </c>
      <c r="M33" s="6" t="s">
        <v>38</v>
      </c>
      <c r="N33" s="6" t="s">
        <v>38</v>
      </c>
      <c r="O33" s="5">
        <v>165156000</v>
      </c>
      <c r="P33" s="5">
        <v>138138000</v>
      </c>
      <c r="Q33" s="5">
        <v>135266000</v>
      </c>
      <c r="R33" s="5">
        <v>236727000</v>
      </c>
      <c r="S33" s="5">
        <v>222992000</v>
      </c>
      <c r="T33" s="5">
        <v>260008000</v>
      </c>
      <c r="U33" s="5">
        <v>252318000</v>
      </c>
      <c r="V33" s="5">
        <v>283038000</v>
      </c>
      <c r="W33" s="6" t="s">
        <v>38</v>
      </c>
      <c r="X33" s="6" t="s">
        <v>38</v>
      </c>
      <c r="Y33" s="5">
        <v>227214000</v>
      </c>
      <c r="Z33" s="6" t="s">
        <v>38</v>
      </c>
    </row>
    <row r="34" spans="1:26" x14ac:dyDescent="0.2">
      <c r="A34" s="7" t="s">
        <v>24</v>
      </c>
      <c r="B34" s="6" t="s">
        <v>38</v>
      </c>
      <c r="C34" s="6" t="s">
        <v>38</v>
      </c>
      <c r="D34" s="6" t="s">
        <v>38</v>
      </c>
      <c r="E34" s="6" t="s">
        <v>38</v>
      </c>
      <c r="F34" s="6" t="s">
        <v>38</v>
      </c>
      <c r="G34" s="6" t="s">
        <v>38</v>
      </c>
      <c r="H34" s="6" t="s">
        <v>38</v>
      </c>
      <c r="I34" s="6" t="s">
        <v>38</v>
      </c>
      <c r="J34" s="6" t="s">
        <v>38</v>
      </c>
      <c r="K34" s="6" t="s">
        <v>38</v>
      </c>
      <c r="L34" s="6" t="s">
        <v>38</v>
      </c>
      <c r="M34" s="6" t="s">
        <v>38</v>
      </c>
      <c r="N34" s="6" t="s">
        <v>38</v>
      </c>
      <c r="O34" s="5">
        <v>274459000</v>
      </c>
      <c r="P34" s="5">
        <v>227755000</v>
      </c>
      <c r="Q34" s="5">
        <v>304460000</v>
      </c>
      <c r="R34" s="5">
        <v>295829000</v>
      </c>
      <c r="S34" s="5">
        <v>287433000</v>
      </c>
      <c r="T34" s="6" t="s">
        <v>38</v>
      </c>
      <c r="U34" s="6" t="s">
        <v>38</v>
      </c>
      <c r="V34" s="6" t="s">
        <v>38</v>
      </c>
      <c r="W34" s="6" t="s">
        <v>38</v>
      </c>
      <c r="X34" s="6" t="s">
        <v>38</v>
      </c>
      <c r="Y34" s="6" t="s">
        <v>38</v>
      </c>
      <c r="Z34" s="6" t="s">
        <v>38</v>
      </c>
    </row>
    <row r="35" spans="1:26" x14ac:dyDescent="0.2">
      <c r="A35" s="7" t="s">
        <v>25</v>
      </c>
      <c r="B35" s="6" t="s">
        <v>38</v>
      </c>
      <c r="C35" s="6" t="s">
        <v>38</v>
      </c>
      <c r="D35" s="6" t="s">
        <v>38</v>
      </c>
      <c r="E35" s="6" t="s">
        <v>38</v>
      </c>
      <c r="F35" s="6" t="s">
        <v>38</v>
      </c>
      <c r="G35" s="6" t="s">
        <v>38</v>
      </c>
      <c r="H35" s="6" t="s">
        <v>38</v>
      </c>
      <c r="I35" s="6" t="s">
        <v>38</v>
      </c>
      <c r="J35" s="6" t="s">
        <v>38</v>
      </c>
      <c r="K35" s="6" t="s">
        <v>38</v>
      </c>
      <c r="L35" s="6" t="s">
        <v>38</v>
      </c>
      <c r="M35" s="6" t="s">
        <v>38</v>
      </c>
      <c r="N35" s="6" t="s">
        <v>38</v>
      </c>
      <c r="O35" s="6" t="s">
        <v>38</v>
      </c>
      <c r="P35" s="5">
        <v>0</v>
      </c>
      <c r="Q35" s="5">
        <v>0</v>
      </c>
      <c r="R35" s="6" t="s">
        <v>38</v>
      </c>
      <c r="S35" s="6" t="s">
        <v>38</v>
      </c>
      <c r="T35" s="6" t="s">
        <v>38</v>
      </c>
      <c r="U35" s="6" t="s">
        <v>38</v>
      </c>
      <c r="V35" s="5">
        <v>34238630</v>
      </c>
      <c r="W35" s="5">
        <v>40479423</v>
      </c>
      <c r="X35" s="5">
        <v>40177420</v>
      </c>
      <c r="Y35" s="5">
        <v>45978121</v>
      </c>
      <c r="Z35" s="5">
        <v>44805300</v>
      </c>
    </row>
    <row r="36" spans="1:26" x14ac:dyDescent="0.2">
      <c r="A36" s="7" t="s">
        <v>26</v>
      </c>
      <c r="B36" s="6" t="s">
        <v>38</v>
      </c>
      <c r="C36" s="6" t="s">
        <v>38</v>
      </c>
      <c r="D36" s="6" t="s">
        <v>38</v>
      </c>
      <c r="E36" s="6" t="s">
        <v>38</v>
      </c>
      <c r="F36" s="6" t="s">
        <v>38</v>
      </c>
      <c r="G36" s="6" t="s">
        <v>38</v>
      </c>
      <c r="H36" s="5">
        <v>211948000</v>
      </c>
      <c r="I36" s="5">
        <v>186443000</v>
      </c>
      <c r="J36" s="6" t="s">
        <v>38</v>
      </c>
      <c r="K36" s="6" t="s">
        <v>38</v>
      </c>
      <c r="L36" s="6" t="s">
        <v>38</v>
      </c>
      <c r="M36" s="6" t="s">
        <v>38</v>
      </c>
      <c r="N36" s="6" t="s">
        <v>38</v>
      </c>
      <c r="O36" s="5">
        <v>327892000</v>
      </c>
      <c r="P36" s="5">
        <v>307415000</v>
      </c>
      <c r="Q36" s="5">
        <v>330701000</v>
      </c>
      <c r="R36" s="5">
        <v>330418000</v>
      </c>
      <c r="S36" s="5">
        <v>282367000</v>
      </c>
      <c r="T36" s="5">
        <v>292761000</v>
      </c>
      <c r="U36" s="5">
        <v>291277000</v>
      </c>
      <c r="V36" s="5">
        <v>310786000</v>
      </c>
      <c r="W36" s="5">
        <v>283384000</v>
      </c>
      <c r="X36" s="5">
        <v>423253000</v>
      </c>
      <c r="Y36" s="5">
        <v>336811000</v>
      </c>
      <c r="Z36" s="5">
        <v>342416000</v>
      </c>
    </row>
    <row r="37" spans="1:26" x14ac:dyDescent="0.2">
      <c r="A37" s="7" t="s">
        <v>27</v>
      </c>
      <c r="B37" s="6" t="s">
        <v>38</v>
      </c>
      <c r="C37" s="6" t="s">
        <v>38</v>
      </c>
      <c r="D37" s="6" t="s">
        <v>38</v>
      </c>
      <c r="E37" s="6" t="s">
        <v>38</v>
      </c>
      <c r="F37" s="6" t="s">
        <v>38</v>
      </c>
      <c r="G37" s="6" t="s">
        <v>38</v>
      </c>
      <c r="H37" s="6" t="s">
        <v>38</v>
      </c>
      <c r="I37" s="6" t="s">
        <v>38</v>
      </c>
      <c r="J37" s="6" t="s">
        <v>38</v>
      </c>
      <c r="K37" s="6" t="s">
        <v>38</v>
      </c>
      <c r="L37" s="6" t="s">
        <v>38</v>
      </c>
      <c r="M37" s="6" t="s">
        <v>38</v>
      </c>
      <c r="N37" s="6" t="s">
        <v>38</v>
      </c>
      <c r="O37" s="5">
        <v>42774075</v>
      </c>
      <c r="P37" s="6" t="s">
        <v>38</v>
      </c>
      <c r="Q37" s="6" t="s">
        <v>38</v>
      </c>
      <c r="R37" s="6" t="s">
        <v>38</v>
      </c>
      <c r="S37" s="6" t="s">
        <v>38</v>
      </c>
      <c r="T37" s="6" t="s">
        <v>38</v>
      </c>
      <c r="U37" s="6" t="s">
        <v>38</v>
      </c>
      <c r="V37" s="6" t="s">
        <v>38</v>
      </c>
      <c r="W37" s="6" t="s">
        <v>38</v>
      </c>
      <c r="X37" s="6" t="s">
        <v>38</v>
      </c>
      <c r="Y37" s="6" t="s">
        <v>38</v>
      </c>
      <c r="Z37" s="6" t="s">
        <v>38</v>
      </c>
    </row>
    <row r="38" spans="1:26" x14ac:dyDescent="0.2">
      <c r="A38" s="7" t="s">
        <v>28</v>
      </c>
      <c r="B38" s="6" t="s">
        <v>38</v>
      </c>
      <c r="C38" s="6" t="s">
        <v>38</v>
      </c>
      <c r="D38" s="6" t="s">
        <v>38</v>
      </c>
      <c r="E38" s="6" t="s">
        <v>38</v>
      </c>
      <c r="F38" s="6" t="s">
        <v>38</v>
      </c>
      <c r="G38" s="6" t="s">
        <v>38</v>
      </c>
      <c r="H38" s="6" t="s">
        <v>38</v>
      </c>
      <c r="I38" s="6" t="s">
        <v>38</v>
      </c>
      <c r="J38" s="6" t="s">
        <v>38</v>
      </c>
      <c r="K38" s="6" t="s">
        <v>38</v>
      </c>
      <c r="L38" s="6" t="s">
        <v>38</v>
      </c>
      <c r="M38" s="6" t="s">
        <v>38</v>
      </c>
      <c r="N38" s="6" t="s">
        <v>38</v>
      </c>
      <c r="O38" s="6" t="s">
        <v>38</v>
      </c>
      <c r="P38" s="6" t="s">
        <v>38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</row>
    <row r="39" spans="1:26" x14ac:dyDescent="0.2">
      <c r="A39" s="7" t="s">
        <v>29</v>
      </c>
      <c r="B39" s="6" t="s">
        <v>38</v>
      </c>
      <c r="C39" s="6" t="s">
        <v>38</v>
      </c>
      <c r="D39" s="6" t="s">
        <v>38</v>
      </c>
      <c r="E39" s="6" t="s">
        <v>38</v>
      </c>
      <c r="F39" s="6" t="s">
        <v>38</v>
      </c>
      <c r="G39" s="6" t="s">
        <v>38</v>
      </c>
      <c r="H39" s="5">
        <v>0</v>
      </c>
      <c r="I39" s="5">
        <v>0</v>
      </c>
      <c r="J39" s="6" t="s">
        <v>38</v>
      </c>
      <c r="K39" s="6" t="s">
        <v>38</v>
      </c>
      <c r="L39" s="6" t="s">
        <v>38</v>
      </c>
      <c r="M39" s="6" t="s">
        <v>38</v>
      </c>
      <c r="N39" s="6" t="s">
        <v>38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</row>
    <row r="40" spans="1:26" x14ac:dyDescent="0.2">
      <c r="A40" s="7" t="s">
        <v>30</v>
      </c>
      <c r="B40" s="6" t="s">
        <v>38</v>
      </c>
      <c r="C40" s="6" t="s">
        <v>38</v>
      </c>
      <c r="D40" s="6" t="s">
        <v>38</v>
      </c>
      <c r="E40" s="6" t="s">
        <v>38</v>
      </c>
      <c r="F40" s="6" t="s">
        <v>38</v>
      </c>
      <c r="G40" s="6" t="s">
        <v>38</v>
      </c>
      <c r="H40" s="5">
        <v>0</v>
      </c>
      <c r="I40" s="6" t="s">
        <v>38</v>
      </c>
      <c r="J40" s="6" t="s">
        <v>38</v>
      </c>
      <c r="K40" s="6" t="s">
        <v>38</v>
      </c>
      <c r="L40" s="6" t="s">
        <v>38</v>
      </c>
      <c r="M40" s="6" t="s">
        <v>38</v>
      </c>
      <c r="N40" s="6" t="s">
        <v>38</v>
      </c>
      <c r="O40" s="5">
        <v>21737000</v>
      </c>
      <c r="P40" s="5">
        <v>21508000</v>
      </c>
      <c r="Q40" s="5">
        <v>25437000</v>
      </c>
      <c r="R40" s="5">
        <v>14610000</v>
      </c>
      <c r="S40" s="5">
        <v>15909000</v>
      </c>
      <c r="T40" s="5">
        <v>11943000</v>
      </c>
      <c r="U40" s="5">
        <v>8824000</v>
      </c>
      <c r="V40" s="5">
        <v>17421000</v>
      </c>
      <c r="W40" s="5">
        <v>14152000</v>
      </c>
      <c r="X40" s="5">
        <v>6928000</v>
      </c>
      <c r="Y40" s="5">
        <v>17566000</v>
      </c>
      <c r="Z40" s="5">
        <v>14362000</v>
      </c>
    </row>
    <row r="41" spans="1:26" x14ac:dyDescent="0.2">
      <c r="A41" s="7" t="s">
        <v>31</v>
      </c>
      <c r="B41" s="6" t="s">
        <v>38</v>
      </c>
      <c r="C41" s="6" t="s">
        <v>38</v>
      </c>
      <c r="D41" s="6" t="s">
        <v>38</v>
      </c>
      <c r="E41" s="6" t="s">
        <v>38</v>
      </c>
      <c r="F41" s="6" t="s">
        <v>38</v>
      </c>
      <c r="G41" s="6" t="s">
        <v>38</v>
      </c>
      <c r="H41" s="6" t="s">
        <v>38</v>
      </c>
      <c r="I41" s="6" t="s">
        <v>38</v>
      </c>
      <c r="J41" s="6" t="s">
        <v>38</v>
      </c>
      <c r="K41" s="6" t="s">
        <v>38</v>
      </c>
      <c r="L41" s="6" t="s">
        <v>38</v>
      </c>
      <c r="M41" s="6" t="s">
        <v>38</v>
      </c>
      <c r="N41" s="6" t="s">
        <v>38</v>
      </c>
      <c r="O41" s="6" t="s">
        <v>38</v>
      </c>
      <c r="P41" s="6" t="s">
        <v>38</v>
      </c>
      <c r="Q41" s="6" t="s">
        <v>38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6" t="s">
        <v>38</v>
      </c>
      <c r="X41" s="5">
        <v>0</v>
      </c>
      <c r="Y41" s="5">
        <v>0</v>
      </c>
      <c r="Z41" s="5">
        <v>0</v>
      </c>
    </row>
    <row r="42" spans="1:26" x14ac:dyDescent="0.2">
      <c r="A42" s="7" t="s">
        <v>32</v>
      </c>
      <c r="B42" s="6" t="s">
        <v>38</v>
      </c>
      <c r="C42" s="6" t="s">
        <v>38</v>
      </c>
      <c r="D42" s="6" t="s">
        <v>38</v>
      </c>
      <c r="E42" s="6" t="s">
        <v>38</v>
      </c>
      <c r="F42" s="6" t="s">
        <v>38</v>
      </c>
      <c r="G42" s="6" t="s">
        <v>38</v>
      </c>
      <c r="H42" s="6" t="s">
        <v>38</v>
      </c>
      <c r="I42" s="6" t="s">
        <v>38</v>
      </c>
      <c r="J42" s="6" t="s">
        <v>38</v>
      </c>
      <c r="K42" s="6" t="s">
        <v>38</v>
      </c>
      <c r="L42" s="6" t="s">
        <v>38</v>
      </c>
      <c r="M42" s="6" t="s">
        <v>38</v>
      </c>
      <c r="N42" s="6" t="s">
        <v>38</v>
      </c>
      <c r="O42" s="6" t="s">
        <v>38</v>
      </c>
      <c r="P42" s="6" t="s">
        <v>38</v>
      </c>
      <c r="Q42" s="6" t="s">
        <v>38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</row>
    <row r="43" spans="1:26" x14ac:dyDescent="0.2">
      <c r="A43" s="7" t="s">
        <v>33</v>
      </c>
      <c r="B43" s="6" t="s">
        <v>38</v>
      </c>
      <c r="C43" s="6" t="s">
        <v>38</v>
      </c>
      <c r="D43" s="6" t="s">
        <v>38</v>
      </c>
      <c r="E43" s="6" t="s">
        <v>38</v>
      </c>
      <c r="F43" s="6" t="s">
        <v>38</v>
      </c>
      <c r="G43" s="6" t="s">
        <v>38</v>
      </c>
      <c r="H43" s="6" t="s">
        <v>38</v>
      </c>
      <c r="I43" s="6" t="s">
        <v>38</v>
      </c>
      <c r="J43" s="6" t="s">
        <v>38</v>
      </c>
      <c r="K43" s="6" t="s">
        <v>38</v>
      </c>
      <c r="L43" s="6" t="s">
        <v>38</v>
      </c>
      <c r="M43" s="6" t="s">
        <v>38</v>
      </c>
      <c r="N43" s="6" t="s">
        <v>38</v>
      </c>
      <c r="O43" s="6" t="s">
        <v>38</v>
      </c>
      <c r="P43" s="6" t="s">
        <v>38</v>
      </c>
      <c r="Q43" s="6" t="s">
        <v>38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</row>
    <row r="44" spans="1:26" x14ac:dyDescent="0.2">
      <c r="A44" s="7" t="s">
        <v>34</v>
      </c>
      <c r="B44" s="6" t="s">
        <v>38</v>
      </c>
      <c r="C44" s="6" t="s">
        <v>38</v>
      </c>
      <c r="D44" s="6" t="s">
        <v>38</v>
      </c>
      <c r="E44" s="6" t="s">
        <v>38</v>
      </c>
      <c r="F44" s="6" t="s">
        <v>38</v>
      </c>
      <c r="G44" s="6" t="s">
        <v>38</v>
      </c>
      <c r="H44" s="6" t="s">
        <v>38</v>
      </c>
      <c r="I44" s="6" t="s">
        <v>38</v>
      </c>
      <c r="J44" s="6" t="s">
        <v>38</v>
      </c>
      <c r="K44" s="6" t="s">
        <v>38</v>
      </c>
      <c r="L44" s="6" t="s">
        <v>38</v>
      </c>
      <c r="M44" s="6" t="s">
        <v>38</v>
      </c>
      <c r="N44" s="6" t="s">
        <v>38</v>
      </c>
      <c r="O44" s="6" t="s">
        <v>38</v>
      </c>
      <c r="P44" s="6" t="s">
        <v>38</v>
      </c>
      <c r="Q44" s="6" t="s">
        <v>38</v>
      </c>
      <c r="R44" s="5">
        <v>0</v>
      </c>
      <c r="S44" s="6" t="s">
        <v>38</v>
      </c>
      <c r="T44" s="6" t="s">
        <v>38</v>
      </c>
      <c r="U44" s="6" t="s">
        <v>38</v>
      </c>
      <c r="V44" s="6" t="s">
        <v>38</v>
      </c>
      <c r="W44" s="5">
        <v>0</v>
      </c>
      <c r="X44" s="5">
        <v>0</v>
      </c>
      <c r="Y44" s="5">
        <v>0</v>
      </c>
      <c r="Z44" s="5">
        <v>0</v>
      </c>
    </row>
    <row r="45" spans="1:26" x14ac:dyDescent="0.2">
      <c r="A45" s="7" t="s">
        <v>41</v>
      </c>
      <c r="B45" s="6" t="s">
        <v>38</v>
      </c>
      <c r="C45" s="6" t="s">
        <v>38</v>
      </c>
      <c r="D45" s="6" t="s">
        <v>38</v>
      </c>
      <c r="E45" s="6" t="s">
        <v>38</v>
      </c>
      <c r="F45" s="6" t="s">
        <v>38</v>
      </c>
      <c r="G45" s="6" t="s">
        <v>38</v>
      </c>
      <c r="H45" s="6" t="s">
        <v>38</v>
      </c>
      <c r="I45" s="6" t="s">
        <v>38</v>
      </c>
      <c r="J45" s="6" t="s">
        <v>38</v>
      </c>
      <c r="K45" s="6" t="s">
        <v>38</v>
      </c>
      <c r="L45" s="6" t="s">
        <v>38</v>
      </c>
      <c r="M45" s="6" t="s">
        <v>38</v>
      </c>
      <c r="N45" s="6" t="s">
        <v>38</v>
      </c>
      <c r="O45" s="5">
        <v>6352939248</v>
      </c>
      <c r="P45" s="5">
        <v>5926684447</v>
      </c>
      <c r="Q45" s="5">
        <v>6407451839</v>
      </c>
      <c r="R45" s="5">
        <v>7117561638</v>
      </c>
      <c r="S45" s="5">
        <v>6334035664</v>
      </c>
      <c r="T45" s="5">
        <v>6468277540</v>
      </c>
      <c r="U45" s="5">
        <v>6577442453</v>
      </c>
      <c r="V45" s="5">
        <v>6549807671</v>
      </c>
      <c r="W45" s="5">
        <v>6144249790</v>
      </c>
      <c r="X45" s="5">
        <v>6919179030</v>
      </c>
      <c r="Y45" s="5">
        <v>6000000000</v>
      </c>
      <c r="Z45" s="5">
        <v>6026885040</v>
      </c>
    </row>
    <row r="46" spans="1:26" x14ac:dyDescent="0.2">
      <c r="A46" s="7" t="s">
        <v>40</v>
      </c>
      <c r="B46" s="6" t="s">
        <v>38</v>
      </c>
      <c r="C46" s="6" t="s">
        <v>38</v>
      </c>
      <c r="D46" s="6" t="s">
        <v>38</v>
      </c>
      <c r="E46" s="6" t="s">
        <v>38</v>
      </c>
      <c r="F46" s="6" t="s">
        <v>38</v>
      </c>
      <c r="G46" s="6" t="s">
        <v>38</v>
      </c>
      <c r="H46" s="6" t="s">
        <v>38</v>
      </c>
      <c r="I46" s="6" t="s">
        <v>38</v>
      </c>
      <c r="J46" s="6" t="s">
        <v>38</v>
      </c>
      <c r="K46" s="6" t="s">
        <v>38</v>
      </c>
      <c r="L46" s="6" t="s">
        <v>38</v>
      </c>
      <c r="M46" s="6" t="s">
        <v>38</v>
      </c>
      <c r="N46" s="6" t="s">
        <v>38</v>
      </c>
      <c r="O46" s="5">
        <v>6552939248</v>
      </c>
      <c r="P46" s="5">
        <v>6082885100</v>
      </c>
      <c r="Q46" s="5">
        <v>6531293282</v>
      </c>
      <c r="R46" s="5">
        <v>7177561638</v>
      </c>
      <c r="S46" s="5">
        <v>6334195664</v>
      </c>
      <c r="T46" s="5">
        <v>6468278440</v>
      </c>
      <c r="U46" s="5">
        <v>6577447453</v>
      </c>
      <c r="V46" s="5">
        <v>6549819671</v>
      </c>
      <c r="W46" s="5">
        <v>6144269790</v>
      </c>
      <c r="X46" s="5">
        <v>6919179030</v>
      </c>
      <c r="Y46" s="5">
        <v>6136170545</v>
      </c>
      <c r="Z46" s="5">
        <v>6026885040</v>
      </c>
    </row>
    <row r="47" spans="1:26" x14ac:dyDescent="0.2">
      <c r="A47" s="7" t="s">
        <v>35</v>
      </c>
      <c r="B47" s="6" t="s">
        <v>38</v>
      </c>
      <c r="C47" s="6" t="s">
        <v>38</v>
      </c>
      <c r="D47" s="6" t="s">
        <v>38</v>
      </c>
      <c r="E47" s="6" t="s">
        <v>38</v>
      </c>
      <c r="F47" s="6" t="s">
        <v>38</v>
      </c>
      <c r="G47" s="6" t="s">
        <v>38</v>
      </c>
      <c r="H47" s="6" t="s">
        <v>38</v>
      </c>
      <c r="I47" s="6" t="s">
        <v>38</v>
      </c>
      <c r="J47" s="6" t="s">
        <v>38</v>
      </c>
      <c r="K47" s="6" t="s">
        <v>38</v>
      </c>
      <c r="L47" s="6" t="s">
        <v>38</v>
      </c>
      <c r="M47" s="6" t="s">
        <v>38</v>
      </c>
      <c r="N47" s="6" t="s">
        <v>38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</row>
    <row r="48" spans="1:26" x14ac:dyDescent="0.2">
      <c r="A48" s="3" t="s">
        <v>56</v>
      </c>
      <c r="P48" s="11">
        <v>299.14699999999999</v>
      </c>
      <c r="Q48" s="3">
        <v>381.32100000000003</v>
      </c>
      <c r="R48" s="3">
        <v>484.19299999999998</v>
      </c>
      <c r="S48" s="3">
        <v>124.79</v>
      </c>
    </row>
    <row r="49" spans="1:18" x14ac:dyDescent="0.2">
      <c r="A49" s="12" t="s">
        <v>62</v>
      </c>
      <c r="P49" s="3">
        <f>2400-134</f>
        <v>2266</v>
      </c>
      <c r="R49" s="3">
        <f>1900-150</f>
        <v>1750</v>
      </c>
    </row>
    <row r="50" spans="1:18" x14ac:dyDescent="0.2">
      <c r="A50" s="4"/>
      <c r="B50" s="4"/>
    </row>
  </sheetData>
  <pageMargins left="0.78740157499999996" right="0.78740157499999996" top="0.984251969" bottom="0.984251969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0"/>
  <sheetViews>
    <sheetView topLeftCell="A4" zoomScaleNormal="100" workbookViewId="0">
      <pane xSplit="1" ySplit="7" topLeftCell="B11" activePane="bottomRight" state="frozen"/>
      <selection activeCell="A4" sqref="A4"/>
      <selection pane="topRight" activeCell="B4" sqref="B4"/>
      <selection pane="bottomLeft" activeCell="A11" sqref="A11"/>
      <selection pane="bottomRight" activeCell="A4" sqref="A4"/>
    </sheetView>
  </sheetViews>
  <sheetFormatPr baseColWidth="10" defaultColWidth="10.28515625" defaultRowHeight="14.25" x14ac:dyDescent="0.2"/>
  <cols>
    <col min="1" max="19" width="10.28515625" style="3"/>
    <col min="20" max="22" width="11.140625" style="3" bestFit="1" customWidth="1"/>
    <col min="23" max="16384" width="10.28515625" style="3"/>
  </cols>
  <sheetData>
    <row r="1" spans="1:26" x14ac:dyDescent="0.2">
      <c r="A1" s="4" t="s">
        <v>51</v>
      </c>
    </row>
    <row r="3" spans="1:26" x14ac:dyDescent="0.2">
      <c r="A3" s="4" t="s">
        <v>50</v>
      </c>
      <c r="B3" s="8">
        <v>44258.542326388888</v>
      </c>
    </row>
    <row r="4" spans="1:26" x14ac:dyDescent="0.2">
      <c r="A4" s="4" t="s">
        <v>49</v>
      </c>
      <c r="B4" s="8">
        <v>44298.446597442133</v>
      </c>
    </row>
    <row r="5" spans="1:26" x14ac:dyDescent="0.2">
      <c r="A5" s="4" t="s">
        <v>48</v>
      </c>
      <c r="B5" s="4" t="s">
        <v>47</v>
      </c>
    </row>
    <row r="7" spans="1:26" x14ac:dyDescent="0.2">
      <c r="A7" s="4" t="s">
        <v>46</v>
      </c>
      <c r="B7" s="4" t="s">
        <v>52</v>
      </c>
    </row>
    <row r="8" spans="1:26" x14ac:dyDescent="0.2">
      <c r="A8" s="4" t="s">
        <v>44</v>
      </c>
      <c r="B8" s="4" t="s">
        <v>43</v>
      </c>
    </row>
    <row r="10" spans="1:26" x14ac:dyDescent="0.2">
      <c r="A10" s="7" t="s">
        <v>42</v>
      </c>
      <c r="B10" s="7">
        <v>1995</v>
      </c>
      <c r="C10" s="7">
        <v>1996</v>
      </c>
      <c r="D10" s="7">
        <v>1997</v>
      </c>
      <c r="E10" s="7">
        <v>1998</v>
      </c>
      <c r="F10" s="7">
        <v>1999</v>
      </c>
      <c r="G10" s="7">
        <v>2000</v>
      </c>
      <c r="H10" s="7">
        <v>2001</v>
      </c>
      <c r="I10" s="7">
        <v>2002</v>
      </c>
      <c r="J10" s="7">
        <v>2003</v>
      </c>
      <c r="K10" s="7">
        <v>2004</v>
      </c>
      <c r="L10" s="7">
        <v>2005</v>
      </c>
      <c r="M10" s="7">
        <v>2006</v>
      </c>
      <c r="N10" s="7">
        <v>2007</v>
      </c>
      <c r="O10" s="7">
        <v>2008</v>
      </c>
      <c r="P10" s="7">
        <v>2009</v>
      </c>
      <c r="Q10" s="7">
        <v>2010</v>
      </c>
      <c r="R10" s="7">
        <v>2011</v>
      </c>
      <c r="S10" s="7">
        <v>2012</v>
      </c>
      <c r="T10" s="7">
        <v>2013</v>
      </c>
      <c r="U10" s="7">
        <v>2014</v>
      </c>
      <c r="V10" s="7">
        <v>2015</v>
      </c>
      <c r="W10" s="7">
        <v>2016</v>
      </c>
      <c r="X10" s="7">
        <v>2017</v>
      </c>
      <c r="Y10" s="7">
        <v>2018</v>
      </c>
      <c r="Z10" s="7">
        <v>2019</v>
      </c>
    </row>
    <row r="11" spans="1:26" x14ac:dyDescent="0.2">
      <c r="A11" s="7" t="s">
        <v>1</v>
      </c>
      <c r="B11" s="5">
        <v>58202000</v>
      </c>
      <c r="C11" s="5">
        <v>55435000</v>
      </c>
      <c r="D11" s="5">
        <v>54832000</v>
      </c>
      <c r="E11" s="5">
        <v>78857000</v>
      </c>
      <c r="F11" s="5">
        <v>89007000</v>
      </c>
      <c r="G11" s="5">
        <v>98141000</v>
      </c>
      <c r="H11" s="5">
        <v>134085000</v>
      </c>
      <c r="I11" s="5">
        <v>123195000</v>
      </c>
      <c r="J11" s="6" t="s">
        <v>38</v>
      </c>
      <c r="K11" s="6" t="s">
        <v>38</v>
      </c>
      <c r="L11" s="6" t="s">
        <v>38</v>
      </c>
      <c r="M11" s="6" t="s">
        <v>38</v>
      </c>
      <c r="N11" s="6" t="s">
        <v>38</v>
      </c>
      <c r="O11" s="5">
        <v>116308000</v>
      </c>
      <c r="P11" s="5">
        <v>112097000</v>
      </c>
      <c r="Q11" s="5">
        <v>107724000</v>
      </c>
      <c r="R11" s="5">
        <v>133700000</v>
      </c>
      <c r="S11" s="5">
        <v>132588000</v>
      </c>
      <c r="T11" s="5">
        <v>126030928</v>
      </c>
      <c r="U11" s="5">
        <v>160631000</v>
      </c>
      <c r="V11" s="5">
        <v>128341000</v>
      </c>
      <c r="W11" s="5">
        <v>95136326</v>
      </c>
      <c r="X11" s="5">
        <v>133212365</v>
      </c>
      <c r="Y11" s="5">
        <v>160873410</v>
      </c>
      <c r="Z11" s="5">
        <v>104432332</v>
      </c>
    </row>
    <row r="12" spans="1:26" x14ac:dyDescent="0.2">
      <c r="A12" s="7" t="s">
        <v>2</v>
      </c>
      <c r="B12" s="6" t="s">
        <v>38</v>
      </c>
      <c r="C12" s="6" t="s">
        <v>38</v>
      </c>
      <c r="D12" s="6" t="s">
        <v>38</v>
      </c>
      <c r="E12" s="6" t="s">
        <v>38</v>
      </c>
      <c r="F12" s="6" t="s">
        <v>38</v>
      </c>
      <c r="G12" s="6" t="s">
        <v>38</v>
      </c>
      <c r="H12" s="6" t="s">
        <v>38</v>
      </c>
      <c r="I12" s="6" t="s">
        <v>38</v>
      </c>
      <c r="J12" s="6" t="s">
        <v>38</v>
      </c>
      <c r="K12" s="6" t="s">
        <v>38</v>
      </c>
      <c r="L12" s="6" t="s">
        <v>38</v>
      </c>
      <c r="M12" s="6" t="s">
        <v>38</v>
      </c>
      <c r="N12" s="6" t="s">
        <v>38</v>
      </c>
      <c r="O12" s="6" t="s">
        <v>38</v>
      </c>
      <c r="P12" s="6" t="s">
        <v>38</v>
      </c>
      <c r="Q12" s="6" t="s">
        <v>38</v>
      </c>
      <c r="R12" s="6" t="s">
        <v>38</v>
      </c>
      <c r="S12" s="6" t="s">
        <v>38</v>
      </c>
      <c r="T12" s="6" t="s">
        <v>38</v>
      </c>
      <c r="U12" s="6" t="s">
        <v>38</v>
      </c>
      <c r="V12" s="6" t="s">
        <v>38</v>
      </c>
      <c r="W12" s="6" t="s">
        <v>38</v>
      </c>
      <c r="X12" s="6" t="s">
        <v>38</v>
      </c>
      <c r="Y12" s="6" t="s">
        <v>38</v>
      </c>
      <c r="Z12" s="6" t="s">
        <v>38</v>
      </c>
    </row>
    <row r="13" spans="1:26" x14ac:dyDescent="0.2">
      <c r="A13" s="7" t="s">
        <v>3</v>
      </c>
      <c r="B13" s="5">
        <v>538884000</v>
      </c>
      <c r="C13" s="5">
        <v>702986000</v>
      </c>
      <c r="D13" s="5">
        <v>723580000</v>
      </c>
      <c r="E13" s="5">
        <v>736231000</v>
      </c>
      <c r="F13" s="5">
        <v>643546000</v>
      </c>
      <c r="G13" s="5">
        <v>651185000</v>
      </c>
      <c r="H13" s="5">
        <v>631976000</v>
      </c>
      <c r="I13" s="5">
        <v>654333000</v>
      </c>
      <c r="J13" s="6" t="s">
        <v>38</v>
      </c>
      <c r="K13" s="6" t="s">
        <v>38</v>
      </c>
      <c r="L13" s="6" t="s">
        <v>38</v>
      </c>
      <c r="M13" s="6" t="s">
        <v>38</v>
      </c>
      <c r="N13" s="6" t="s">
        <v>38</v>
      </c>
      <c r="O13" s="5">
        <v>763107000</v>
      </c>
      <c r="P13" s="6" t="s">
        <v>38</v>
      </c>
      <c r="Q13" s="5">
        <v>662403000</v>
      </c>
      <c r="R13" s="5">
        <v>666318000</v>
      </c>
      <c r="S13" s="5">
        <v>696997000</v>
      </c>
      <c r="T13" s="5">
        <v>706041000</v>
      </c>
      <c r="U13" s="5">
        <v>636322000</v>
      </c>
      <c r="V13" s="5">
        <v>591337000</v>
      </c>
      <c r="W13" s="5">
        <v>593775000</v>
      </c>
      <c r="X13" s="5">
        <v>597208000</v>
      </c>
      <c r="Y13" s="5">
        <v>546630000</v>
      </c>
      <c r="Z13" s="5">
        <v>547256000</v>
      </c>
    </row>
    <row r="14" spans="1:26" x14ac:dyDescent="0.2">
      <c r="A14" s="7" t="s">
        <v>4</v>
      </c>
      <c r="B14" s="6" t="s">
        <v>38</v>
      </c>
      <c r="C14" s="6" t="s">
        <v>38</v>
      </c>
      <c r="D14" s="6" t="s">
        <v>38</v>
      </c>
      <c r="E14" s="6" t="s">
        <v>38</v>
      </c>
      <c r="F14" s="6" t="s">
        <v>38</v>
      </c>
      <c r="G14" s="6" t="s">
        <v>38</v>
      </c>
      <c r="H14" s="6" t="s">
        <v>38</v>
      </c>
      <c r="I14" s="6" t="s">
        <v>38</v>
      </c>
      <c r="J14" s="6" t="s">
        <v>38</v>
      </c>
      <c r="K14" s="6" t="s">
        <v>38</v>
      </c>
      <c r="L14" s="6" t="s">
        <v>38</v>
      </c>
      <c r="M14" s="6" t="s">
        <v>38</v>
      </c>
      <c r="N14" s="6" t="s">
        <v>38</v>
      </c>
      <c r="O14" s="6" t="s">
        <v>38</v>
      </c>
      <c r="P14" s="6" t="s">
        <v>38</v>
      </c>
      <c r="Q14" s="6" t="s">
        <v>38</v>
      </c>
      <c r="R14" s="6" t="s">
        <v>38</v>
      </c>
      <c r="S14" s="6" t="s">
        <v>38</v>
      </c>
      <c r="T14" s="6" t="s">
        <v>38</v>
      </c>
      <c r="U14" s="6" t="s">
        <v>38</v>
      </c>
      <c r="V14" s="6" t="s">
        <v>38</v>
      </c>
      <c r="W14" s="6" t="s">
        <v>38</v>
      </c>
      <c r="X14" s="6" t="s">
        <v>38</v>
      </c>
      <c r="Y14" s="5">
        <v>149323000</v>
      </c>
      <c r="Z14" s="5">
        <v>126304000</v>
      </c>
    </row>
    <row r="15" spans="1:26" x14ac:dyDescent="0.2">
      <c r="A15" s="7" t="s">
        <v>5</v>
      </c>
      <c r="B15" s="6" t="s">
        <v>38</v>
      </c>
      <c r="C15" s="6" t="s">
        <v>38</v>
      </c>
      <c r="D15" s="5">
        <v>24996899</v>
      </c>
      <c r="E15" s="6" t="s">
        <v>38</v>
      </c>
      <c r="F15" s="6" t="s">
        <v>38</v>
      </c>
      <c r="G15" s="6" t="s">
        <v>38</v>
      </c>
      <c r="H15" s="6" t="s">
        <v>38</v>
      </c>
      <c r="I15" s="6" t="s">
        <v>38</v>
      </c>
      <c r="J15" s="6" t="s">
        <v>38</v>
      </c>
      <c r="K15" s="6" t="s">
        <v>38</v>
      </c>
      <c r="L15" s="6" t="s">
        <v>38</v>
      </c>
      <c r="M15" s="6" t="s">
        <v>38</v>
      </c>
      <c r="N15" s="6" t="s">
        <v>38</v>
      </c>
      <c r="O15" s="6" t="s">
        <v>38</v>
      </c>
      <c r="P15" s="6" t="s">
        <v>38</v>
      </c>
      <c r="Q15" s="5">
        <v>23467</v>
      </c>
      <c r="R15" s="5">
        <v>35963</v>
      </c>
      <c r="S15" s="6" t="s">
        <v>38</v>
      </c>
      <c r="T15" s="6" t="s">
        <v>38</v>
      </c>
      <c r="U15" s="6" t="s">
        <v>38</v>
      </c>
      <c r="V15" s="6" t="s">
        <v>38</v>
      </c>
      <c r="W15" s="6" t="s">
        <v>38</v>
      </c>
      <c r="X15" s="5">
        <v>0</v>
      </c>
      <c r="Y15" s="6" t="s">
        <v>38</v>
      </c>
      <c r="Z15" s="6" t="s">
        <v>38</v>
      </c>
    </row>
    <row r="16" spans="1:26" x14ac:dyDescent="0.2">
      <c r="A16" s="7" t="s">
        <v>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6" t="s">
        <v>38</v>
      </c>
      <c r="J16" s="6" t="s">
        <v>38</v>
      </c>
      <c r="K16" s="6" t="s">
        <v>38</v>
      </c>
      <c r="L16" s="6" t="s">
        <v>38</v>
      </c>
      <c r="M16" s="6" t="s">
        <v>38</v>
      </c>
      <c r="N16" s="6" t="s">
        <v>38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</row>
    <row r="17" spans="1:26" x14ac:dyDescent="0.2">
      <c r="A17" s="7" t="s">
        <v>7</v>
      </c>
      <c r="B17" s="6" t="s">
        <v>38</v>
      </c>
      <c r="C17" s="6" t="s">
        <v>38</v>
      </c>
      <c r="D17" s="6" t="s">
        <v>38</v>
      </c>
      <c r="E17" s="6" t="s">
        <v>38</v>
      </c>
      <c r="F17" s="5">
        <v>0</v>
      </c>
      <c r="G17" s="5">
        <v>0</v>
      </c>
      <c r="H17" s="5">
        <v>0</v>
      </c>
      <c r="I17" s="5">
        <v>0</v>
      </c>
      <c r="J17" s="6" t="s">
        <v>38</v>
      </c>
      <c r="K17" s="6" t="s">
        <v>38</v>
      </c>
      <c r="L17" s="6" t="s">
        <v>38</v>
      </c>
      <c r="M17" s="6" t="s">
        <v>38</v>
      </c>
      <c r="N17" s="6" t="s">
        <v>38</v>
      </c>
      <c r="O17" s="6" t="s">
        <v>38</v>
      </c>
      <c r="P17" s="6" t="s">
        <v>38</v>
      </c>
      <c r="Q17" s="6" t="s">
        <v>38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</row>
    <row r="18" spans="1:26" x14ac:dyDescent="0.2">
      <c r="A18" s="7" t="s">
        <v>8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6" t="s">
        <v>38</v>
      </c>
      <c r="K18" s="6" t="s">
        <v>38</v>
      </c>
      <c r="L18" s="6" t="s">
        <v>38</v>
      </c>
      <c r="M18" s="6" t="s">
        <v>38</v>
      </c>
      <c r="N18" s="6" t="s">
        <v>38</v>
      </c>
      <c r="O18" s="5">
        <v>0</v>
      </c>
      <c r="P18" s="5">
        <v>0</v>
      </c>
      <c r="Q18" s="5">
        <v>0</v>
      </c>
      <c r="R18" s="5">
        <v>0</v>
      </c>
      <c r="S18" s="6" t="s">
        <v>38</v>
      </c>
      <c r="T18" s="6" t="s">
        <v>38</v>
      </c>
      <c r="U18" s="6" t="s">
        <v>38</v>
      </c>
      <c r="V18" s="6" t="s">
        <v>38</v>
      </c>
      <c r="W18" s="6" t="s">
        <v>38</v>
      </c>
      <c r="X18" s="6" t="s">
        <v>38</v>
      </c>
      <c r="Y18" s="6" t="s">
        <v>38</v>
      </c>
      <c r="Z18" s="5">
        <v>0</v>
      </c>
    </row>
    <row r="19" spans="1:26" x14ac:dyDescent="0.2">
      <c r="A19" s="7" t="s">
        <v>9</v>
      </c>
      <c r="B19" s="6" t="s">
        <v>38</v>
      </c>
      <c r="C19" s="6" t="s">
        <v>38</v>
      </c>
      <c r="D19" s="6" t="s">
        <v>38</v>
      </c>
      <c r="E19" s="6" t="s">
        <v>38</v>
      </c>
      <c r="F19" s="6" t="s">
        <v>38</v>
      </c>
      <c r="G19" s="5">
        <v>144479017</v>
      </c>
      <c r="H19" s="5">
        <v>110406616</v>
      </c>
      <c r="I19" s="5">
        <v>139748736</v>
      </c>
      <c r="J19" s="6" t="s">
        <v>38</v>
      </c>
      <c r="K19" s="6" t="s">
        <v>38</v>
      </c>
      <c r="L19" s="6" t="s">
        <v>38</v>
      </c>
      <c r="M19" s="6" t="s">
        <v>38</v>
      </c>
      <c r="N19" s="6" t="s">
        <v>38</v>
      </c>
      <c r="O19" s="5">
        <v>140608151</v>
      </c>
      <c r="P19" s="5">
        <v>119728528</v>
      </c>
      <c r="Q19" s="5">
        <v>98809184</v>
      </c>
      <c r="R19" s="5">
        <v>116987901</v>
      </c>
      <c r="S19" s="5">
        <v>114255989</v>
      </c>
      <c r="T19" s="5">
        <v>154253961</v>
      </c>
      <c r="U19" s="5">
        <v>121282857</v>
      </c>
      <c r="V19" s="5">
        <v>125323000</v>
      </c>
      <c r="W19" s="5">
        <v>100199417</v>
      </c>
      <c r="X19" s="6" t="s">
        <v>38</v>
      </c>
      <c r="Y19" s="6" t="s">
        <v>38</v>
      </c>
      <c r="Z19" s="6" t="s">
        <v>38</v>
      </c>
    </row>
    <row r="20" spans="1:26" x14ac:dyDescent="0.2">
      <c r="A20" s="7" t="s">
        <v>10</v>
      </c>
      <c r="B20" s="6" t="s">
        <v>38</v>
      </c>
      <c r="C20" s="5">
        <v>99815000</v>
      </c>
      <c r="D20" s="5">
        <v>109305000</v>
      </c>
      <c r="E20" s="6" t="s">
        <v>38</v>
      </c>
      <c r="F20" s="6" t="s">
        <v>38</v>
      </c>
      <c r="G20" s="6" t="s">
        <v>38</v>
      </c>
      <c r="H20" s="6" t="s">
        <v>38</v>
      </c>
      <c r="I20" s="6" t="s">
        <v>38</v>
      </c>
      <c r="J20" s="6" t="s">
        <v>38</v>
      </c>
      <c r="K20" s="6" t="s">
        <v>38</v>
      </c>
      <c r="L20" s="6" t="s">
        <v>38</v>
      </c>
      <c r="M20" s="6" t="s">
        <v>38</v>
      </c>
      <c r="N20" s="6" t="s">
        <v>38</v>
      </c>
      <c r="O20" s="6" t="s">
        <v>38</v>
      </c>
      <c r="P20" s="6" t="s">
        <v>38</v>
      </c>
      <c r="Q20" s="6" t="s">
        <v>38</v>
      </c>
      <c r="R20" s="6" t="s">
        <v>38</v>
      </c>
      <c r="S20" s="6" t="s">
        <v>38</v>
      </c>
      <c r="T20" s="5">
        <v>138977000</v>
      </c>
      <c r="U20" s="5">
        <v>109107000</v>
      </c>
      <c r="V20" s="5">
        <v>139454000</v>
      </c>
      <c r="W20" s="5">
        <v>1843000</v>
      </c>
      <c r="X20" s="6" t="s">
        <v>38</v>
      </c>
      <c r="Y20" s="6" t="s">
        <v>38</v>
      </c>
      <c r="Z20" s="6" t="s">
        <v>38</v>
      </c>
    </row>
    <row r="21" spans="1:26" x14ac:dyDescent="0.2">
      <c r="A21" s="7" t="s">
        <v>11</v>
      </c>
      <c r="B21" s="6" t="s">
        <v>38</v>
      </c>
      <c r="C21" s="6" t="s">
        <v>38</v>
      </c>
      <c r="D21" s="6" t="s">
        <v>38</v>
      </c>
      <c r="E21" s="6" t="s">
        <v>38</v>
      </c>
      <c r="F21" s="6" t="s">
        <v>38</v>
      </c>
      <c r="G21" s="6" t="s">
        <v>38</v>
      </c>
      <c r="H21" s="6" t="s">
        <v>38</v>
      </c>
      <c r="I21" s="5">
        <v>39664914</v>
      </c>
      <c r="J21" s="6" t="s">
        <v>38</v>
      </c>
      <c r="K21" s="6" t="s">
        <v>38</v>
      </c>
      <c r="L21" s="6" t="s">
        <v>38</v>
      </c>
      <c r="M21" s="6" t="s">
        <v>38</v>
      </c>
      <c r="N21" s="6" t="s">
        <v>38</v>
      </c>
      <c r="O21" s="6" t="s">
        <v>38</v>
      </c>
      <c r="P21" s="5">
        <v>57760259</v>
      </c>
      <c r="Q21" s="5">
        <v>66743928</v>
      </c>
      <c r="R21" s="5">
        <v>57185459</v>
      </c>
      <c r="S21" s="5">
        <v>57822469</v>
      </c>
      <c r="T21" s="5">
        <v>72222629</v>
      </c>
      <c r="U21" s="5">
        <v>57763414</v>
      </c>
      <c r="V21" s="5">
        <v>25269909</v>
      </c>
      <c r="W21" s="5">
        <v>26582409</v>
      </c>
      <c r="X21" s="6" t="s">
        <v>38</v>
      </c>
      <c r="Y21" s="6" t="s">
        <v>38</v>
      </c>
      <c r="Z21" s="6" t="s">
        <v>38</v>
      </c>
    </row>
    <row r="22" spans="1:26" x14ac:dyDescent="0.2">
      <c r="A22" s="7" t="s">
        <v>12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6" t="s">
        <v>38</v>
      </c>
      <c r="K22" s="6" t="s">
        <v>38</v>
      </c>
      <c r="L22" s="6" t="s">
        <v>38</v>
      </c>
      <c r="M22" s="6" t="s">
        <v>38</v>
      </c>
      <c r="N22" s="6" t="s">
        <v>38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</row>
    <row r="23" spans="1:26" x14ac:dyDescent="0.2">
      <c r="A23" s="7" t="s">
        <v>13</v>
      </c>
      <c r="B23" s="6" t="s">
        <v>38</v>
      </c>
      <c r="C23" s="6" t="s">
        <v>38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6" t="s">
        <v>38</v>
      </c>
      <c r="K23" s="6" t="s">
        <v>38</v>
      </c>
      <c r="L23" s="6" t="s">
        <v>38</v>
      </c>
      <c r="M23" s="6" t="s">
        <v>38</v>
      </c>
      <c r="N23" s="6" t="s">
        <v>38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</row>
    <row r="24" spans="1:26" x14ac:dyDescent="0.2">
      <c r="A24" s="7" t="s">
        <v>14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6" t="s">
        <v>38</v>
      </c>
      <c r="K24" s="6" t="s">
        <v>38</v>
      </c>
      <c r="L24" s="6" t="s">
        <v>38</v>
      </c>
      <c r="M24" s="6" t="s">
        <v>38</v>
      </c>
      <c r="N24" s="6" t="s">
        <v>38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</row>
    <row r="25" spans="1:26" x14ac:dyDescent="0.2">
      <c r="A25" s="7" t="s">
        <v>15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6" t="s">
        <v>38</v>
      </c>
      <c r="K25" s="6" t="s">
        <v>38</v>
      </c>
      <c r="L25" s="6" t="s">
        <v>38</v>
      </c>
      <c r="M25" s="6" t="s">
        <v>38</v>
      </c>
      <c r="N25" s="6" t="s">
        <v>38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</row>
    <row r="26" spans="1:26" x14ac:dyDescent="0.2">
      <c r="A26" s="7" t="s">
        <v>16</v>
      </c>
      <c r="B26" s="5">
        <v>0</v>
      </c>
      <c r="C26" s="5">
        <v>0</v>
      </c>
      <c r="D26" s="6" t="s">
        <v>38</v>
      </c>
      <c r="E26" s="6" t="s">
        <v>38</v>
      </c>
      <c r="F26" s="6" t="s">
        <v>38</v>
      </c>
      <c r="G26" s="6" t="s">
        <v>38</v>
      </c>
      <c r="H26" s="6" t="s">
        <v>38</v>
      </c>
      <c r="I26" s="6" t="s">
        <v>38</v>
      </c>
      <c r="J26" s="6" t="s">
        <v>38</v>
      </c>
      <c r="K26" s="6" t="s">
        <v>38</v>
      </c>
      <c r="L26" s="6" t="s">
        <v>38</v>
      </c>
      <c r="M26" s="6" t="s">
        <v>38</v>
      </c>
      <c r="N26" s="6" t="s">
        <v>38</v>
      </c>
      <c r="O26" s="6" t="s">
        <v>38</v>
      </c>
      <c r="P26" s="6" t="s">
        <v>38</v>
      </c>
      <c r="Q26" s="6" t="s">
        <v>38</v>
      </c>
      <c r="R26" s="6" t="s">
        <v>38</v>
      </c>
      <c r="S26" s="6" t="s">
        <v>38</v>
      </c>
      <c r="T26" s="6" t="s">
        <v>38</v>
      </c>
      <c r="U26" s="6" t="s">
        <v>38</v>
      </c>
      <c r="V26" s="6" t="s">
        <v>38</v>
      </c>
      <c r="W26" s="5">
        <v>0</v>
      </c>
      <c r="X26" s="6" t="s">
        <v>38</v>
      </c>
      <c r="Y26" s="6" t="s">
        <v>38</v>
      </c>
      <c r="Z26" s="6" t="s">
        <v>38</v>
      </c>
    </row>
    <row r="27" spans="1:26" x14ac:dyDescent="0.2">
      <c r="A27" s="7" t="s">
        <v>17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6" t="s">
        <v>38</v>
      </c>
      <c r="K27" s="6" t="s">
        <v>38</v>
      </c>
      <c r="L27" s="6" t="s">
        <v>38</v>
      </c>
      <c r="M27" s="6" t="s">
        <v>38</v>
      </c>
      <c r="N27" s="6" t="s">
        <v>38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</row>
    <row r="28" spans="1:26" x14ac:dyDescent="0.2">
      <c r="A28" s="7" t="s">
        <v>18</v>
      </c>
      <c r="B28" s="6" t="s">
        <v>38</v>
      </c>
      <c r="C28" s="6" t="s">
        <v>38</v>
      </c>
      <c r="D28" s="6" t="s">
        <v>38</v>
      </c>
      <c r="E28" s="6" t="s">
        <v>38</v>
      </c>
      <c r="F28" s="6" t="s">
        <v>38</v>
      </c>
      <c r="G28" s="6" t="s">
        <v>38</v>
      </c>
      <c r="H28" s="6" t="s">
        <v>38</v>
      </c>
      <c r="I28" s="6" t="s">
        <v>38</v>
      </c>
      <c r="J28" s="6" t="s">
        <v>38</v>
      </c>
      <c r="K28" s="6" t="s">
        <v>38</v>
      </c>
      <c r="L28" s="6" t="s">
        <v>38</v>
      </c>
      <c r="M28" s="6" t="s">
        <v>38</v>
      </c>
      <c r="N28" s="6" t="s">
        <v>38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</row>
    <row r="29" spans="1:26" x14ac:dyDescent="0.2">
      <c r="A29" s="7" t="s">
        <v>19</v>
      </c>
      <c r="B29" s="6" t="s">
        <v>38</v>
      </c>
      <c r="C29" s="6" t="s">
        <v>38</v>
      </c>
      <c r="D29" s="6" t="s">
        <v>38</v>
      </c>
      <c r="E29" s="6" t="s">
        <v>38</v>
      </c>
      <c r="F29" s="6" t="s">
        <v>38</v>
      </c>
      <c r="G29" s="6" t="s">
        <v>38</v>
      </c>
      <c r="H29" s="6" t="s">
        <v>38</v>
      </c>
      <c r="I29" s="6" t="s">
        <v>38</v>
      </c>
      <c r="J29" s="6" t="s">
        <v>38</v>
      </c>
      <c r="K29" s="6" t="s">
        <v>38</v>
      </c>
      <c r="L29" s="6" t="s">
        <v>38</v>
      </c>
      <c r="M29" s="6" t="s">
        <v>38</v>
      </c>
      <c r="N29" s="6" t="s">
        <v>38</v>
      </c>
      <c r="O29" s="6" t="s">
        <v>38</v>
      </c>
      <c r="P29" s="6" t="s">
        <v>38</v>
      </c>
      <c r="Q29" s="6" t="s">
        <v>38</v>
      </c>
      <c r="R29" s="5">
        <v>0</v>
      </c>
      <c r="S29" s="6" t="s">
        <v>38</v>
      </c>
      <c r="T29" s="6" t="s">
        <v>38</v>
      </c>
      <c r="U29" s="6" t="s">
        <v>38</v>
      </c>
      <c r="V29" s="6" t="s">
        <v>38</v>
      </c>
      <c r="W29" s="6" t="s">
        <v>38</v>
      </c>
      <c r="X29" s="6" t="s">
        <v>38</v>
      </c>
      <c r="Y29" s="6" t="s">
        <v>38</v>
      </c>
      <c r="Z29" s="6" t="s">
        <v>38</v>
      </c>
    </row>
    <row r="30" spans="1:26" x14ac:dyDescent="0.2">
      <c r="A30" s="7" t="s">
        <v>20</v>
      </c>
      <c r="B30" s="6" t="s">
        <v>38</v>
      </c>
      <c r="C30" s="6" t="s">
        <v>38</v>
      </c>
      <c r="D30" s="6" t="s">
        <v>38</v>
      </c>
      <c r="E30" s="6" t="s">
        <v>38</v>
      </c>
      <c r="F30" s="6" t="s">
        <v>38</v>
      </c>
      <c r="G30" s="6" t="s">
        <v>38</v>
      </c>
      <c r="H30" s="6" t="s">
        <v>38</v>
      </c>
      <c r="I30" s="5">
        <v>0</v>
      </c>
      <c r="J30" s="6" t="s">
        <v>38</v>
      </c>
      <c r="K30" s="6" t="s">
        <v>38</v>
      </c>
      <c r="L30" s="6" t="s">
        <v>38</v>
      </c>
      <c r="M30" s="6" t="s">
        <v>38</v>
      </c>
      <c r="N30" s="6" t="s">
        <v>38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</row>
    <row r="31" spans="1:26" x14ac:dyDescent="0.2">
      <c r="A31" s="7" t="s">
        <v>21</v>
      </c>
      <c r="B31" s="6" t="s">
        <v>38</v>
      </c>
      <c r="C31" s="6" t="s">
        <v>38</v>
      </c>
      <c r="D31" s="6" t="s">
        <v>38</v>
      </c>
      <c r="E31" s="6" t="s">
        <v>38</v>
      </c>
      <c r="F31" s="6" t="s">
        <v>38</v>
      </c>
      <c r="G31" s="6" t="s">
        <v>38</v>
      </c>
      <c r="H31" s="5">
        <v>0</v>
      </c>
      <c r="I31" s="5">
        <v>0</v>
      </c>
      <c r="J31" s="6" t="s">
        <v>38</v>
      </c>
      <c r="K31" s="6" t="s">
        <v>38</v>
      </c>
      <c r="L31" s="6" t="s">
        <v>38</v>
      </c>
      <c r="M31" s="6" t="s">
        <v>38</v>
      </c>
      <c r="N31" s="6" t="s">
        <v>38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</row>
    <row r="32" spans="1:26" x14ac:dyDescent="0.2">
      <c r="A32" s="7" t="s">
        <v>22</v>
      </c>
      <c r="B32" s="6" t="s">
        <v>38</v>
      </c>
      <c r="C32" s="6" t="s">
        <v>38</v>
      </c>
      <c r="D32" s="6" t="s">
        <v>38</v>
      </c>
      <c r="E32" s="6" t="s">
        <v>38</v>
      </c>
      <c r="F32" s="6" t="s">
        <v>38</v>
      </c>
      <c r="G32" s="5">
        <v>0</v>
      </c>
      <c r="H32" s="5">
        <v>0</v>
      </c>
      <c r="I32" s="5">
        <v>0</v>
      </c>
      <c r="J32" s="6" t="s">
        <v>38</v>
      </c>
      <c r="K32" s="6" t="s">
        <v>38</v>
      </c>
      <c r="L32" s="6" t="s">
        <v>38</v>
      </c>
      <c r="M32" s="6" t="s">
        <v>38</v>
      </c>
      <c r="N32" s="6" t="s">
        <v>38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</row>
    <row r="33" spans="1:26" x14ac:dyDescent="0.2">
      <c r="A33" s="7" t="s">
        <v>23</v>
      </c>
      <c r="B33" s="6" t="s">
        <v>38</v>
      </c>
      <c r="C33" s="6" t="s">
        <v>38</v>
      </c>
      <c r="D33" s="6" t="s">
        <v>38</v>
      </c>
      <c r="E33" s="6" t="s">
        <v>38</v>
      </c>
      <c r="F33" s="6" t="s">
        <v>38</v>
      </c>
      <c r="G33" s="6" t="s">
        <v>38</v>
      </c>
      <c r="H33" s="6" t="s">
        <v>38</v>
      </c>
      <c r="I33" s="5">
        <v>101851000</v>
      </c>
      <c r="J33" s="6" t="s">
        <v>38</v>
      </c>
      <c r="K33" s="6" t="s">
        <v>38</v>
      </c>
      <c r="L33" s="6" t="s">
        <v>38</v>
      </c>
      <c r="M33" s="6" t="s">
        <v>38</v>
      </c>
      <c r="N33" s="6" t="s">
        <v>38</v>
      </c>
      <c r="O33" s="6" t="s">
        <v>38</v>
      </c>
      <c r="P33" s="5">
        <v>100726000</v>
      </c>
      <c r="Q33" s="5">
        <v>97874000</v>
      </c>
      <c r="R33" s="6" t="s">
        <v>38</v>
      </c>
      <c r="S33" s="5">
        <v>24629000</v>
      </c>
      <c r="T33" s="6" t="s">
        <v>38</v>
      </c>
      <c r="U33" s="6" t="s">
        <v>38</v>
      </c>
      <c r="V33" s="6" t="s">
        <v>38</v>
      </c>
      <c r="W33" s="5">
        <v>15970000</v>
      </c>
      <c r="X33" s="5">
        <v>19269000</v>
      </c>
      <c r="Y33" s="5">
        <v>13016000</v>
      </c>
      <c r="Z33" s="5">
        <v>12138000</v>
      </c>
    </row>
    <row r="34" spans="1:26" x14ac:dyDescent="0.2">
      <c r="A34" s="7" t="s">
        <v>24</v>
      </c>
      <c r="B34" s="6" t="s">
        <v>38</v>
      </c>
      <c r="C34" s="6" t="s">
        <v>38</v>
      </c>
      <c r="D34" s="6" t="s">
        <v>38</v>
      </c>
      <c r="E34" s="6" t="s">
        <v>38</v>
      </c>
      <c r="F34" s="6" t="s">
        <v>38</v>
      </c>
      <c r="G34" s="6" t="s">
        <v>38</v>
      </c>
      <c r="H34" s="6" t="s">
        <v>38</v>
      </c>
      <c r="I34" s="6" t="s">
        <v>38</v>
      </c>
      <c r="J34" s="6" t="s">
        <v>38</v>
      </c>
      <c r="K34" s="6" t="s">
        <v>38</v>
      </c>
      <c r="L34" s="6" t="s">
        <v>38</v>
      </c>
      <c r="M34" s="6" t="s">
        <v>38</v>
      </c>
      <c r="N34" s="6" t="s">
        <v>38</v>
      </c>
      <c r="O34" s="5">
        <v>21533000</v>
      </c>
      <c r="P34" s="5">
        <v>12432000</v>
      </c>
      <c r="Q34" s="5">
        <v>19624000</v>
      </c>
      <c r="R34" s="5">
        <v>22351000</v>
      </c>
      <c r="S34" s="5">
        <v>18712000</v>
      </c>
      <c r="T34" s="6" t="s">
        <v>38</v>
      </c>
      <c r="U34" s="6" t="s">
        <v>38</v>
      </c>
      <c r="V34" s="6" t="s">
        <v>38</v>
      </c>
      <c r="W34" s="6" t="s">
        <v>38</v>
      </c>
      <c r="X34" s="6" t="s">
        <v>38</v>
      </c>
      <c r="Y34" s="6" t="s">
        <v>38</v>
      </c>
      <c r="Z34" s="6" t="s">
        <v>38</v>
      </c>
    </row>
    <row r="35" spans="1:26" x14ac:dyDescent="0.2">
      <c r="A35" s="7" t="s">
        <v>25</v>
      </c>
      <c r="B35" s="6" t="s">
        <v>38</v>
      </c>
      <c r="C35" s="6" t="s">
        <v>38</v>
      </c>
      <c r="D35" s="6" t="s">
        <v>38</v>
      </c>
      <c r="E35" s="6" t="s">
        <v>38</v>
      </c>
      <c r="F35" s="6" t="s">
        <v>38</v>
      </c>
      <c r="G35" s="6" t="s">
        <v>38</v>
      </c>
      <c r="H35" s="6" t="s">
        <v>38</v>
      </c>
      <c r="I35" s="6" t="s">
        <v>38</v>
      </c>
      <c r="J35" s="6" t="s">
        <v>38</v>
      </c>
      <c r="K35" s="6" t="s">
        <v>38</v>
      </c>
      <c r="L35" s="6" t="s">
        <v>38</v>
      </c>
      <c r="M35" s="6" t="s">
        <v>38</v>
      </c>
      <c r="N35" s="6" t="s">
        <v>38</v>
      </c>
      <c r="O35" s="6" t="s">
        <v>38</v>
      </c>
      <c r="P35" s="6" t="s">
        <v>38</v>
      </c>
      <c r="Q35" s="6" t="s">
        <v>38</v>
      </c>
      <c r="R35" s="6" t="s">
        <v>38</v>
      </c>
      <c r="S35" s="6" t="s">
        <v>38</v>
      </c>
      <c r="T35" s="6" t="s">
        <v>38</v>
      </c>
      <c r="U35" s="6" t="s">
        <v>38</v>
      </c>
      <c r="V35" s="5">
        <v>41934407</v>
      </c>
      <c r="W35" s="5">
        <v>34941523</v>
      </c>
      <c r="X35" s="5">
        <v>30192804</v>
      </c>
      <c r="Y35" s="5">
        <v>38417519</v>
      </c>
      <c r="Z35" s="5">
        <v>38110195</v>
      </c>
    </row>
    <row r="36" spans="1:26" x14ac:dyDescent="0.2">
      <c r="A36" s="7" t="s">
        <v>26</v>
      </c>
      <c r="B36" s="6" t="s">
        <v>38</v>
      </c>
      <c r="C36" s="6" t="s">
        <v>38</v>
      </c>
      <c r="D36" s="6" t="s">
        <v>38</v>
      </c>
      <c r="E36" s="6" t="s">
        <v>38</v>
      </c>
      <c r="F36" s="6" t="s">
        <v>38</v>
      </c>
      <c r="G36" s="6" t="s">
        <v>38</v>
      </c>
      <c r="H36" s="6" t="s">
        <v>38</v>
      </c>
      <c r="I36" s="6" t="s">
        <v>38</v>
      </c>
      <c r="J36" s="6" t="s">
        <v>38</v>
      </c>
      <c r="K36" s="6" t="s">
        <v>38</v>
      </c>
      <c r="L36" s="6" t="s">
        <v>38</v>
      </c>
      <c r="M36" s="6" t="s">
        <v>38</v>
      </c>
      <c r="N36" s="6" t="s">
        <v>38</v>
      </c>
      <c r="O36" s="6" t="s">
        <v>38</v>
      </c>
      <c r="P36" s="6" t="s">
        <v>38</v>
      </c>
      <c r="Q36" s="6" t="s">
        <v>38</v>
      </c>
      <c r="R36" s="6" t="s">
        <v>38</v>
      </c>
      <c r="S36" s="6" t="s">
        <v>38</v>
      </c>
      <c r="T36" s="6" t="s">
        <v>38</v>
      </c>
      <c r="U36" s="6" t="s">
        <v>38</v>
      </c>
      <c r="V36" s="5">
        <v>76099000</v>
      </c>
      <c r="W36" s="5">
        <v>77955000</v>
      </c>
      <c r="X36" s="5">
        <v>155971000</v>
      </c>
      <c r="Y36" s="5">
        <v>101618000</v>
      </c>
      <c r="Z36" s="5">
        <v>100998000</v>
      </c>
    </row>
    <row r="37" spans="1:26" x14ac:dyDescent="0.2">
      <c r="A37" s="7" t="s">
        <v>27</v>
      </c>
      <c r="B37" s="6" t="s">
        <v>38</v>
      </c>
      <c r="C37" s="6" t="s">
        <v>38</v>
      </c>
      <c r="D37" s="6" t="s">
        <v>38</v>
      </c>
      <c r="E37" s="6" t="s">
        <v>38</v>
      </c>
      <c r="F37" s="6" t="s">
        <v>38</v>
      </c>
      <c r="G37" s="6" t="s">
        <v>38</v>
      </c>
      <c r="H37" s="6" t="s">
        <v>38</v>
      </c>
      <c r="I37" s="6" t="s">
        <v>38</v>
      </c>
      <c r="J37" s="6" t="s">
        <v>38</v>
      </c>
      <c r="K37" s="6" t="s">
        <v>38</v>
      </c>
      <c r="L37" s="6" t="s">
        <v>38</v>
      </c>
      <c r="M37" s="6" t="s">
        <v>38</v>
      </c>
      <c r="N37" s="6" t="s">
        <v>38</v>
      </c>
      <c r="O37" s="6" t="s">
        <v>38</v>
      </c>
      <c r="P37" s="6" t="s">
        <v>38</v>
      </c>
      <c r="Q37" s="6" t="s">
        <v>38</v>
      </c>
      <c r="R37" s="6" t="s">
        <v>38</v>
      </c>
      <c r="S37" s="6" t="s">
        <v>38</v>
      </c>
      <c r="T37" s="6" t="s">
        <v>38</v>
      </c>
      <c r="U37" s="6" t="s">
        <v>38</v>
      </c>
      <c r="V37" s="6" t="s">
        <v>38</v>
      </c>
      <c r="W37" s="6" t="s">
        <v>38</v>
      </c>
      <c r="X37" s="6" t="s">
        <v>38</v>
      </c>
      <c r="Y37" s="6" t="s">
        <v>38</v>
      </c>
      <c r="Z37" s="6" t="s">
        <v>38</v>
      </c>
    </row>
    <row r="38" spans="1:26" x14ac:dyDescent="0.2">
      <c r="A38" s="7" t="s">
        <v>28</v>
      </c>
      <c r="B38" s="6" t="s">
        <v>38</v>
      </c>
      <c r="C38" s="6" t="s">
        <v>38</v>
      </c>
      <c r="D38" s="6" t="s">
        <v>38</v>
      </c>
      <c r="E38" s="6" t="s">
        <v>38</v>
      </c>
      <c r="F38" s="6" t="s">
        <v>38</v>
      </c>
      <c r="G38" s="6" t="s">
        <v>38</v>
      </c>
      <c r="H38" s="6" t="s">
        <v>38</v>
      </c>
      <c r="I38" s="6" t="s">
        <v>38</v>
      </c>
      <c r="J38" s="6" t="s">
        <v>38</v>
      </c>
      <c r="K38" s="6" t="s">
        <v>38</v>
      </c>
      <c r="L38" s="6" t="s">
        <v>38</v>
      </c>
      <c r="M38" s="6" t="s">
        <v>38</v>
      </c>
      <c r="N38" s="6" t="s">
        <v>38</v>
      </c>
      <c r="O38" s="6" t="s">
        <v>38</v>
      </c>
      <c r="P38" s="6" t="s">
        <v>38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</row>
    <row r="39" spans="1:26" x14ac:dyDescent="0.2">
      <c r="A39" s="7" t="s">
        <v>29</v>
      </c>
      <c r="B39" s="6" t="s">
        <v>38</v>
      </c>
      <c r="C39" s="6" t="s">
        <v>38</v>
      </c>
      <c r="D39" s="6" t="s">
        <v>38</v>
      </c>
      <c r="E39" s="6" t="s">
        <v>38</v>
      </c>
      <c r="F39" s="6" t="s">
        <v>38</v>
      </c>
      <c r="G39" s="6" t="s">
        <v>38</v>
      </c>
      <c r="H39" s="5">
        <v>0</v>
      </c>
      <c r="I39" s="5">
        <v>0</v>
      </c>
      <c r="J39" s="6" t="s">
        <v>38</v>
      </c>
      <c r="K39" s="6" t="s">
        <v>38</v>
      </c>
      <c r="L39" s="6" t="s">
        <v>38</v>
      </c>
      <c r="M39" s="6" t="s">
        <v>38</v>
      </c>
      <c r="N39" s="6" t="s">
        <v>38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</row>
    <row r="40" spans="1:26" x14ac:dyDescent="0.2">
      <c r="A40" s="7" t="s">
        <v>30</v>
      </c>
      <c r="B40" s="6" t="s">
        <v>38</v>
      </c>
      <c r="C40" s="6" t="s">
        <v>38</v>
      </c>
      <c r="D40" s="6" t="s">
        <v>38</v>
      </c>
      <c r="E40" s="6" t="s">
        <v>38</v>
      </c>
      <c r="F40" s="6" t="s">
        <v>38</v>
      </c>
      <c r="G40" s="6" t="s">
        <v>38</v>
      </c>
      <c r="H40" s="6" t="s">
        <v>38</v>
      </c>
      <c r="I40" s="6" t="s">
        <v>38</v>
      </c>
      <c r="J40" s="6" t="s">
        <v>38</v>
      </c>
      <c r="K40" s="6" t="s">
        <v>38</v>
      </c>
      <c r="L40" s="6" t="s">
        <v>38</v>
      </c>
      <c r="M40" s="6" t="s">
        <v>38</v>
      </c>
      <c r="N40" s="6" t="s">
        <v>38</v>
      </c>
      <c r="O40" s="5">
        <v>0</v>
      </c>
      <c r="P40" s="5">
        <v>1000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</row>
    <row r="41" spans="1:26" x14ac:dyDescent="0.2">
      <c r="A41" s="7" t="s">
        <v>31</v>
      </c>
      <c r="B41" s="6" t="s">
        <v>38</v>
      </c>
      <c r="C41" s="6" t="s">
        <v>38</v>
      </c>
      <c r="D41" s="6" t="s">
        <v>38</v>
      </c>
      <c r="E41" s="6" t="s">
        <v>38</v>
      </c>
      <c r="F41" s="6" t="s">
        <v>38</v>
      </c>
      <c r="G41" s="6" t="s">
        <v>38</v>
      </c>
      <c r="H41" s="6" t="s">
        <v>38</v>
      </c>
      <c r="I41" s="6" t="s">
        <v>38</v>
      </c>
      <c r="J41" s="6" t="s">
        <v>38</v>
      </c>
      <c r="K41" s="6" t="s">
        <v>38</v>
      </c>
      <c r="L41" s="6" t="s">
        <v>38</v>
      </c>
      <c r="M41" s="6" t="s">
        <v>38</v>
      </c>
      <c r="N41" s="6" t="s">
        <v>38</v>
      </c>
      <c r="O41" s="6" t="s">
        <v>38</v>
      </c>
      <c r="P41" s="6" t="s">
        <v>38</v>
      </c>
      <c r="Q41" s="6" t="s">
        <v>38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6" t="s">
        <v>38</v>
      </c>
      <c r="X41" s="5">
        <v>0</v>
      </c>
      <c r="Y41" s="5">
        <v>0</v>
      </c>
      <c r="Z41" s="5">
        <v>0</v>
      </c>
    </row>
    <row r="42" spans="1:26" x14ac:dyDescent="0.2">
      <c r="A42" s="7" t="s">
        <v>32</v>
      </c>
      <c r="B42" s="6" t="s">
        <v>38</v>
      </c>
      <c r="C42" s="6" t="s">
        <v>38</v>
      </c>
      <c r="D42" s="6" t="s">
        <v>38</v>
      </c>
      <c r="E42" s="6" t="s">
        <v>38</v>
      </c>
      <c r="F42" s="6" t="s">
        <v>38</v>
      </c>
      <c r="G42" s="6" t="s">
        <v>38</v>
      </c>
      <c r="H42" s="6" t="s">
        <v>38</v>
      </c>
      <c r="I42" s="6" t="s">
        <v>38</v>
      </c>
      <c r="J42" s="6" t="s">
        <v>38</v>
      </c>
      <c r="K42" s="6" t="s">
        <v>38</v>
      </c>
      <c r="L42" s="6" t="s">
        <v>38</v>
      </c>
      <c r="M42" s="6" t="s">
        <v>38</v>
      </c>
      <c r="N42" s="6" t="s">
        <v>38</v>
      </c>
      <c r="O42" s="6" t="s">
        <v>38</v>
      </c>
      <c r="P42" s="6" t="s">
        <v>38</v>
      </c>
      <c r="Q42" s="6" t="s">
        <v>38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</row>
    <row r="43" spans="1:26" x14ac:dyDescent="0.2">
      <c r="A43" s="7" t="s">
        <v>33</v>
      </c>
      <c r="B43" s="6" t="s">
        <v>38</v>
      </c>
      <c r="C43" s="6" t="s">
        <v>38</v>
      </c>
      <c r="D43" s="6" t="s">
        <v>38</v>
      </c>
      <c r="E43" s="6" t="s">
        <v>38</v>
      </c>
      <c r="F43" s="6" t="s">
        <v>38</v>
      </c>
      <c r="G43" s="6" t="s">
        <v>38</v>
      </c>
      <c r="H43" s="6" t="s">
        <v>38</v>
      </c>
      <c r="I43" s="6" t="s">
        <v>38</v>
      </c>
      <c r="J43" s="6" t="s">
        <v>38</v>
      </c>
      <c r="K43" s="6" t="s">
        <v>38</v>
      </c>
      <c r="L43" s="6" t="s">
        <v>38</v>
      </c>
      <c r="M43" s="6" t="s">
        <v>38</v>
      </c>
      <c r="N43" s="6" t="s">
        <v>38</v>
      </c>
      <c r="O43" s="6" t="s">
        <v>38</v>
      </c>
      <c r="P43" s="6" t="s">
        <v>38</v>
      </c>
      <c r="Q43" s="6" t="s">
        <v>38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</row>
    <row r="44" spans="1:26" x14ac:dyDescent="0.2">
      <c r="A44" s="7" t="s">
        <v>34</v>
      </c>
      <c r="B44" s="6" t="s">
        <v>38</v>
      </c>
      <c r="C44" s="6" t="s">
        <v>38</v>
      </c>
      <c r="D44" s="6" t="s">
        <v>38</v>
      </c>
      <c r="E44" s="6" t="s">
        <v>38</v>
      </c>
      <c r="F44" s="6" t="s">
        <v>38</v>
      </c>
      <c r="G44" s="6" t="s">
        <v>38</v>
      </c>
      <c r="H44" s="6" t="s">
        <v>38</v>
      </c>
      <c r="I44" s="6" t="s">
        <v>38</v>
      </c>
      <c r="J44" s="6" t="s">
        <v>38</v>
      </c>
      <c r="K44" s="6" t="s">
        <v>38</v>
      </c>
      <c r="L44" s="6" t="s">
        <v>38</v>
      </c>
      <c r="M44" s="6" t="s">
        <v>38</v>
      </c>
      <c r="N44" s="6" t="s">
        <v>38</v>
      </c>
      <c r="O44" s="6" t="s">
        <v>38</v>
      </c>
      <c r="P44" s="6" t="s">
        <v>38</v>
      </c>
      <c r="Q44" s="6" t="s">
        <v>38</v>
      </c>
      <c r="R44" s="5">
        <v>0</v>
      </c>
      <c r="S44" s="6" t="s">
        <v>38</v>
      </c>
      <c r="T44" s="6" t="s">
        <v>38</v>
      </c>
      <c r="U44" s="6" t="s">
        <v>38</v>
      </c>
      <c r="V44" s="6" t="s">
        <v>38</v>
      </c>
      <c r="W44" s="6" t="s">
        <v>38</v>
      </c>
      <c r="X44" s="6" t="s">
        <v>38</v>
      </c>
      <c r="Y44" s="6" t="s">
        <v>38</v>
      </c>
      <c r="Z44" s="6" t="s">
        <v>38</v>
      </c>
    </row>
    <row r="45" spans="1:26" x14ac:dyDescent="0.2">
      <c r="A45" s="7" t="s">
        <v>41</v>
      </c>
      <c r="B45" s="6" t="s">
        <v>38</v>
      </c>
      <c r="C45" s="6" t="s">
        <v>38</v>
      </c>
      <c r="D45" s="6" t="s">
        <v>38</v>
      </c>
      <c r="E45" s="6" t="s">
        <v>38</v>
      </c>
      <c r="F45" s="6" t="s">
        <v>38</v>
      </c>
      <c r="G45" s="6" t="s">
        <v>38</v>
      </c>
      <c r="H45" s="6" t="s">
        <v>38</v>
      </c>
      <c r="I45" s="6" t="s">
        <v>38</v>
      </c>
      <c r="J45" s="6" t="s">
        <v>38</v>
      </c>
      <c r="K45" s="6" t="s">
        <v>38</v>
      </c>
      <c r="L45" s="6" t="s">
        <v>38</v>
      </c>
      <c r="M45" s="6" t="s">
        <v>38</v>
      </c>
      <c r="N45" s="6" t="s">
        <v>38</v>
      </c>
      <c r="O45" s="5">
        <v>1800197238</v>
      </c>
      <c r="P45" s="5">
        <v>2066326142</v>
      </c>
      <c r="Q45" s="5">
        <v>1536309479</v>
      </c>
      <c r="R45" s="5">
        <v>1518063414</v>
      </c>
      <c r="S45" s="5">
        <v>1412647076</v>
      </c>
      <c r="T45" s="5">
        <v>1486116414</v>
      </c>
      <c r="U45" s="5">
        <v>1343687225</v>
      </c>
      <c r="V45" s="5">
        <v>1298468529</v>
      </c>
      <c r="W45" s="5">
        <v>1123269491</v>
      </c>
      <c r="X45" s="5">
        <v>1300142736</v>
      </c>
      <c r="Y45" s="5">
        <v>1171627690</v>
      </c>
      <c r="Z45" s="5">
        <v>1111453016</v>
      </c>
    </row>
    <row r="46" spans="1:26" x14ac:dyDescent="0.2">
      <c r="A46" s="7" t="s">
        <v>40</v>
      </c>
      <c r="B46" s="6" t="s">
        <v>38</v>
      </c>
      <c r="C46" s="6" t="s">
        <v>38</v>
      </c>
      <c r="D46" s="6" t="s">
        <v>38</v>
      </c>
      <c r="E46" s="6" t="s">
        <v>38</v>
      </c>
      <c r="F46" s="6" t="s">
        <v>38</v>
      </c>
      <c r="G46" s="6" t="s">
        <v>38</v>
      </c>
      <c r="H46" s="6" t="s">
        <v>38</v>
      </c>
      <c r="I46" s="6" t="s">
        <v>38</v>
      </c>
      <c r="J46" s="6" t="s">
        <v>38</v>
      </c>
      <c r="K46" s="6" t="s">
        <v>38</v>
      </c>
      <c r="L46" s="6" t="s">
        <v>38</v>
      </c>
      <c r="M46" s="6" t="s">
        <v>38</v>
      </c>
      <c r="N46" s="6" t="s">
        <v>38</v>
      </c>
      <c r="O46" s="5">
        <v>1801697238</v>
      </c>
      <c r="P46" s="5">
        <v>2066344142</v>
      </c>
      <c r="Q46" s="5">
        <v>1536332946</v>
      </c>
      <c r="R46" s="5">
        <v>1518099377</v>
      </c>
      <c r="S46" s="5">
        <v>1413247076</v>
      </c>
      <c r="T46" s="5">
        <v>1486566414</v>
      </c>
      <c r="U46" s="5">
        <v>1343887225</v>
      </c>
      <c r="V46" s="5">
        <v>1298748529</v>
      </c>
      <c r="W46" s="5">
        <v>1123509491</v>
      </c>
      <c r="X46" s="5">
        <v>1300142736</v>
      </c>
      <c r="Y46" s="5">
        <v>1171629490</v>
      </c>
      <c r="Z46" s="5">
        <v>1111468016</v>
      </c>
    </row>
    <row r="47" spans="1:26" x14ac:dyDescent="0.2">
      <c r="A47" s="7" t="s">
        <v>35</v>
      </c>
      <c r="B47" s="6" t="s">
        <v>38</v>
      </c>
      <c r="C47" s="6" t="s">
        <v>38</v>
      </c>
      <c r="D47" s="6" t="s">
        <v>38</v>
      </c>
      <c r="E47" s="6" t="s">
        <v>38</v>
      </c>
      <c r="F47" s="6" t="s">
        <v>38</v>
      </c>
      <c r="G47" s="6" t="s">
        <v>38</v>
      </c>
      <c r="H47" s="6" t="s">
        <v>38</v>
      </c>
      <c r="I47" s="6" t="s">
        <v>38</v>
      </c>
      <c r="J47" s="6" t="s">
        <v>38</v>
      </c>
      <c r="K47" s="6" t="s">
        <v>38</v>
      </c>
      <c r="L47" s="6" t="s">
        <v>38</v>
      </c>
      <c r="M47" s="6" t="s">
        <v>38</v>
      </c>
      <c r="N47" s="6" t="s">
        <v>38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</row>
    <row r="48" spans="1:26" x14ac:dyDescent="0.2">
      <c r="A48" s="3" t="s">
        <v>56</v>
      </c>
    </row>
    <row r="49" spans="1:22" x14ac:dyDescent="0.2">
      <c r="A49" s="12" t="s">
        <v>60</v>
      </c>
      <c r="N49" s="3">
        <f>(88.1-45.8)</f>
        <v>42.3</v>
      </c>
      <c r="O49" s="3" t="s">
        <v>61</v>
      </c>
      <c r="V49" s="3">
        <f>(150.5-31.7)</f>
        <v>118.8</v>
      </c>
    </row>
    <row r="50" spans="1:22" x14ac:dyDescent="0.2">
      <c r="B50" s="4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51"/>
  <sheetViews>
    <sheetView topLeftCell="A4" zoomScaleNormal="100" workbookViewId="0">
      <selection activeCell="P51" sqref="P51:S51"/>
    </sheetView>
  </sheetViews>
  <sheetFormatPr baseColWidth="10" defaultColWidth="10.28515625" defaultRowHeight="14.25" x14ac:dyDescent="0.2"/>
  <cols>
    <col min="1" max="16384" width="10.28515625" style="3"/>
  </cols>
  <sheetData>
    <row r="1" spans="1:26" x14ac:dyDescent="0.2">
      <c r="A1" s="4" t="s">
        <v>51</v>
      </c>
    </row>
    <row r="3" spans="1:26" x14ac:dyDescent="0.2">
      <c r="A3" s="4" t="s">
        <v>50</v>
      </c>
      <c r="B3" s="8">
        <v>44258.542326388888</v>
      </c>
    </row>
    <row r="4" spans="1:26" x14ac:dyDescent="0.2">
      <c r="A4" s="4" t="s">
        <v>49</v>
      </c>
      <c r="B4" s="8">
        <v>44298.446597442133</v>
      </c>
    </row>
    <row r="5" spans="1:26" x14ac:dyDescent="0.2">
      <c r="A5" s="4" t="s">
        <v>48</v>
      </c>
      <c r="B5" s="4" t="s">
        <v>47</v>
      </c>
    </row>
    <row r="7" spans="1:26" x14ac:dyDescent="0.2">
      <c r="A7" s="4" t="s">
        <v>46</v>
      </c>
      <c r="B7" s="4" t="s">
        <v>53</v>
      </c>
    </row>
    <row r="8" spans="1:26" x14ac:dyDescent="0.2">
      <c r="A8" s="4" t="s">
        <v>44</v>
      </c>
      <c r="B8" s="4" t="s">
        <v>43</v>
      </c>
    </row>
    <row r="10" spans="1:26" x14ac:dyDescent="0.2">
      <c r="A10" s="7" t="s">
        <v>42</v>
      </c>
      <c r="B10" s="7">
        <v>1995</v>
      </c>
      <c r="C10" s="7">
        <v>1996</v>
      </c>
      <c r="D10" s="7">
        <v>1997</v>
      </c>
      <c r="E10" s="7">
        <v>1998</v>
      </c>
      <c r="F10" s="7">
        <v>1999</v>
      </c>
      <c r="G10" s="7">
        <v>2000</v>
      </c>
      <c r="H10" s="7">
        <v>2001</v>
      </c>
      <c r="I10" s="7">
        <v>2002</v>
      </c>
      <c r="J10" s="7">
        <v>2003</v>
      </c>
      <c r="K10" s="7">
        <v>2004</v>
      </c>
      <c r="L10" s="7">
        <v>2005</v>
      </c>
      <c r="M10" s="7">
        <v>2006</v>
      </c>
      <c r="N10" s="7">
        <v>2007</v>
      </c>
      <c r="O10" s="7">
        <v>2008</v>
      </c>
      <c r="P10" s="7">
        <v>2009</v>
      </c>
      <c r="Q10" s="7">
        <v>2010</v>
      </c>
      <c r="R10" s="7">
        <v>2011</v>
      </c>
      <c r="S10" s="7">
        <v>2012</v>
      </c>
      <c r="T10" s="7">
        <v>2013</v>
      </c>
      <c r="U10" s="7">
        <v>2014</v>
      </c>
      <c r="V10" s="7">
        <v>2015</v>
      </c>
      <c r="W10" s="7">
        <v>2016</v>
      </c>
      <c r="X10" s="7">
        <v>2017</v>
      </c>
      <c r="Y10" s="7">
        <v>2018</v>
      </c>
      <c r="Z10" s="7">
        <v>2019</v>
      </c>
    </row>
    <row r="11" spans="1:26" x14ac:dyDescent="0.2">
      <c r="A11" s="7" t="s">
        <v>1</v>
      </c>
      <c r="B11" s="5">
        <v>100808000</v>
      </c>
      <c r="C11" s="6" t="s">
        <v>38</v>
      </c>
      <c r="D11" s="6" t="s">
        <v>38</v>
      </c>
      <c r="E11" s="6" t="s">
        <v>38</v>
      </c>
      <c r="F11" s="6" t="s">
        <v>38</v>
      </c>
      <c r="G11" s="6" t="s">
        <v>38</v>
      </c>
      <c r="H11" s="6" t="s">
        <v>38</v>
      </c>
      <c r="I11" s="6" t="s">
        <v>38</v>
      </c>
      <c r="J11" s="6" t="s">
        <v>38</v>
      </c>
      <c r="K11" s="6" t="s">
        <v>38</v>
      </c>
      <c r="L11" s="6" t="s">
        <v>38</v>
      </c>
      <c r="M11" s="6" t="s">
        <v>38</v>
      </c>
      <c r="N11" s="6" t="s">
        <v>38</v>
      </c>
      <c r="O11" s="6" t="s">
        <v>38</v>
      </c>
      <c r="P11" s="6" t="s">
        <v>38</v>
      </c>
      <c r="Q11" s="6" t="s">
        <v>38</v>
      </c>
      <c r="R11" s="5">
        <v>0</v>
      </c>
      <c r="S11" s="6" t="s">
        <v>38</v>
      </c>
      <c r="T11" s="5">
        <v>0</v>
      </c>
      <c r="U11" s="6" t="s">
        <v>38</v>
      </c>
      <c r="V11" s="6" t="s">
        <v>38</v>
      </c>
      <c r="W11" s="6" t="s">
        <v>38</v>
      </c>
      <c r="X11" s="6" t="s">
        <v>38</v>
      </c>
      <c r="Y11" s="6" t="s">
        <v>38</v>
      </c>
      <c r="Z11" s="6" t="s">
        <v>38</v>
      </c>
    </row>
    <row r="12" spans="1:26" x14ac:dyDescent="0.2">
      <c r="A12" s="7" t="s">
        <v>2</v>
      </c>
      <c r="B12" s="6" t="s">
        <v>38</v>
      </c>
      <c r="C12" s="6" t="s">
        <v>38</v>
      </c>
      <c r="D12" s="6" t="s">
        <v>38</v>
      </c>
      <c r="E12" s="6" t="s">
        <v>38</v>
      </c>
      <c r="F12" s="6" t="s">
        <v>38</v>
      </c>
      <c r="G12" s="6" t="s">
        <v>38</v>
      </c>
      <c r="H12" s="6" t="s">
        <v>38</v>
      </c>
      <c r="I12" s="6" t="s">
        <v>38</v>
      </c>
      <c r="J12" s="6" t="s">
        <v>38</v>
      </c>
      <c r="K12" s="6" t="s">
        <v>38</v>
      </c>
      <c r="L12" s="6" t="s">
        <v>38</v>
      </c>
      <c r="M12" s="6" t="s">
        <v>38</v>
      </c>
      <c r="N12" s="6" t="s">
        <v>38</v>
      </c>
      <c r="O12" s="6" t="s">
        <v>38</v>
      </c>
      <c r="P12" s="6" t="s">
        <v>38</v>
      </c>
      <c r="Q12" s="6" t="s">
        <v>38</v>
      </c>
      <c r="R12" s="6" t="s">
        <v>38</v>
      </c>
      <c r="S12" s="6" t="s">
        <v>38</v>
      </c>
      <c r="T12" s="6" t="s">
        <v>38</v>
      </c>
      <c r="U12" s="6" t="s">
        <v>38</v>
      </c>
      <c r="V12" s="6" t="s">
        <v>38</v>
      </c>
      <c r="W12" s="6" t="s">
        <v>38</v>
      </c>
      <c r="X12" s="6" t="s">
        <v>38</v>
      </c>
      <c r="Y12" s="6" t="s">
        <v>38</v>
      </c>
      <c r="Z12" s="6" t="s">
        <v>38</v>
      </c>
    </row>
    <row r="13" spans="1:26" x14ac:dyDescent="0.2">
      <c r="A13" s="7" t="s">
        <v>3</v>
      </c>
      <c r="B13" s="5">
        <v>252250000</v>
      </c>
      <c r="C13" s="5">
        <v>277728000</v>
      </c>
      <c r="D13" s="5">
        <v>317087000</v>
      </c>
      <c r="E13" s="5">
        <v>257545000</v>
      </c>
      <c r="F13" s="5">
        <v>209014000</v>
      </c>
      <c r="G13" s="5">
        <v>206388000</v>
      </c>
      <c r="H13" s="5">
        <v>211101000</v>
      </c>
      <c r="I13" s="5">
        <v>226444000</v>
      </c>
      <c r="J13" s="6" t="s">
        <v>38</v>
      </c>
      <c r="K13" s="6" t="s">
        <v>38</v>
      </c>
      <c r="L13" s="6" t="s">
        <v>38</v>
      </c>
      <c r="M13" s="6" t="s">
        <v>38</v>
      </c>
      <c r="N13" s="6" t="s">
        <v>38</v>
      </c>
      <c r="O13" s="5">
        <v>180419000</v>
      </c>
      <c r="P13" s="5">
        <v>173889000</v>
      </c>
      <c r="Q13" s="5">
        <v>179092000</v>
      </c>
      <c r="R13" s="5">
        <v>178827000</v>
      </c>
      <c r="S13" s="5">
        <v>175891000</v>
      </c>
      <c r="T13" s="5">
        <v>169603000</v>
      </c>
      <c r="U13" s="5">
        <v>175688000</v>
      </c>
      <c r="V13" s="5">
        <v>175715000</v>
      </c>
      <c r="W13" s="5">
        <v>212835000</v>
      </c>
      <c r="X13" s="5">
        <v>225463000</v>
      </c>
      <c r="Y13" s="6" t="s">
        <v>38</v>
      </c>
      <c r="Z13" s="5">
        <v>139852000</v>
      </c>
    </row>
    <row r="14" spans="1:26" x14ac:dyDescent="0.2">
      <c r="A14" s="7" t="s">
        <v>4</v>
      </c>
      <c r="B14" s="6" t="s">
        <v>38</v>
      </c>
      <c r="C14" s="6" t="s">
        <v>38</v>
      </c>
      <c r="D14" s="6" t="s">
        <v>38</v>
      </c>
      <c r="E14" s="6" t="s">
        <v>38</v>
      </c>
      <c r="F14" s="6" t="s">
        <v>38</v>
      </c>
      <c r="G14" s="6" t="s">
        <v>38</v>
      </c>
      <c r="H14" s="6" t="s">
        <v>38</v>
      </c>
      <c r="I14" s="6" t="s">
        <v>38</v>
      </c>
      <c r="J14" s="6" t="s">
        <v>38</v>
      </c>
      <c r="K14" s="6" t="s">
        <v>38</v>
      </c>
      <c r="L14" s="6" t="s">
        <v>38</v>
      </c>
      <c r="M14" s="6" t="s">
        <v>38</v>
      </c>
      <c r="N14" s="6" t="s">
        <v>38</v>
      </c>
      <c r="O14" s="6" t="s">
        <v>38</v>
      </c>
      <c r="P14" s="6" t="s">
        <v>38</v>
      </c>
      <c r="Q14" s="6" t="s">
        <v>38</v>
      </c>
      <c r="R14" s="6" t="s">
        <v>38</v>
      </c>
      <c r="S14" s="6" t="s">
        <v>38</v>
      </c>
      <c r="T14" s="6" t="s">
        <v>38</v>
      </c>
      <c r="U14" s="6" t="s">
        <v>38</v>
      </c>
      <c r="V14" s="5">
        <v>0</v>
      </c>
      <c r="W14" s="5">
        <v>0</v>
      </c>
      <c r="X14" s="5">
        <v>0</v>
      </c>
      <c r="Y14" s="5">
        <v>0</v>
      </c>
      <c r="Z14" s="6" t="s">
        <v>38</v>
      </c>
    </row>
    <row r="15" spans="1:26" x14ac:dyDescent="0.2">
      <c r="A15" s="10" t="s">
        <v>5</v>
      </c>
      <c r="B15" s="5">
        <v>158451</v>
      </c>
      <c r="C15" s="6" t="s">
        <v>38</v>
      </c>
      <c r="D15" s="5">
        <v>168618</v>
      </c>
      <c r="E15" s="5">
        <v>44393</v>
      </c>
      <c r="F15" s="6" t="s">
        <v>38</v>
      </c>
      <c r="G15" s="6" t="s">
        <v>38</v>
      </c>
      <c r="H15" s="6" t="s">
        <v>38</v>
      </c>
      <c r="I15" s="5">
        <v>0</v>
      </c>
      <c r="J15" s="6" t="s">
        <v>38</v>
      </c>
      <c r="K15" s="6" t="s">
        <v>38</v>
      </c>
      <c r="L15" s="6" t="s">
        <v>38</v>
      </c>
      <c r="M15" s="6" t="s">
        <v>38</v>
      </c>
      <c r="N15" s="6" t="s">
        <v>38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139432</v>
      </c>
      <c r="Y15" s="5">
        <v>0</v>
      </c>
      <c r="Z15" s="5">
        <v>0</v>
      </c>
    </row>
    <row r="16" spans="1:26" x14ac:dyDescent="0.2">
      <c r="A16" s="7" t="s">
        <v>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6" t="s">
        <v>38</v>
      </c>
      <c r="K16" s="6" t="s">
        <v>38</v>
      </c>
      <c r="L16" s="6" t="s">
        <v>38</v>
      </c>
      <c r="M16" s="6" t="s">
        <v>38</v>
      </c>
      <c r="N16" s="6" t="s">
        <v>38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</row>
    <row r="17" spans="1:26" x14ac:dyDescent="0.2">
      <c r="A17" s="7" t="s">
        <v>7</v>
      </c>
      <c r="B17" s="6" t="s">
        <v>38</v>
      </c>
      <c r="C17" s="6" t="s">
        <v>38</v>
      </c>
      <c r="D17" s="6" t="s">
        <v>38</v>
      </c>
      <c r="E17" s="6" t="s">
        <v>38</v>
      </c>
      <c r="F17" s="6" t="s">
        <v>38</v>
      </c>
      <c r="G17" s="6" t="s">
        <v>38</v>
      </c>
      <c r="H17" s="6" t="s">
        <v>38</v>
      </c>
      <c r="I17" s="6" t="s">
        <v>38</v>
      </c>
      <c r="J17" s="6" t="s">
        <v>38</v>
      </c>
      <c r="K17" s="6" t="s">
        <v>38</v>
      </c>
      <c r="L17" s="6" t="s">
        <v>38</v>
      </c>
      <c r="M17" s="6" t="s">
        <v>38</v>
      </c>
      <c r="N17" s="6" t="s">
        <v>38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</row>
    <row r="18" spans="1:26" x14ac:dyDescent="0.2">
      <c r="A18" s="7" t="s">
        <v>8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6" t="s">
        <v>38</v>
      </c>
      <c r="K18" s="6" t="s">
        <v>38</v>
      </c>
      <c r="L18" s="6" t="s">
        <v>38</v>
      </c>
      <c r="M18" s="6" t="s">
        <v>38</v>
      </c>
      <c r="N18" s="6" t="s">
        <v>38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</row>
    <row r="19" spans="1:26" x14ac:dyDescent="0.2">
      <c r="A19" s="7" t="s">
        <v>9</v>
      </c>
      <c r="B19" s="6" t="s">
        <v>38</v>
      </c>
      <c r="C19" s="6" t="s">
        <v>38</v>
      </c>
      <c r="D19" s="6" t="s">
        <v>38</v>
      </c>
      <c r="E19" s="6" t="s">
        <v>38</v>
      </c>
      <c r="F19" s="6" t="s">
        <v>38</v>
      </c>
      <c r="G19" s="5">
        <v>35667975</v>
      </c>
      <c r="H19" s="5">
        <v>24759722</v>
      </c>
      <c r="I19" s="5">
        <v>36028231</v>
      </c>
      <c r="J19" s="6" t="s">
        <v>38</v>
      </c>
      <c r="K19" s="6" t="s">
        <v>38</v>
      </c>
      <c r="L19" s="6" t="s">
        <v>38</v>
      </c>
      <c r="M19" s="6" t="s">
        <v>38</v>
      </c>
      <c r="N19" s="6" t="s">
        <v>38</v>
      </c>
      <c r="O19" s="5">
        <v>34981807</v>
      </c>
      <c r="P19" s="5">
        <v>23408299</v>
      </c>
      <c r="Q19" s="5">
        <v>19503794</v>
      </c>
      <c r="R19" s="5">
        <v>31940136</v>
      </c>
      <c r="S19" s="5">
        <v>30427886</v>
      </c>
      <c r="T19" s="5">
        <v>41571257</v>
      </c>
      <c r="U19" s="5">
        <v>8820340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</row>
    <row r="20" spans="1:26" x14ac:dyDescent="0.2">
      <c r="A20" s="7" t="s">
        <v>10</v>
      </c>
      <c r="B20" s="6" t="s">
        <v>38</v>
      </c>
      <c r="C20" s="6" t="s">
        <v>38</v>
      </c>
      <c r="D20" s="6" t="s">
        <v>38</v>
      </c>
      <c r="E20" s="6" t="s">
        <v>38</v>
      </c>
      <c r="F20" s="6" t="s">
        <v>38</v>
      </c>
      <c r="G20" s="6" t="s">
        <v>38</v>
      </c>
      <c r="H20" s="6" t="s">
        <v>38</v>
      </c>
      <c r="I20" s="6" t="s">
        <v>38</v>
      </c>
      <c r="J20" s="6" t="s">
        <v>38</v>
      </c>
      <c r="K20" s="6" t="s">
        <v>38</v>
      </c>
      <c r="L20" s="6" t="s">
        <v>38</v>
      </c>
      <c r="M20" s="6" t="s">
        <v>38</v>
      </c>
      <c r="N20" s="6" t="s">
        <v>38</v>
      </c>
      <c r="O20" s="6" t="s">
        <v>38</v>
      </c>
      <c r="P20" s="6" t="s">
        <v>38</v>
      </c>
      <c r="Q20" s="6" t="s">
        <v>38</v>
      </c>
      <c r="R20" s="6" t="s">
        <v>38</v>
      </c>
      <c r="S20" s="6" t="s">
        <v>38</v>
      </c>
      <c r="T20" s="6" t="s">
        <v>38</v>
      </c>
      <c r="U20" s="6" t="s">
        <v>38</v>
      </c>
      <c r="V20" s="6" t="s">
        <v>38</v>
      </c>
      <c r="W20" s="6" t="s">
        <v>38</v>
      </c>
      <c r="X20" s="6" t="s">
        <v>38</v>
      </c>
      <c r="Y20" s="6" t="s">
        <v>38</v>
      </c>
      <c r="Z20" s="6" t="s">
        <v>38</v>
      </c>
    </row>
    <row r="21" spans="1:26" x14ac:dyDescent="0.2">
      <c r="A21" s="7" t="s">
        <v>11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6" t="s">
        <v>38</v>
      </c>
      <c r="K21" s="6" t="s">
        <v>38</v>
      </c>
      <c r="L21" s="6" t="s">
        <v>38</v>
      </c>
      <c r="M21" s="6" t="s">
        <v>38</v>
      </c>
      <c r="N21" s="6" t="s">
        <v>38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</row>
    <row r="22" spans="1:26" x14ac:dyDescent="0.2">
      <c r="A22" s="7" t="s">
        <v>12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6" t="s">
        <v>38</v>
      </c>
      <c r="K22" s="6" t="s">
        <v>38</v>
      </c>
      <c r="L22" s="6" t="s">
        <v>38</v>
      </c>
      <c r="M22" s="6" t="s">
        <v>38</v>
      </c>
      <c r="N22" s="6" t="s">
        <v>38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</row>
    <row r="23" spans="1:26" x14ac:dyDescent="0.2">
      <c r="A23" s="7" t="s">
        <v>13</v>
      </c>
      <c r="B23" s="6" t="s">
        <v>38</v>
      </c>
      <c r="C23" s="6" t="s">
        <v>38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6" t="s">
        <v>38</v>
      </c>
      <c r="K23" s="6" t="s">
        <v>38</v>
      </c>
      <c r="L23" s="6" t="s">
        <v>38</v>
      </c>
      <c r="M23" s="6" t="s">
        <v>38</v>
      </c>
      <c r="N23" s="6" t="s">
        <v>38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</row>
    <row r="24" spans="1:26" x14ac:dyDescent="0.2">
      <c r="A24" s="7" t="s">
        <v>14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6" t="s">
        <v>38</v>
      </c>
      <c r="K24" s="6" t="s">
        <v>38</v>
      </c>
      <c r="L24" s="6" t="s">
        <v>38</v>
      </c>
      <c r="M24" s="6" t="s">
        <v>38</v>
      </c>
      <c r="N24" s="6" t="s">
        <v>38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</row>
    <row r="25" spans="1:26" x14ac:dyDescent="0.2">
      <c r="A25" s="7" t="s">
        <v>15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6" t="s">
        <v>38</v>
      </c>
      <c r="K25" s="6" t="s">
        <v>38</v>
      </c>
      <c r="L25" s="6" t="s">
        <v>38</v>
      </c>
      <c r="M25" s="6" t="s">
        <v>38</v>
      </c>
      <c r="N25" s="6" t="s">
        <v>38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</row>
    <row r="26" spans="1:26" x14ac:dyDescent="0.2">
      <c r="A26" s="7" t="s">
        <v>16</v>
      </c>
      <c r="B26" s="6" t="s">
        <v>38</v>
      </c>
      <c r="C26" s="6" t="s">
        <v>38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6" t="s">
        <v>38</v>
      </c>
      <c r="K26" s="6" t="s">
        <v>38</v>
      </c>
      <c r="L26" s="6" t="s">
        <v>38</v>
      </c>
      <c r="M26" s="6" t="s">
        <v>38</v>
      </c>
      <c r="N26" s="6" t="s">
        <v>38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</row>
    <row r="27" spans="1:26" x14ac:dyDescent="0.2">
      <c r="A27" s="7" t="s">
        <v>17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6" t="s">
        <v>38</v>
      </c>
      <c r="K27" s="6" t="s">
        <v>38</v>
      </c>
      <c r="L27" s="6" t="s">
        <v>38</v>
      </c>
      <c r="M27" s="6" t="s">
        <v>38</v>
      </c>
      <c r="N27" s="6" t="s">
        <v>38</v>
      </c>
      <c r="O27" s="5">
        <v>0</v>
      </c>
      <c r="P27" s="6" t="s">
        <v>38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6" t="s">
        <v>38</v>
      </c>
      <c r="Y27" s="5">
        <v>0</v>
      </c>
      <c r="Z27" s="5">
        <v>0</v>
      </c>
    </row>
    <row r="28" spans="1:26" x14ac:dyDescent="0.2">
      <c r="A28" s="7" t="s">
        <v>18</v>
      </c>
      <c r="B28" s="6" t="s">
        <v>38</v>
      </c>
      <c r="C28" s="6" t="s">
        <v>38</v>
      </c>
      <c r="D28" s="6" t="s">
        <v>38</v>
      </c>
      <c r="E28" s="6" t="s">
        <v>38</v>
      </c>
      <c r="F28" s="6" t="s">
        <v>38</v>
      </c>
      <c r="G28" s="6" t="s">
        <v>38</v>
      </c>
      <c r="H28" s="6" t="s">
        <v>38</v>
      </c>
      <c r="I28" s="6" t="s">
        <v>38</v>
      </c>
      <c r="J28" s="6" t="s">
        <v>38</v>
      </c>
      <c r="K28" s="6" t="s">
        <v>38</v>
      </c>
      <c r="L28" s="6" t="s">
        <v>38</v>
      </c>
      <c r="M28" s="6" t="s">
        <v>38</v>
      </c>
      <c r="N28" s="6" t="s">
        <v>38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</row>
    <row r="29" spans="1:26" x14ac:dyDescent="0.2">
      <c r="A29" s="7" t="s">
        <v>19</v>
      </c>
      <c r="B29" s="6" t="s">
        <v>38</v>
      </c>
      <c r="C29" s="6" t="s">
        <v>38</v>
      </c>
      <c r="D29" s="6" t="s">
        <v>38</v>
      </c>
      <c r="E29" s="6" t="s">
        <v>38</v>
      </c>
      <c r="F29" s="6" t="s">
        <v>38</v>
      </c>
      <c r="G29" s="6" t="s">
        <v>38</v>
      </c>
      <c r="H29" s="6" t="s">
        <v>38</v>
      </c>
      <c r="I29" s="6" t="s">
        <v>38</v>
      </c>
      <c r="J29" s="6" t="s">
        <v>38</v>
      </c>
      <c r="K29" s="6" t="s">
        <v>38</v>
      </c>
      <c r="L29" s="6" t="s">
        <v>38</v>
      </c>
      <c r="M29" s="6" t="s">
        <v>38</v>
      </c>
      <c r="N29" s="6" t="s">
        <v>38</v>
      </c>
      <c r="O29" s="6" t="s">
        <v>38</v>
      </c>
      <c r="P29" s="6" t="s">
        <v>38</v>
      </c>
      <c r="Q29" s="6" t="s">
        <v>38</v>
      </c>
      <c r="R29" s="5">
        <v>0</v>
      </c>
      <c r="S29" s="6" t="s">
        <v>38</v>
      </c>
      <c r="T29" s="6" t="s">
        <v>38</v>
      </c>
      <c r="U29" s="6" t="s">
        <v>38</v>
      </c>
      <c r="V29" s="6" t="s">
        <v>38</v>
      </c>
      <c r="W29" s="6" t="s">
        <v>38</v>
      </c>
      <c r="X29" s="6" t="s">
        <v>38</v>
      </c>
      <c r="Y29" s="6" t="s">
        <v>38</v>
      </c>
      <c r="Z29" s="6" t="s">
        <v>38</v>
      </c>
    </row>
    <row r="30" spans="1:26" x14ac:dyDescent="0.2">
      <c r="A30" s="7" t="s">
        <v>20</v>
      </c>
      <c r="B30" s="6" t="s">
        <v>38</v>
      </c>
      <c r="C30" s="6" t="s">
        <v>38</v>
      </c>
      <c r="D30" s="6" t="s">
        <v>38</v>
      </c>
      <c r="E30" s="6" t="s">
        <v>38</v>
      </c>
      <c r="F30" s="6" t="s">
        <v>38</v>
      </c>
      <c r="G30" s="5">
        <v>0</v>
      </c>
      <c r="H30" s="5">
        <v>0</v>
      </c>
      <c r="I30" s="5">
        <v>0</v>
      </c>
      <c r="J30" s="6" t="s">
        <v>38</v>
      </c>
      <c r="K30" s="6" t="s">
        <v>38</v>
      </c>
      <c r="L30" s="6" t="s">
        <v>38</v>
      </c>
      <c r="M30" s="6" t="s">
        <v>38</v>
      </c>
      <c r="N30" s="6" t="s">
        <v>38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</row>
    <row r="31" spans="1:26" x14ac:dyDescent="0.2">
      <c r="A31" s="7" t="s">
        <v>21</v>
      </c>
      <c r="B31" s="6" t="s">
        <v>38</v>
      </c>
      <c r="C31" s="6" t="s">
        <v>38</v>
      </c>
      <c r="D31" s="6" t="s">
        <v>38</v>
      </c>
      <c r="E31" s="6" t="s">
        <v>38</v>
      </c>
      <c r="F31" s="6" t="s">
        <v>38</v>
      </c>
      <c r="G31" s="6" t="s">
        <v>38</v>
      </c>
      <c r="H31" s="5">
        <v>0</v>
      </c>
      <c r="I31" s="5">
        <v>0</v>
      </c>
      <c r="J31" s="6" t="s">
        <v>38</v>
      </c>
      <c r="K31" s="6" t="s">
        <v>38</v>
      </c>
      <c r="L31" s="6" t="s">
        <v>38</v>
      </c>
      <c r="M31" s="6" t="s">
        <v>38</v>
      </c>
      <c r="N31" s="6" t="s">
        <v>38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</row>
    <row r="32" spans="1:26" x14ac:dyDescent="0.2">
      <c r="A32" s="7" t="s">
        <v>22</v>
      </c>
      <c r="B32" s="6" t="s">
        <v>38</v>
      </c>
      <c r="C32" s="6" t="s">
        <v>38</v>
      </c>
      <c r="D32" s="6" t="s">
        <v>38</v>
      </c>
      <c r="E32" s="6" t="s">
        <v>38</v>
      </c>
      <c r="F32" s="6" t="s">
        <v>38</v>
      </c>
      <c r="G32" s="5">
        <v>0</v>
      </c>
      <c r="H32" s="5">
        <v>0</v>
      </c>
      <c r="I32" s="5">
        <v>0</v>
      </c>
      <c r="J32" s="6" t="s">
        <v>38</v>
      </c>
      <c r="K32" s="6" t="s">
        <v>38</v>
      </c>
      <c r="L32" s="6" t="s">
        <v>38</v>
      </c>
      <c r="M32" s="6" t="s">
        <v>38</v>
      </c>
      <c r="N32" s="6" t="s">
        <v>38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</row>
    <row r="33" spans="1:26" x14ac:dyDescent="0.2">
      <c r="A33" s="7" t="s">
        <v>23</v>
      </c>
      <c r="B33" s="6" t="s">
        <v>38</v>
      </c>
      <c r="C33" s="6" t="s">
        <v>38</v>
      </c>
      <c r="D33" s="6" t="s">
        <v>38</v>
      </c>
      <c r="E33" s="6" t="s">
        <v>38</v>
      </c>
      <c r="F33" s="6" t="s">
        <v>38</v>
      </c>
      <c r="G33" s="6" t="s">
        <v>38</v>
      </c>
      <c r="H33" s="6" t="s">
        <v>38</v>
      </c>
      <c r="I33" s="6" t="s">
        <v>38</v>
      </c>
      <c r="J33" s="6" t="s">
        <v>38</v>
      </c>
      <c r="K33" s="6" t="s">
        <v>38</v>
      </c>
      <c r="L33" s="6" t="s">
        <v>38</v>
      </c>
      <c r="M33" s="6" t="s">
        <v>38</v>
      </c>
      <c r="N33" s="6" t="s">
        <v>38</v>
      </c>
      <c r="O33" s="6" t="s">
        <v>38</v>
      </c>
      <c r="P33" s="5">
        <v>21164000</v>
      </c>
      <c r="Q33" s="5">
        <v>5078000</v>
      </c>
      <c r="R33" s="6" t="s">
        <v>38</v>
      </c>
      <c r="S33" s="6" t="s">
        <v>38</v>
      </c>
      <c r="T33" s="6" t="s">
        <v>38</v>
      </c>
      <c r="U33" s="6" t="s">
        <v>38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</row>
    <row r="34" spans="1:26" x14ac:dyDescent="0.2">
      <c r="A34" s="7" t="s">
        <v>24</v>
      </c>
      <c r="B34" s="6" t="s">
        <v>38</v>
      </c>
      <c r="C34" s="6" t="s">
        <v>38</v>
      </c>
      <c r="D34" s="6" t="s">
        <v>38</v>
      </c>
      <c r="E34" s="6" t="s">
        <v>38</v>
      </c>
      <c r="F34" s="6" t="s">
        <v>38</v>
      </c>
      <c r="G34" s="6" t="s">
        <v>38</v>
      </c>
      <c r="H34" s="5">
        <v>0</v>
      </c>
      <c r="I34" s="5">
        <v>0</v>
      </c>
      <c r="J34" s="6" t="s">
        <v>38</v>
      </c>
      <c r="K34" s="6" t="s">
        <v>38</v>
      </c>
      <c r="L34" s="6" t="s">
        <v>38</v>
      </c>
      <c r="M34" s="6" t="s">
        <v>38</v>
      </c>
      <c r="N34" s="6" t="s">
        <v>38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</row>
    <row r="35" spans="1:26" x14ac:dyDescent="0.2">
      <c r="A35" s="7" t="s">
        <v>25</v>
      </c>
      <c r="B35" s="6" t="s">
        <v>38</v>
      </c>
      <c r="C35" s="6" t="s">
        <v>38</v>
      </c>
      <c r="D35" s="6" t="s">
        <v>38</v>
      </c>
      <c r="E35" s="6" t="s">
        <v>38</v>
      </c>
      <c r="F35" s="6" t="s">
        <v>38</v>
      </c>
      <c r="G35" s="6" t="s">
        <v>38</v>
      </c>
      <c r="H35" s="6" t="s">
        <v>38</v>
      </c>
      <c r="I35" s="6" t="s">
        <v>38</v>
      </c>
      <c r="J35" s="6" t="s">
        <v>38</v>
      </c>
      <c r="K35" s="6" t="s">
        <v>38</v>
      </c>
      <c r="L35" s="6" t="s">
        <v>38</v>
      </c>
      <c r="M35" s="6" t="s">
        <v>38</v>
      </c>
      <c r="N35" s="6" t="s">
        <v>38</v>
      </c>
      <c r="O35" s="6" t="s">
        <v>38</v>
      </c>
      <c r="P35" s="6" t="s">
        <v>38</v>
      </c>
      <c r="Q35" s="6" t="s">
        <v>38</v>
      </c>
      <c r="R35" s="6" t="s">
        <v>38</v>
      </c>
      <c r="S35" s="6" t="s">
        <v>38</v>
      </c>
      <c r="T35" s="6" t="s">
        <v>38</v>
      </c>
      <c r="U35" s="6" t="s">
        <v>38</v>
      </c>
      <c r="V35" s="5">
        <v>8615230</v>
      </c>
      <c r="W35" s="5">
        <v>6556850</v>
      </c>
      <c r="X35" s="5">
        <v>5676430</v>
      </c>
      <c r="Y35" s="5">
        <v>7109520</v>
      </c>
      <c r="Z35" s="5">
        <v>6392670</v>
      </c>
    </row>
    <row r="36" spans="1:26" x14ac:dyDescent="0.2">
      <c r="A36" s="7" t="s">
        <v>26</v>
      </c>
      <c r="B36" s="6" t="s">
        <v>38</v>
      </c>
      <c r="C36" s="6" t="s">
        <v>38</v>
      </c>
      <c r="D36" s="6" t="s">
        <v>38</v>
      </c>
      <c r="E36" s="6" t="s">
        <v>38</v>
      </c>
      <c r="F36" s="6" t="s">
        <v>38</v>
      </c>
      <c r="G36" s="6" t="s">
        <v>38</v>
      </c>
      <c r="H36" s="6" t="s">
        <v>38</v>
      </c>
      <c r="I36" s="6" t="s">
        <v>38</v>
      </c>
      <c r="J36" s="6" t="s">
        <v>38</v>
      </c>
      <c r="K36" s="6" t="s">
        <v>38</v>
      </c>
      <c r="L36" s="6" t="s">
        <v>38</v>
      </c>
      <c r="M36" s="6" t="s">
        <v>38</v>
      </c>
      <c r="N36" s="6" t="s">
        <v>38</v>
      </c>
      <c r="O36" s="6" t="s">
        <v>38</v>
      </c>
      <c r="P36" s="6" t="s">
        <v>38</v>
      </c>
      <c r="Q36" s="6" t="s">
        <v>38</v>
      </c>
      <c r="R36" s="6" t="s">
        <v>38</v>
      </c>
      <c r="S36" s="6" t="s">
        <v>38</v>
      </c>
      <c r="T36" s="6" t="s">
        <v>38</v>
      </c>
      <c r="U36" s="6" t="s">
        <v>38</v>
      </c>
      <c r="V36" s="5">
        <v>25329000</v>
      </c>
      <c r="W36" s="5">
        <v>25998000</v>
      </c>
      <c r="X36" s="5">
        <v>30657000</v>
      </c>
      <c r="Y36" s="5">
        <v>24747000</v>
      </c>
      <c r="Z36" s="5">
        <v>25904000</v>
      </c>
    </row>
    <row r="37" spans="1:26" x14ac:dyDescent="0.2">
      <c r="A37" s="7" t="s">
        <v>27</v>
      </c>
      <c r="B37" s="6" t="s">
        <v>38</v>
      </c>
      <c r="C37" s="6" t="s">
        <v>38</v>
      </c>
      <c r="D37" s="6" t="s">
        <v>38</v>
      </c>
      <c r="E37" s="6" t="s">
        <v>38</v>
      </c>
      <c r="F37" s="6" t="s">
        <v>38</v>
      </c>
      <c r="G37" s="5">
        <v>10000</v>
      </c>
      <c r="H37" s="5">
        <v>0</v>
      </c>
      <c r="I37" s="6" t="s">
        <v>38</v>
      </c>
      <c r="J37" s="6" t="s">
        <v>38</v>
      </c>
      <c r="K37" s="6" t="s">
        <v>38</v>
      </c>
      <c r="L37" s="6" t="s">
        <v>38</v>
      </c>
      <c r="M37" s="6" t="s">
        <v>38</v>
      </c>
      <c r="N37" s="6" t="s">
        <v>38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</row>
    <row r="38" spans="1:26" x14ac:dyDescent="0.2">
      <c r="A38" s="7" t="s">
        <v>28</v>
      </c>
      <c r="B38" s="6" t="s">
        <v>38</v>
      </c>
      <c r="C38" s="6" t="s">
        <v>38</v>
      </c>
      <c r="D38" s="6" t="s">
        <v>38</v>
      </c>
      <c r="E38" s="6" t="s">
        <v>38</v>
      </c>
      <c r="F38" s="6" t="s">
        <v>38</v>
      </c>
      <c r="G38" s="6" t="s">
        <v>38</v>
      </c>
      <c r="H38" s="6" t="s">
        <v>38</v>
      </c>
      <c r="I38" s="6" t="s">
        <v>38</v>
      </c>
      <c r="J38" s="6" t="s">
        <v>38</v>
      </c>
      <c r="K38" s="6" t="s">
        <v>38</v>
      </c>
      <c r="L38" s="6" t="s">
        <v>38</v>
      </c>
      <c r="M38" s="6" t="s">
        <v>38</v>
      </c>
      <c r="N38" s="6" t="s">
        <v>38</v>
      </c>
      <c r="O38" s="6" t="s">
        <v>38</v>
      </c>
      <c r="P38" s="6" t="s">
        <v>38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</row>
    <row r="39" spans="1:26" x14ac:dyDescent="0.2">
      <c r="A39" s="7" t="s">
        <v>29</v>
      </c>
      <c r="B39" s="6" t="s">
        <v>38</v>
      </c>
      <c r="C39" s="6" t="s">
        <v>38</v>
      </c>
      <c r="D39" s="6" t="s">
        <v>38</v>
      </c>
      <c r="E39" s="6" t="s">
        <v>38</v>
      </c>
      <c r="F39" s="6" t="s">
        <v>38</v>
      </c>
      <c r="G39" s="6" t="s">
        <v>38</v>
      </c>
      <c r="H39" s="5">
        <v>0</v>
      </c>
      <c r="I39" s="5">
        <v>0</v>
      </c>
      <c r="J39" s="6" t="s">
        <v>38</v>
      </c>
      <c r="K39" s="6" t="s">
        <v>38</v>
      </c>
      <c r="L39" s="6" t="s">
        <v>38</v>
      </c>
      <c r="M39" s="6" t="s">
        <v>38</v>
      </c>
      <c r="N39" s="6" t="s">
        <v>38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</row>
    <row r="40" spans="1:26" x14ac:dyDescent="0.2">
      <c r="A40" s="7" t="s">
        <v>30</v>
      </c>
      <c r="B40" s="6" t="s">
        <v>38</v>
      </c>
      <c r="C40" s="6" t="s">
        <v>38</v>
      </c>
      <c r="D40" s="6" t="s">
        <v>38</v>
      </c>
      <c r="E40" s="6" t="s">
        <v>38</v>
      </c>
      <c r="F40" s="6" t="s">
        <v>38</v>
      </c>
      <c r="G40" s="6" t="s">
        <v>38</v>
      </c>
      <c r="H40" s="6" t="s">
        <v>38</v>
      </c>
      <c r="I40" s="6" t="s">
        <v>38</v>
      </c>
      <c r="J40" s="6" t="s">
        <v>38</v>
      </c>
      <c r="K40" s="6" t="s">
        <v>38</v>
      </c>
      <c r="L40" s="6" t="s">
        <v>38</v>
      </c>
      <c r="M40" s="6" t="s">
        <v>38</v>
      </c>
      <c r="N40" s="6" t="s">
        <v>38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</row>
    <row r="41" spans="1:26" x14ac:dyDescent="0.2">
      <c r="A41" s="7" t="s">
        <v>31</v>
      </c>
      <c r="B41" s="6" t="s">
        <v>38</v>
      </c>
      <c r="C41" s="6" t="s">
        <v>38</v>
      </c>
      <c r="D41" s="6" t="s">
        <v>38</v>
      </c>
      <c r="E41" s="6" t="s">
        <v>38</v>
      </c>
      <c r="F41" s="6" t="s">
        <v>38</v>
      </c>
      <c r="G41" s="6" t="s">
        <v>38</v>
      </c>
      <c r="H41" s="6" t="s">
        <v>38</v>
      </c>
      <c r="I41" s="6" t="s">
        <v>38</v>
      </c>
      <c r="J41" s="6" t="s">
        <v>38</v>
      </c>
      <c r="K41" s="6" t="s">
        <v>38</v>
      </c>
      <c r="L41" s="6" t="s">
        <v>38</v>
      </c>
      <c r="M41" s="6" t="s">
        <v>38</v>
      </c>
      <c r="N41" s="6" t="s">
        <v>38</v>
      </c>
      <c r="O41" s="6" t="s">
        <v>38</v>
      </c>
      <c r="P41" s="6" t="s">
        <v>38</v>
      </c>
      <c r="Q41" s="6" t="s">
        <v>38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6" t="s">
        <v>38</v>
      </c>
      <c r="X41" s="5">
        <v>0</v>
      </c>
      <c r="Y41" s="5">
        <v>0</v>
      </c>
      <c r="Z41" s="5">
        <v>0</v>
      </c>
    </row>
    <row r="42" spans="1:26" x14ac:dyDescent="0.2">
      <c r="A42" s="7" t="s">
        <v>32</v>
      </c>
      <c r="B42" s="6" t="s">
        <v>38</v>
      </c>
      <c r="C42" s="6" t="s">
        <v>38</v>
      </c>
      <c r="D42" s="6" t="s">
        <v>38</v>
      </c>
      <c r="E42" s="6" t="s">
        <v>38</v>
      </c>
      <c r="F42" s="6" t="s">
        <v>38</v>
      </c>
      <c r="G42" s="6" t="s">
        <v>38</v>
      </c>
      <c r="H42" s="6" t="s">
        <v>38</v>
      </c>
      <c r="I42" s="6" t="s">
        <v>38</v>
      </c>
      <c r="J42" s="6" t="s">
        <v>38</v>
      </c>
      <c r="K42" s="6" t="s">
        <v>38</v>
      </c>
      <c r="L42" s="6" t="s">
        <v>38</v>
      </c>
      <c r="M42" s="6" t="s">
        <v>38</v>
      </c>
      <c r="N42" s="6" t="s">
        <v>38</v>
      </c>
      <c r="O42" s="6" t="s">
        <v>38</v>
      </c>
      <c r="P42" s="6" t="s">
        <v>38</v>
      </c>
      <c r="Q42" s="6" t="s">
        <v>38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</row>
    <row r="43" spans="1:26" x14ac:dyDescent="0.2">
      <c r="A43" s="7" t="s">
        <v>33</v>
      </c>
      <c r="B43" s="6" t="s">
        <v>38</v>
      </c>
      <c r="C43" s="6" t="s">
        <v>38</v>
      </c>
      <c r="D43" s="6" t="s">
        <v>38</v>
      </c>
      <c r="E43" s="6" t="s">
        <v>38</v>
      </c>
      <c r="F43" s="6" t="s">
        <v>38</v>
      </c>
      <c r="G43" s="6" t="s">
        <v>38</v>
      </c>
      <c r="H43" s="6" t="s">
        <v>38</v>
      </c>
      <c r="I43" s="6" t="s">
        <v>38</v>
      </c>
      <c r="J43" s="6" t="s">
        <v>38</v>
      </c>
      <c r="K43" s="6" t="s">
        <v>38</v>
      </c>
      <c r="L43" s="6" t="s">
        <v>38</v>
      </c>
      <c r="M43" s="6" t="s">
        <v>38</v>
      </c>
      <c r="N43" s="6" t="s">
        <v>38</v>
      </c>
      <c r="O43" s="6" t="s">
        <v>38</v>
      </c>
      <c r="P43" s="6" t="s">
        <v>38</v>
      </c>
      <c r="Q43" s="6" t="s">
        <v>38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</row>
    <row r="44" spans="1:26" x14ac:dyDescent="0.2">
      <c r="A44" s="7" t="s">
        <v>34</v>
      </c>
      <c r="B44" s="6" t="s">
        <v>38</v>
      </c>
      <c r="C44" s="6" t="s">
        <v>38</v>
      </c>
      <c r="D44" s="6" t="s">
        <v>38</v>
      </c>
      <c r="E44" s="6" t="s">
        <v>38</v>
      </c>
      <c r="F44" s="6" t="s">
        <v>38</v>
      </c>
      <c r="G44" s="6" t="s">
        <v>38</v>
      </c>
      <c r="H44" s="6" t="s">
        <v>38</v>
      </c>
      <c r="I44" s="6" t="s">
        <v>38</v>
      </c>
      <c r="J44" s="6" t="s">
        <v>38</v>
      </c>
      <c r="K44" s="6" t="s">
        <v>38</v>
      </c>
      <c r="L44" s="6" t="s">
        <v>38</v>
      </c>
      <c r="M44" s="6" t="s">
        <v>38</v>
      </c>
      <c r="N44" s="6" t="s">
        <v>38</v>
      </c>
      <c r="O44" s="6" t="s">
        <v>38</v>
      </c>
      <c r="P44" s="6" t="s">
        <v>38</v>
      </c>
      <c r="Q44" s="6" t="s">
        <v>38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</row>
    <row r="45" spans="1:26" x14ac:dyDescent="0.2">
      <c r="A45" s="7" t="s">
        <v>41</v>
      </c>
      <c r="B45" s="6" t="s">
        <v>38</v>
      </c>
      <c r="C45" s="6" t="s">
        <v>38</v>
      </c>
      <c r="D45" s="6" t="s">
        <v>38</v>
      </c>
      <c r="E45" s="6" t="s">
        <v>38</v>
      </c>
      <c r="F45" s="6" t="s">
        <v>38</v>
      </c>
      <c r="G45" s="6" t="s">
        <v>38</v>
      </c>
      <c r="H45" s="6" t="s">
        <v>38</v>
      </c>
      <c r="I45" s="6" t="s">
        <v>38</v>
      </c>
      <c r="J45" s="6" t="s">
        <v>38</v>
      </c>
      <c r="K45" s="6" t="s">
        <v>38</v>
      </c>
      <c r="L45" s="6" t="s">
        <v>38</v>
      </c>
      <c r="M45" s="6" t="s">
        <v>38</v>
      </c>
      <c r="N45" s="6" t="s">
        <v>38</v>
      </c>
      <c r="O45" s="5">
        <v>632370278</v>
      </c>
      <c r="P45" s="5">
        <v>766034276</v>
      </c>
      <c r="Q45" s="5">
        <v>463544224</v>
      </c>
      <c r="R45" s="5">
        <v>467303489</v>
      </c>
      <c r="S45" s="5">
        <v>425407225</v>
      </c>
      <c r="T45" s="5">
        <v>510001473</v>
      </c>
      <c r="U45" s="5">
        <v>540759340</v>
      </c>
      <c r="V45" s="5">
        <v>537157230</v>
      </c>
      <c r="W45" s="5">
        <v>446523136</v>
      </c>
      <c r="X45" s="5">
        <v>478584954</v>
      </c>
      <c r="Y45" s="5">
        <v>303668310</v>
      </c>
      <c r="Z45" s="5">
        <v>285982755</v>
      </c>
    </row>
    <row r="46" spans="1:26" x14ac:dyDescent="0.2">
      <c r="A46" s="7" t="s">
        <v>40</v>
      </c>
      <c r="B46" s="6" t="s">
        <v>38</v>
      </c>
      <c r="C46" s="6" t="s">
        <v>38</v>
      </c>
      <c r="D46" s="6" t="s">
        <v>38</v>
      </c>
      <c r="E46" s="6" t="s">
        <v>38</v>
      </c>
      <c r="F46" s="6" t="s">
        <v>38</v>
      </c>
      <c r="G46" s="6" t="s">
        <v>38</v>
      </c>
      <c r="H46" s="6" t="s">
        <v>38</v>
      </c>
      <c r="I46" s="6" t="s">
        <v>38</v>
      </c>
      <c r="J46" s="6" t="s">
        <v>38</v>
      </c>
      <c r="K46" s="6" t="s">
        <v>38</v>
      </c>
      <c r="L46" s="6" t="s">
        <v>38</v>
      </c>
      <c r="M46" s="6" t="s">
        <v>38</v>
      </c>
      <c r="N46" s="6" t="s">
        <v>38</v>
      </c>
      <c r="O46" s="5">
        <v>632370278</v>
      </c>
      <c r="P46" s="5">
        <v>766034276</v>
      </c>
      <c r="Q46" s="5">
        <v>463544224</v>
      </c>
      <c r="R46" s="5">
        <v>467303489</v>
      </c>
      <c r="S46" s="5">
        <v>425407225</v>
      </c>
      <c r="T46" s="5">
        <v>510001473</v>
      </c>
      <c r="U46" s="5">
        <v>540759340</v>
      </c>
      <c r="V46" s="5">
        <v>537157230</v>
      </c>
      <c r="W46" s="5">
        <v>446523136</v>
      </c>
      <c r="X46" s="5">
        <v>478724386</v>
      </c>
      <c r="Y46" s="5">
        <v>303668310</v>
      </c>
      <c r="Z46" s="5">
        <v>285982755</v>
      </c>
    </row>
    <row r="47" spans="1:26" x14ac:dyDescent="0.2">
      <c r="A47" s="7" t="s">
        <v>35</v>
      </c>
      <c r="B47" s="6" t="s">
        <v>38</v>
      </c>
      <c r="C47" s="6" t="s">
        <v>38</v>
      </c>
      <c r="D47" s="6" t="s">
        <v>38</v>
      </c>
      <c r="E47" s="6" t="s">
        <v>38</v>
      </c>
      <c r="F47" s="6" t="s">
        <v>38</v>
      </c>
      <c r="G47" s="6" t="s">
        <v>38</v>
      </c>
      <c r="H47" s="6" t="s">
        <v>38</v>
      </c>
      <c r="I47" s="6" t="s">
        <v>38</v>
      </c>
      <c r="J47" s="6" t="s">
        <v>38</v>
      </c>
      <c r="K47" s="6" t="s">
        <v>38</v>
      </c>
      <c r="L47" s="6" t="s">
        <v>38</v>
      </c>
      <c r="M47" s="6" t="s">
        <v>38</v>
      </c>
      <c r="N47" s="6" t="s">
        <v>38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</row>
    <row r="48" spans="1:26" x14ac:dyDescent="0.2">
      <c r="A48" s="3" t="s">
        <v>57</v>
      </c>
      <c r="P48" s="11">
        <v>518.5</v>
      </c>
      <c r="Q48" s="3">
        <v>726.52</v>
      </c>
      <c r="R48" s="3">
        <v>700</v>
      </c>
      <c r="S48" s="3">
        <v>272.5</v>
      </c>
    </row>
    <row r="49" spans="1:19" x14ac:dyDescent="0.2">
      <c r="A49" s="12" t="s">
        <v>63</v>
      </c>
      <c r="P49" s="3">
        <v>0</v>
      </c>
      <c r="Q49" s="3">
        <v>0</v>
      </c>
      <c r="R49" s="3">
        <v>0</v>
      </c>
      <c r="S49" s="3">
        <v>0</v>
      </c>
    </row>
    <row r="50" spans="1:19" x14ac:dyDescent="0.2">
      <c r="A50" s="4"/>
      <c r="B50" s="4"/>
      <c r="P50" s="11">
        <v>299.14699999999999</v>
      </c>
      <c r="Q50" s="3">
        <v>381.32100000000003</v>
      </c>
      <c r="R50" s="3">
        <v>484.19299999999998</v>
      </c>
      <c r="S50" s="3">
        <v>124.79</v>
      </c>
    </row>
    <row r="51" spans="1:19" x14ac:dyDescent="0.2">
      <c r="P51" s="3">
        <f>P48+P50</f>
        <v>817.64699999999993</v>
      </c>
      <c r="Q51" s="3">
        <f t="shared" ref="Q51:S51" si="0">Q48+Q50</f>
        <v>1107.8409999999999</v>
      </c>
      <c r="R51" s="3">
        <f t="shared" si="0"/>
        <v>1184.193</v>
      </c>
      <c r="S51" s="3">
        <f t="shared" si="0"/>
        <v>397.29</v>
      </c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50"/>
  <sheetViews>
    <sheetView zoomScaleNormal="100" workbookViewId="0">
      <pane xSplit="1" ySplit="10" topLeftCell="B32" activePane="bottomRight" state="frozen"/>
      <selection pane="topRight" activeCell="B1" sqref="B1"/>
      <selection pane="bottomLeft" activeCell="A11" sqref="A11"/>
      <selection pane="bottomRight" activeCell="S33" sqref="S33"/>
    </sheetView>
  </sheetViews>
  <sheetFormatPr baseColWidth="10" defaultColWidth="10.28515625" defaultRowHeight="14.25" x14ac:dyDescent="0.2"/>
  <cols>
    <col min="1" max="16384" width="10.28515625" style="3"/>
  </cols>
  <sheetData>
    <row r="1" spans="1:26" x14ac:dyDescent="0.2">
      <c r="A1" s="4" t="s">
        <v>51</v>
      </c>
    </row>
    <row r="3" spans="1:26" x14ac:dyDescent="0.2">
      <c r="A3" s="4" t="s">
        <v>50</v>
      </c>
      <c r="B3" s="8">
        <v>44258.542326388888</v>
      </c>
    </row>
    <row r="4" spans="1:26" x14ac:dyDescent="0.2">
      <c r="A4" s="4" t="s">
        <v>49</v>
      </c>
      <c r="B4" s="8">
        <v>44298.446597453702</v>
      </c>
    </row>
    <row r="5" spans="1:26" x14ac:dyDescent="0.2">
      <c r="A5" s="4" t="s">
        <v>48</v>
      </c>
      <c r="B5" s="4" t="s">
        <v>47</v>
      </c>
    </row>
    <row r="7" spans="1:26" x14ac:dyDescent="0.2">
      <c r="A7" s="4" t="s">
        <v>46</v>
      </c>
      <c r="B7" s="4" t="s">
        <v>54</v>
      </c>
    </row>
    <row r="8" spans="1:26" x14ac:dyDescent="0.2">
      <c r="A8" s="4" t="s">
        <v>44</v>
      </c>
      <c r="B8" s="4" t="s">
        <v>43</v>
      </c>
    </row>
    <row r="10" spans="1:26" x14ac:dyDescent="0.2">
      <c r="A10" s="7" t="s">
        <v>42</v>
      </c>
      <c r="B10" s="7">
        <v>1995</v>
      </c>
      <c r="C10" s="7">
        <v>1996</v>
      </c>
      <c r="D10" s="7">
        <v>1997</v>
      </c>
      <c r="E10" s="7">
        <v>1998</v>
      </c>
      <c r="F10" s="7">
        <v>1999</v>
      </c>
      <c r="G10" s="7">
        <v>2000</v>
      </c>
      <c r="H10" s="7">
        <v>2001</v>
      </c>
      <c r="I10" s="7">
        <v>2002</v>
      </c>
      <c r="J10" s="7">
        <v>2003</v>
      </c>
      <c r="K10" s="7">
        <v>2004</v>
      </c>
      <c r="L10" s="7">
        <v>2005</v>
      </c>
      <c r="M10" s="7">
        <v>2006</v>
      </c>
      <c r="N10" s="7">
        <v>2007</v>
      </c>
      <c r="O10" s="7">
        <v>2008</v>
      </c>
      <c r="P10" s="7">
        <v>2009</v>
      </c>
      <c r="Q10" s="7">
        <v>2010</v>
      </c>
      <c r="R10" s="7">
        <v>2011</v>
      </c>
      <c r="S10" s="7">
        <v>2012</v>
      </c>
      <c r="T10" s="7">
        <v>2013</v>
      </c>
      <c r="U10" s="7">
        <v>2014</v>
      </c>
      <c r="V10" s="7">
        <v>2015</v>
      </c>
      <c r="W10" s="7">
        <v>2016</v>
      </c>
      <c r="X10" s="7">
        <v>2017</v>
      </c>
      <c r="Y10" s="7">
        <v>2018</v>
      </c>
      <c r="Z10" s="7">
        <v>2019</v>
      </c>
    </row>
    <row r="11" spans="1:26" x14ac:dyDescent="0.2">
      <c r="A11" s="7" t="s">
        <v>1</v>
      </c>
      <c r="B11" s="5">
        <v>109801000</v>
      </c>
      <c r="C11" s="6" t="s">
        <v>38</v>
      </c>
      <c r="D11" s="6" t="s">
        <v>38</v>
      </c>
      <c r="E11" s="6" t="s">
        <v>38</v>
      </c>
      <c r="F11" s="6" t="s">
        <v>38</v>
      </c>
      <c r="G11" s="6" t="s">
        <v>38</v>
      </c>
      <c r="H11" s="6" t="s">
        <v>38</v>
      </c>
      <c r="I11" s="6" t="s">
        <v>38</v>
      </c>
      <c r="J11" s="6" t="s">
        <v>38</v>
      </c>
      <c r="K11" s="6" t="s">
        <v>38</v>
      </c>
      <c r="L11" s="6" t="s">
        <v>38</v>
      </c>
      <c r="M11" s="6" t="s">
        <v>38</v>
      </c>
      <c r="N11" s="6" t="s">
        <v>38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6" t="s">
        <v>38</v>
      </c>
      <c r="V11" s="6" t="s">
        <v>38</v>
      </c>
      <c r="W11" s="6" t="s">
        <v>38</v>
      </c>
      <c r="X11" s="6" t="s">
        <v>38</v>
      </c>
      <c r="Y11" s="5">
        <v>0</v>
      </c>
      <c r="Z11" s="5">
        <v>0</v>
      </c>
    </row>
    <row r="12" spans="1:26" x14ac:dyDescent="0.2">
      <c r="A12" s="7" t="s">
        <v>2</v>
      </c>
      <c r="B12" s="6" t="s">
        <v>38</v>
      </c>
      <c r="C12" s="6" t="s">
        <v>38</v>
      </c>
      <c r="D12" s="6" t="s">
        <v>38</v>
      </c>
      <c r="E12" s="6" t="s">
        <v>38</v>
      </c>
      <c r="F12" s="6" t="s">
        <v>38</v>
      </c>
      <c r="G12" s="6" t="s">
        <v>38</v>
      </c>
      <c r="H12" s="6" t="s">
        <v>38</v>
      </c>
      <c r="I12" s="6" t="s">
        <v>38</v>
      </c>
      <c r="J12" s="6" t="s">
        <v>38</v>
      </c>
      <c r="K12" s="6" t="s">
        <v>38</v>
      </c>
      <c r="L12" s="6" t="s">
        <v>38</v>
      </c>
      <c r="M12" s="6" t="s">
        <v>38</v>
      </c>
      <c r="N12" s="6" t="s">
        <v>38</v>
      </c>
      <c r="O12" s="6" t="s">
        <v>38</v>
      </c>
      <c r="P12" s="6" t="s">
        <v>38</v>
      </c>
      <c r="Q12" s="6" t="s">
        <v>38</v>
      </c>
      <c r="R12" s="6" t="s">
        <v>38</v>
      </c>
      <c r="S12" s="6" t="s">
        <v>38</v>
      </c>
      <c r="T12" s="6" t="s">
        <v>38</v>
      </c>
      <c r="U12" s="6" t="s">
        <v>38</v>
      </c>
      <c r="V12" s="6" t="s">
        <v>38</v>
      </c>
      <c r="W12" s="6" t="s">
        <v>38</v>
      </c>
      <c r="X12" s="6" t="s">
        <v>38</v>
      </c>
      <c r="Y12" s="6" t="s">
        <v>38</v>
      </c>
      <c r="Z12" s="6" t="s">
        <v>38</v>
      </c>
    </row>
    <row r="13" spans="1:26" x14ac:dyDescent="0.2">
      <c r="A13" s="7" t="s">
        <v>3</v>
      </c>
      <c r="B13" s="5">
        <v>389798000</v>
      </c>
      <c r="C13" s="5">
        <v>386355000</v>
      </c>
      <c r="D13" s="5">
        <v>430866000</v>
      </c>
      <c r="E13" s="5">
        <v>411791000</v>
      </c>
      <c r="F13" s="5">
        <v>334119000</v>
      </c>
      <c r="G13" s="5">
        <v>313683000</v>
      </c>
      <c r="H13" s="5">
        <v>300941000</v>
      </c>
      <c r="I13" s="5">
        <v>284014000</v>
      </c>
      <c r="J13" s="6" t="s">
        <v>38</v>
      </c>
      <c r="K13" s="6" t="s">
        <v>38</v>
      </c>
      <c r="L13" s="6" t="s">
        <v>38</v>
      </c>
      <c r="M13" s="6" t="s">
        <v>38</v>
      </c>
      <c r="N13" s="6" t="s">
        <v>38</v>
      </c>
      <c r="O13" s="5">
        <v>392016000</v>
      </c>
      <c r="P13" s="5">
        <v>367405000</v>
      </c>
      <c r="Q13" s="5">
        <v>361939000</v>
      </c>
      <c r="R13" s="5">
        <v>370015000</v>
      </c>
      <c r="S13" s="5">
        <v>348157000</v>
      </c>
      <c r="T13" s="5">
        <v>341289000</v>
      </c>
      <c r="U13" s="5">
        <v>348624000</v>
      </c>
      <c r="V13" s="5">
        <v>328964000</v>
      </c>
      <c r="W13" s="5">
        <v>313559000</v>
      </c>
      <c r="X13" s="5">
        <v>304266000</v>
      </c>
      <c r="Y13" s="6" t="s">
        <v>38</v>
      </c>
      <c r="Z13" s="5">
        <v>255722000</v>
      </c>
    </row>
    <row r="14" spans="1:26" x14ac:dyDescent="0.2">
      <c r="A14" s="7" t="s">
        <v>4</v>
      </c>
      <c r="B14" s="6" t="s">
        <v>38</v>
      </c>
      <c r="C14" s="6" t="s">
        <v>38</v>
      </c>
      <c r="D14" s="6" t="s">
        <v>38</v>
      </c>
      <c r="E14" s="6" t="s">
        <v>38</v>
      </c>
      <c r="F14" s="6" t="s">
        <v>38</v>
      </c>
      <c r="G14" s="6" t="s">
        <v>38</v>
      </c>
      <c r="H14" s="6" t="s">
        <v>38</v>
      </c>
      <c r="I14" s="6" t="s">
        <v>38</v>
      </c>
      <c r="J14" s="6" t="s">
        <v>38</v>
      </c>
      <c r="K14" s="6" t="s">
        <v>38</v>
      </c>
      <c r="L14" s="6" t="s">
        <v>38</v>
      </c>
      <c r="M14" s="6" t="s">
        <v>38</v>
      </c>
      <c r="N14" s="6" t="s">
        <v>38</v>
      </c>
      <c r="O14" s="6" t="s">
        <v>38</v>
      </c>
      <c r="P14" s="6" t="s">
        <v>38</v>
      </c>
      <c r="Q14" s="6" t="s">
        <v>38</v>
      </c>
      <c r="R14" s="6" t="s">
        <v>38</v>
      </c>
      <c r="S14" s="6" t="s">
        <v>38</v>
      </c>
      <c r="T14" s="6" t="s">
        <v>38</v>
      </c>
      <c r="U14" s="6" t="s">
        <v>38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</row>
    <row r="15" spans="1:26" x14ac:dyDescent="0.2">
      <c r="A15" s="7" t="s">
        <v>5</v>
      </c>
      <c r="B15" s="6" t="s">
        <v>38</v>
      </c>
      <c r="C15" s="6" t="s">
        <v>38</v>
      </c>
      <c r="D15" s="6" t="s">
        <v>38</v>
      </c>
      <c r="E15" s="6" t="s">
        <v>38</v>
      </c>
      <c r="F15" s="6" t="s">
        <v>38</v>
      </c>
      <c r="G15" s="6" t="s">
        <v>38</v>
      </c>
      <c r="H15" s="6" t="s">
        <v>38</v>
      </c>
      <c r="I15" s="5">
        <v>612240630</v>
      </c>
      <c r="J15" s="6" t="s">
        <v>38</v>
      </c>
      <c r="K15" s="6" t="s">
        <v>38</v>
      </c>
      <c r="L15" s="6" t="s">
        <v>38</v>
      </c>
      <c r="M15" s="6" t="s">
        <v>38</v>
      </c>
      <c r="N15" s="6" t="s">
        <v>38</v>
      </c>
      <c r="O15" s="6" t="s">
        <v>38</v>
      </c>
      <c r="P15" s="6" t="s">
        <v>38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</row>
    <row r="16" spans="1:26" x14ac:dyDescent="0.2">
      <c r="A16" s="7" t="s">
        <v>6</v>
      </c>
      <c r="B16" s="5">
        <v>0</v>
      </c>
      <c r="C16" s="5">
        <v>0</v>
      </c>
      <c r="D16" s="6" t="s">
        <v>38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6" t="s">
        <v>38</v>
      </c>
      <c r="K16" s="6" t="s">
        <v>38</v>
      </c>
      <c r="L16" s="6" t="s">
        <v>38</v>
      </c>
      <c r="M16" s="6" t="s">
        <v>38</v>
      </c>
      <c r="N16" s="6" t="s">
        <v>38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</row>
    <row r="17" spans="1:26" x14ac:dyDescent="0.2">
      <c r="A17" s="7" t="s">
        <v>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6" t="s">
        <v>38</v>
      </c>
      <c r="K17" s="6" t="s">
        <v>38</v>
      </c>
      <c r="L17" s="6" t="s">
        <v>38</v>
      </c>
      <c r="M17" s="6" t="s">
        <v>38</v>
      </c>
      <c r="N17" s="6" t="s">
        <v>38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</row>
    <row r="18" spans="1:26" x14ac:dyDescent="0.2">
      <c r="A18" s="7" t="s">
        <v>8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6" t="s">
        <v>38</v>
      </c>
      <c r="K18" s="6" t="s">
        <v>38</v>
      </c>
      <c r="L18" s="6" t="s">
        <v>38</v>
      </c>
      <c r="M18" s="6" t="s">
        <v>38</v>
      </c>
      <c r="N18" s="6" t="s">
        <v>38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</row>
    <row r="19" spans="1:26" x14ac:dyDescent="0.2">
      <c r="A19" s="7" t="s">
        <v>9</v>
      </c>
      <c r="B19" s="6" t="s">
        <v>38</v>
      </c>
      <c r="C19" s="6" t="s">
        <v>38</v>
      </c>
      <c r="D19" s="6" t="s">
        <v>38</v>
      </c>
      <c r="E19" s="6" t="s">
        <v>38</v>
      </c>
      <c r="F19" s="6" t="s">
        <v>38</v>
      </c>
      <c r="G19" s="5">
        <v>69321547</v>
      </c>
      <c r="H19" s="5">
        <v>56357613</v>
      </c>
      <c r="I19" s="5">
        <v>96803271</v>
      </c>
      <c r="J19" s="6" t="s">
        <v>38</v>
      </c>
      <c r="K19" s="6" t="s">
        <v>38</v>
      </c>
      <c r="L19" s="6" t="s">
        <v>38</v>
      </c>
      <c r="M19" s="6" t="s">
        <v>38</v>
      </c>
      <c r="N19" s="6" t="s">
        <v>38</v>
      </c>
      <c r="O19" s="5">
        <v>101483187</v>
      </c>
      <c r="P19" s="5">
        <v>73259485</v>
      </c>
      <c r="Q19" s="5">
        <v>52891353</v>
      </c>
      <c r="R19" s="5">
        <v>89792850</v>
      </c>
      <c r="S19" s="5">
        <v>82537613</v>
      </c>
      <c r="T19" s="5">
        <v>93865239</v>
      </c>
      <c r="U19" s="5">
        <v>23823206</v>
      </c>
      <c r="V19" s="5">
        <v>11000</v>
      </c>
      <c r="W19" s="5">
        <v>0</v>
      </c>
      <c r="X19" s="5">
        <v>0</v>
      </c>
      <c r="Y19" s="5">
        <v>0</v>
      </c>
      <c r="Z19" s="5">
        <v>0</v>
      </c>
    </row>
    <row r="20" spans="1:26" x14ac:dyDescent="0.2">
      <c r="A20" s="7" t="s">
        <v>10</v>
      </c>
      <c r="B20" s="6" t="s">
        <v>38</v>
      </c>
      <c r="C20" s="6" t="s">
        <v>38</v>
      </c>
      <c r="D20" s="6" t="s">
        <v>38</v>
      </c>
      <c r="E20" s="6" t="s">
        <v>38</v>
      </c>
      <c r="F20" s="6" t="s">
        <v>38</v>
      </c>
      <c r="G20" s="6" t="s">
        <v>38</v>
      </c>
      <c r="H20" s="6" t="s">
        <v>38</v>
      </c>
      <c r="I20" s="6" t="s">
        <v>38</v>
      </c>
      <c r="J20" s="6" t="s">
        <v>38</v>
      </c>
      <c r="K20" s="6" t="s">
        <v>38</v>
      </c>
      <c r="L20" s="6" t="s">
        <v>38</v>
      </c>
      <c r="M20" s="6" t="s">
        <v>38</v>
      </c>
      <c r="N20" s="6" t="s">
        <v>38</v>
      </c>
      <c r="O20" s="6" t="s">
        <v>38</v>
      </c>
      <c r="P20" s="6" t="s">
        <v>38</v>
      </c>
      <c r="Q20" s="6" t="s">
        <v>38</v>
      </c>
      <c r="R20" s="6" t="s">
        <v>38</v>
      </c>
      <c r="S20" s="6" t="s">
        <v>38</v>
      </c>
      <c r="T20" s="6" t="s">
        <v>38</v>
      </c>
      <c r="U20" s="6" t="s">
        <v>38</v>
      </c>
      <c r="V20" s="6" t="s">
        <v>38</v>
      </c>
      <c r="W20" s="6" t="s">
        <v>38</v>
      </c>
      <c r="X20" s="6" t="s">
        <v>38</v>
      </c>
      <c r="Y20" s="6" t="s">
        <v>38</v>
      </c>
      <c r="Z20" s="6" t="s">
        <v>38</v>
      </c>
    </row>
    <row r="21" spans="1:26" x14ac:dyDescent="0.2">
      <c r="A21" s="7" t="s">
        <v>11</v>
      </c>
      <c r="B21" s="5">
        <v>0</v>
      </c>
      <c r="C21" s="5">
        <v>0</v>
      </c>
      <c r="D21" s="5">
        <v>0</v>
      </c>
      <c r="E21" s="5">
        <v>0</v>
      </c>
      <c r="F21" s="6" t="s">
        <v>38</v>
      </c>
      <c r="G21" s="5">
        <v>0</v>
      </c>
      <c r="H21" s="6" t="s">
        <v>38</v>
      </c>
      <c r="I21" s="6" t="s">
        <v>38</v>
      </c>
      <c r="J21" s="6" t="s">
        <v>38</v>
      </c>
      <c r="K21" s="6" t="s">
        <v>38</v>
      </c>
      <c r="L21" s="6" t="s">
        <v>38</v>
      </c>
      <c r="M21" s="6" t="s">
        <v>38</v>
      </c>
      <c r="N21" s="6" t="s">
        <v>38</v>
      </c>
      <c r="O21" s="5">
        <v>0</v>
      </c>
      <c r="P21" s="6" t="s">
        <v>38</v>
      </c>
      <c r="Q21" s="6" t="s">
        <v>38</v>
      </c>
      <c r="R21" s="6" t="s">
        <v>38</v>
      </c>
      <c r="S21" s="6" t="s">
        <v>38</v>
      </c>
      <c r="T21" s="6" t="s">
        <v>38</v>
      </c>
      <c r="U21" s="6" t="s">
        <v>38</v>
      </c>
      <c r="V21" s="6" t="s">
        <v>38</v>
      </c>
      <c r="W21" s="6" t="s">
        <v>38</v>
      </c>
      <c r="X21" s="6" t="s">
        <v>38</v>
      </c>
      <c r="Y21" s="6" t="s">
        <v>38</v>
      </c>
      <c r="Z21" s="6" t="s">
        <v>38</v>
      </c>
    </row>
    <row r="22" spans="1:26" x14ac:dyDescent="0.2">
      <c r="A22" s="7" t="s">
        <v>12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6" t="s">
        <v>38</v>
      </c>
      <c r="K22" s="6" t="s">
        <v>38</v>
      </c>
      <c r="L22" s="6" t="s">
        <v>38</v>
      </c>
      <c r="M22" s="6" t="s">
        <v>38</v>
      </c>
      <c r="N22" s="6" t="s">
        <v>38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</row>
    <row r="23" spans="1:26" x14ac:dyDescent="0.2">
      <c r="A23" s="7" t="s">
        <v>13</v>
      </c>
      <c r="B23" s="6" t="s">
        <v>38</v>
      </c>
      <c r="C23" s="6" t="s">
        <v>38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6" t="s">
        <v>38</v>
      </c>
      <c r="K23" s="6" t="s">
        <v>38</v>
      </c>
      <c r="L23" s="6" t="s">
        <v>38</v>
      </c>
      <c r="M23" s="6" t="s">
        <v>38</v>
      </c>
      <c r="N23" s="6" t="s">
        <v>38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</row>
    <row r="24" spans="1:26" x14ac:dyDescent="0.2">
      <c r="A24" s="7" t="s">
        <v>14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6" t="s">
        <v>38</v>
      </c>
      <c r="K24" s="6" t="s">
        <v>38</v>
      </c>
      <c r="L24" s="6" t="s">
        <v>38</v>
      </c>
      <c r="M24" s="6" t="s">
        <v>38</v>
      </c>
      <c r="N24" s="6" t="s">
        <v>38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</row>
    <row r="25" spans="1:26" x14ac:dyDescent="0.2">
      <c r="A25" s="7" t="s">
        <v>15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6" t="s">
        <v>38</v>
      </c>
      <c r="K25" s="6" t="s">
        <v>38</v>
      </c>
      <c r="L25" s="6" t="s">
        <v>38</v>
      </c>
      <c r="M25" s="6" t="s">
        <v>38</v>
      </c>
      <c r="N25" s="6" t="s">
        <v>38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</row>
    <row r="26" spans="1:26" x14ac:dyDescent="0.2">
      <c r="A26" s="7" t="s">
        <v>16</v>
      </c>
      <c r="B26" s="6" t="s">
        <v>38</v>
      </c>
      <c r="C26" s="6" t="s">
        <v>38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6" t="s">
        <v>38</v>
      </c>
      <c r="K26" s="6" t="s">
        <v>38</v>
      </c>
      <c r="L26" s="6" t="s">
        <v>38</v>
      </c>
      <c r="M26" s="6" t="s">
        <v>38</v>
      </c>
      <c r="N26" s="6" t="s">
        <v>38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</row>
    <row r="27" spans="1:26" x14ac:dyDescent="0.2">
      <c r="A27" s="7" t="s">
        <v>17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6" t="s">
        <v>38</v>
      </c>
      <c r="K27" s="6" t="s">
        <v>38</v>
      </c>
      <c r="L27" s="6" t="s">
        <v>38</v>
      </c>
      <c r="M27" s="6" t="s">
        <v>38</v>
      </c>
      <c r="N27" s="6" t="s">
        <v>38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</row>
    <row r="28" spans="1:26" x14ac:dyDescent="0.2">
      <c r="A28" s="7" t="s">
        <v>18</v>
      </c>
      <c r="B28" s="6" t="s">
        <v>38</v>
      </c>
      <c r="C28" s="6" t="s">
        <v>38</v>
      </c>
      <c r="D28" s="6" t="s">
        <v>38</v>
      </c>
      <c r="E28" s="6" t="s">
        <v>38</v>
      </c>
      <c r="F28" s="6" t="s">
        <v>38</v>
      </c>
      <c r="G28" s="6" t="s">
        <v>38</v>
      </c>
      <c r="H28" s="6" t="s">
        <v>38</v>
      </c>
      <c r="I28" s="6" t="s">
        <v>38</v>
      </c>
      <c r="J28" s="6" t="s">
        <v>38</v>
      </c>
      <c r="K28" s="6" t="s">
        <v>38</v>
      </c>
      <c r="L28" s="6" t="s">
        <v>38</v>
      </c>
      <c r="M28" s="6" t="s">
        <v>38</v>
      </c>
      <c r="N28" s="6" t="s">
        <v>38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</row>
    <row r="29" spans="1:26" x14ac:dyDescent="0.2">
      <c r="A29" s="7" t="s">
        <v>19</v>
      </c>
      <c r="B29" s="6" t="s">
        <v>38</v>
      </c>
      <c r="C29" s="6" t="s">
        <v>38</v>
      </c>
      <c r="D29" s="6" t="s">
        <v>38</v>
      </c>
      <c r="E29" s="6" t="s">
        <v>38</v>
      </c>
      <c r="F29" s="6" t="s">
        <v>38</v>
      </c>
      <c r="G29" s="6" t="s">
        <v>38</v>
      </c>
      <c r="H29" s="6" t="s">
        <v>38</v>
      </c>
      <c r="I29" s="6" t="s">
        <v>38</v>
      </c>
      <c r="J29" s="6" t="s">
        <v>38</v>
      </c>
      <c r="K29" s="6" t="s">
        <v>38</v>
      </c>
      <c r="L29" s="6" t="s">
        <v>38</v>
      </c>
      <c r="M29" s="6" t="s">
        <v>38</v>
      </c>
      <c r="N29" s="6" t="s">
        <v>38</v>
      </c>
      <c r="O29" s="6" t="s">
        <v>38</v>
      </c>
      <c r="P29" s="6" t="s">
        <v>38</v>
      </c>
      <c r="Q29" s="6" t="s">
        <v>38</v>
      </c>
      <c r="R29" s="5">
        <v>0</v>
      </c>
      <c r="S29" s="6" t="s">
        <v>38</v>
      </c>
      <c r="T29" s="6" t="s">
        <v>38</v>
      </c>
      <c r="U29" s="6" t="s">
        <v>38</v>
      </c>
      <c r="V29" s="6" t="s">
        <v>38</v>
      </c>
      <c r="W29" s="6" t="s">
        <v>38</v>
      </c>
      <c r="X29" s="6" t="s">
        <v>38</v>
      </c>
      <c r="Y29" s="6" t="s">
        <v>38</v>
      </c>
      <c r="Z29" s="6" t="s">
        <v>38</v>
      </c>
    </row>
    <row r="30" spans="1:26" x14ac:dyDescent="0.2">
      <c r="A30" s="7" t="s">
        <v>20</v>
      </c>
      <c r="B30" s="6" t="s">
        <v>38</v>
      </c>
      <c r="C30" s="6" t="s">
        <v>38</v>
      </c>
      <c r="D30" s="6" t="s">
        <v>38</v>
      </c>
      <c r="E30" s="6" t="s">
        <v>38</v>
      </c>
      <c r="F30" s="6" t="s">
        <v>38</v>
      </c>
      <c r="G30" s="5">
        <v>0</v>
      </c>
      <c r="H30" s="5">
        <v>0</v>
      </c>
      <c r="I30" s="5">
        <v>0</v>
      </c>
      <c r="J30" s="6" t="s">
        <v>38</v>
      </c>
      <c r="K30" s="6" t="s">
        <v>38</v>
      </c>
      <c r="L30" s="6" t="s">
        <v>38</v>
      </c>
      <c r="M30" s="6" t="s">
        <v>38</v>
      </c>
      <c r="N30" s="6" t="s">
        <v>38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</row>
    <row r="31" spans="1:26" x14ac:dyDescent="0.2">
      <c r="A31" s="7" t="s">
        <v>21</v>
      </c>
      <c r="B31" s="6" t="s">
        <v>38</v>
      </c>
      <c r="C31" s="6" t="s">
        <v>38</v>
      </c>
      <c r="D31" s="6" t="s">
        <v>38</v>
      </c>
      <c r="E31" s="6" t="s">
        <v>38</v>
      </c>
      <c r="F31" s="6" t="s">
        <v>38</v>
      </c>
      <c r="G31" s="6" t="s">
        <v>38</v>
      </c>
      <c r="H31" s="5">
        <v>0</v>
      </c>
      <c r="I31" s="5">
        <v>0</v>
      </c>
      <c r="J31" s="6" t="s">
        <v>38</v>
      </c>
      <c r="K31" s="6" t="s">
        <v>38</v>
      </c>
      <c r="L31" s="6" t="s">
        <v>38</v>
      </c>
      <c r="M31" s="6" t="s">
        <v>38</v>
      </c>
      <c r="N31" s="6" t="s">
        <v>38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</row>
    <row r="32" spans="1:26" x14ac:dyDescent="0.2">
      <c r="A32" s="7" t="s">
        <v>22</v>
      </c>
      <c r="B32" s="6" t="s">
        <v>38</v>
      </c>
      <c r="C32" s="6" t="s">
        <v>38</v>
      </c>
      <c r="D32" s="6" t="s">
        <v>38</v>
      </c>
      <c r="E32" s="6" t="s">
        <v>38</v>
      </c>
      <c r="F32" s="6" t="s">
        <v>38</v>
      </c>
      <c r="G32" s="5">
        <v>0</v>
      </c>
      <c r="H32" s="5">
        <v>0</v>
      </c>
      <c r="I32" s="5">
        <v>0</v>
      </c>
      <c r="J32" s="6" t="s">
        <v>38</v>
      </c>
      <c r="K32" s="6" t="s">
        <v>38</v>
      </c>
      <c r="L32" s="6" t="s">
        <v>38</v>
      </c>
      <c r="M32" s="6" t="s">
        <v>38</v>
      </c>
      <c r="N32" s="6" t="s">
        <v>38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</row>
    <row r="33" spans="1:26" x14ac:dyDescent="0.2">
      <c r="A33" s="7" t="s">
        <v>23</v>
      </c>
      <c r="B33" s="6" t="s">
        <v>38</v>
      </c>
      <c r="C33" s="6" t="s">
        <v>38</v>
      </c>
      <c r="D33" s="6" t="s">
        <v>38</v>
      </c>
      <c r="E33" s="6" t="s">
        <v>38</v>
      </c>
      <c r="F33" s="6" t="s">
        <v>38</v>
      </c>
      <c r="G33" s="6" t="s">
        <v>38</v>
      </c>
      <c r="H33" s="6" t="s">
        <v>38</v>
      </c>
      <c r="I33" s="6" t="s">
        <v>38</v>
      </c>
      <c r="J33" s="6" t="s">
        <v>38</v>
      </c>
      <c r="K33" s="6" t="s">
        <v>38</v>
      </c>
      <c r="L33" s="6" t="s">
        <v>38</v>
      </c>
      <c r="M33" s="6" t="s">
        <v>38</v>
      </c>
      <c r="N33" s="6" t="s">
        <v>38</v>
      </c>
      <c r="O33" s="6" t="s">
        <v>38</v>
      </c>
      <c r="P33" s="5">
        <v>100000</v>
      </c>
      <c r="Q33" s="5">
        <v>0</v>
      </c>
      <c r="R33" s="6" t="s">
        <v>38</v>
      </c>
      <c r="S33" s="6" t="s">
        <v>38</v>
      </c>
      <c r="T33" s="6" t="s">
        <v>38</v>
      </c>
      <c r="U33" s="6" t="s">
        <v>38</v>
      </c>
      <c r="V33" s="6" t="s">
        <v>38</v>
      </c>
      <c r="W33" s="5">
        <v>398835000</v>
      </c>
      <c r="X33" s="5">
        <v>320436000</v>
      </c>
      <c r="Y33" s="6" t="s">
        <v>38</v>
      </c>
      <c r="Z33" s="5">
        <v>418902000</v>
      </c>
    </row>
    <row r="34" spans="1:26" x14ac:dyDescent="0.2">
      <c r="A34" s="7" t="s">
        <v>24</v>
      </c>
      <c r="B34" s="6" t="s">
        <v>38</v>
      </c>
      <c r="C34" s="6" t="s">
        <v>38</v>
      </c>
      <c r="D34" s="6" t="s">
        <v>38</v>
      </c>
      <c r="E34" s="6" t="s">
        <v>38</v>
      </c>
      <c r="F34" s="6" t="s">
        <v>38</v>
      </c>
      <c r="G34" s="6" t="s">
        <v>38</v>
      </c>
      <c r="H34" s="5">
        <v>0</v>
      </c>
      <c r="I34" s="5">
        <v>0</v>
      </c>
      <c r="J34" s="6" t="s">
        <v>38</v>
      </c>
      <c r="K34" s="6" t="s">
        <v>38</v>
      </c>
      <c r="L34" s="6" t="s">
        <v>38</v>
      </c>
      <c r="M34" s="6" t="s">
        <v>38</v>
      </c>
      <c r="N34" s="6" t="s">
        <v>38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</row>
    <row r="35" spans="1:26" x14ac:dyDescent="0.2">
      <c r="A35" s="7" t="s">
        <v>25</v>
      </c>
      <c r="B35" s="6" t="s">
        <v>38</v>
      </c>
      <c r="C35" s="6" t="s">
        <v>38</v>
      </c>
      <c r="D35" s="6" t="s">
        <v>38</v>
      </c>
      <c r="E35" s="6" t="s">
        <v>38</v>
      </c>
      <c r="F35" s="6" t="s">
        <v>38</v>
      </c>
      <c r="G35" s="6" t="s">
        <v>38</v>
      </c>
      <c r="H35" s="6" t="s">
        <v>38</v>
      </c>
      <c r="I35" s="5">
        <v>0</v>
      </c>
      <c r="J35" s="6" t="s">
        <v>38</v>
      </c>
      <c r="K35" s="6" t="s">
        <v>38</v>
      </c>
      <c r="L35" s="6" t="s">
        <v>38</v>
      </c>
      <c r="M35" s="6" t="s">
        <v>38</v>
      </c>
      <c r="N35" s="6" t="s">
        <v>38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</row>
    <row r="36" spans="1:26" x14ac:dyDescent="0.2">
      <c r="A36" s="7" t="s">
        <v>26</v>
      </c>
      <c r="B36" s="6" t="s">
        <v>38</v>
      </c>
      <c r="C36" s="6" t="s">
        <v>38</v>
      </c>
      <c r="D36" s="6" t="s">
        <v>38</v>
      </c>
      <c r="E36" s="6" t="s">
        <v>38</v>
      </c>
      <c r="F36" s="6" t="s">
        <v>38</v>
      </c>
      <c r="G36" s="6" t="s">
        <v>38</v>
      </c>
      <c r="H36" s="6" t="s">
        <v>38</v>
      </c>
      <c r="I36" s="5">
        <v>0</v>
      </c>
      <c r="J36" s="6" t="s">
        <v>38</v>
      </c>
      <c r="K36" s="6" t="s">
        <v>38</v>
      </c>
      <c r="L36" s="6" t="s">
        <v>38</v>
      </c>
      <c r="M36" s="6" t="s">
        <v>38</v>
      </c>
      <c r="N36" s="6" t="s">
        <v>38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</row>
    <row r="37" spans="1:26" x14ac:dyDescent="0.2">
      <c r="A37" s="7" t="s">
        <v>27</v>
      </c>
      <c r="B37" s="6" t="s">
        <v>38</v>
      </c>
      <c r="C37" s="6" t="s">
        <v>38</v>
      </c>
      <c r="D37" s="6" t="s">
        <v>38</v>
      </c>
      <c r="E37" s="6" t="s">
        <v>38</v>
      </c>
      <c r="F37" s="6" t="s">
        <v>38</v>
      </c>
      <c r="G37" s="5">
        <v>0</v>
      </c>
      <c r="H37" s="5">
        <v>0</v>
      </c>
      <c r="I37" s="6" t="s">
        <v>38</v>
      </c>
      <c r="J37" s="6" t="s">
        <v>38</v>
      </c>
      <c r="K37" s="6" t="s">
        <v>38</v>
      </c>
      <c r="L37" s="6" t="s">
        <v>38</v>
      </c>
      <c r="M37" s="6" t="s">
        <v>38</v>
      </c>
      <c r="N37" s="6" t="s">
        <v>38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</row>
    <row r="38" spans="1:26" x14ac:dyDescent="0.2">
      <c r="A38" s="7" t="s">
        <v>28</v>
      </c>
      <c r="B38" s="6" t="s">
        <v>38</v>
      </c>
      <c r="C38" s="6" t="s">
        <v>38</v>
      </c>
      <c r="D38" s="6" t="s">
        <v>38</v>
      </c>
      <c r="E38" s="6" t="s">
        <v>38</v>
      </c>
      <c r="F38" s="6" t="s">
        <v>38</v>
      </c>
      <c r="G38" s="6" t="s">
        <v>38</v>
      </c>
      <c r="H38" s="5">
        <v>0</v>
      </c>
      <c r="I38" s="5">
        <v>0</v>
      </c>
      <c r="J38" s="6" t="s">
        <v>38</v>
      </c>
      <c r="K38" s="6" t="s">
        <v>38</v>
      </c>
      <c r="L38" s="6" t="s">
        <v>38</v>
      </c>
      <c r="M38" s="6" t="s">
        <v>38</v>
      </c>
      <c r="N38" s="6" t="s">
        <v>38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</row>
    <row r="39" spans="1:26" x14ac:dyDescent="0.2">
      <c r="A39" s="7" t="s">
        <v>29</v>
      </c>
      <c r="B39" s="6" t="s">
        <v>38</v>
      </c>
      <c r="C39" s="6" t="s">
        <v>38</v>
      </c>
      <c r="D39" s="6" t="s">
        <v>38</v>
      </c>
      <c r="E39" s="6" t="s">
        <v>38</v>
      </c>
      <c r="F39" s="6" t="s">
        <v>38</v>
      </c>
      <c r="G39" s="6" t="s">
        <v>38</v>
      </c>
      <c r="H39" s="5">
        <v>0</v>
      </c>
      <c r="I39" s="5">
        <v>0</v>
      </c>
      <c r="J39" s="6" t="s">
        <v>38</v>
      </c>
      <c r="K39" s="6" t="s">
        <v>38</v>
      </c>
      <c r="L39" s="6" t="s">
        <v>38</v>
      </c>
      <c r="M39" s="6" t="s">
        <v>38</v>
      </c>
      <c r="N39" s="6" t="s">
        <v>38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</row>
    <row r="40" spans="1:26" x14ac:dyDescent="0.2">
      <c r="A40" s="7" t="s">
        <v>30</v>
      </c>
      <c r="B40" s="6" t="s">
        <v>38</v>
      </c>
      <c r="C40" s="6" t="s">
        <v>38</v>
      </c>
      <c r="D40" s="6" t="s">
        <v>38</v>
      </c>
      <c r="E40" s="6" t="s">
        <v>38</v>
      </c>
      <c r="F40" s="6" t="s">
        <v>38</v>
      </c>
      <c r="G40" s="6" t="s">
        <v>38</v>
      </c>
      <c r="H40" s="6" t="s">
        <v>38</v>
      </c>
      <c r="I40" s="6" t="s">
        <v>38</v>
      </c>
      <c r="J40" s="6" t="s">
        <v>38</v>
      </c>
      <c r="K40" s="6" t="s">
        <v>38</v>
      </c>
      <c r="L40" s="6" t="s">
        <v>38</v>
      </c>
      <c r="M40" s="6" t="s">
        <v>38</v>
      </c>
      <c r="N40" s="6" t="s">
        <v>38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</row>
    <row r="41" spans="1:26" x14ac:dyDescent="0.2">
      <c r="A41" s="7" t="s">
        <v>31</v>
      </c>
      <c r="B41" s="6" t="s">
        <v>38</v>
      </c>
      <c r="C41" s="6" t="s">
        <v>38</v>
      </c>
      <c r="D41" s="6" t="s">
        <v>38</v>
      </c>
      <c r="E41" s="6" t="s">
        <v>38</v>
      </c>
      <c r="F41" s="6" t="s">
        <v>38</v>
      </c>
      <c r="G41" s="6" t="s">
        <v>38</v>
      </c>
      <c r="H41" s="6" t="s">
        <v>38</v>
      </c>
      <c r="I41" s="6" t="s">
        <v>38</v>
      </c>
      <c r="J41" s="6" t="s">
        <v>38</v>
      </c>
      <c r="K41" s="6" t="s">
        <v>38</v>
      </c>
      <c r="L41" s="6" t="s">
        <v>38</v>
      </c>
      <c r="M41" s="6" t="s">
        <v>38</v>
      </c>
      <c r="N41" s="6" t="s">
        <v>38</v>
      </c>
      <c r="O41" s="6" t="s">
        <v>38</v>
      </c>
      <c r="P41" s="6" t="s">
        <v>38</v>
      </c>
      <c r="Q41" s="6" t="s">
        <v>38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6" t="s">
        <v>38</v>
      </c>
      <c r="X41" s="5">
        <v>0</v>
      </c>
      <c r="Y41" s="5">
        <v>0</v>
      </c>
      <c r="Z41" s="5">
        <v>0</v>
      </c>
    </row>
    <row r="42" spans="1:26" x14ac:dyDescent="0.2">
      <c r="A42" s="7" t="s">
        <v>32</v>
      </c>
      <c r="B42" s="6" t="s">
        <v>38</v>
      </c>
      <c r="C42" s="6" t="s">
        <v>38</v>
      </c>
      <c r="D42" s="6" t="s">
        <v>38</v>
      </c>
      <c r="E42" s="6" t="s">
        <v>38</v>
      </c>
      <c r="F42" s="6" t="s">
        <v>38</v>
      </c>
      <c r="G42" s="6" t="s">
        <v>38</v>
      </c>
      <c r="H42" s="6" t="s">
        <v>38</v>
      </c>
      <c r="I42" s="6" t="s">
        <v>38</v>
      </c>
      <c r="J42" s="6" t="s">
        <v>38</v>
      </c>
      <c r="K42" s="6" t="s">
        <v>38</v>
      </c>
      <c r="L42" s="6" t="s">
        <v>38</v>
      </c>
      <c r="M42" s="6" t="s">
        <v>38</v>
      </c>
      <c r="N42" s="6" t="s">
        <v>38</v>
      </c>
      <c r="O42" s="6" t="s">
        <v>38</v>
      </c>
      <c r="P42" s="6" t="s">
        <v>38</v>
      </c>
      <c r="Q42" s="6" t="s">
        <v>38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</row>
    <row r="43" spans="1:26" x14ac:dyDescent="0.2">
      <c r="A43" s="7" t="s">
        <v>33</v>
      </c>
      <c r="B43" s="6" t="s">
        <v>38</v>
      </c>
      <c r="C43" s="6" t="s">
        <v>38</v>
      </c>
      <c r="D43" s="6" t="s">
        <v>38</v>
      </c>
      <c r="E43" s="6" t="s">
        <v>38</v>
      </c>
      <c r="F43" s="6" t="s">
        <v>38</v>
      </c>
      <c r="G43" s="6" t="s">
        <v>38</v>
      </c>
      <c r="H43" s="6" t="s">
        <v>38</v>
      </c>
      <c r="I43" s="6" t="s">
        <v>38</v>
      </c>
      <c r="J43" s="6" t="s">
        <v>38</v>
      </c>
      <c r="K43" s="6" t="s">
        <v>38</v>
      </c>
      <c r="L43" s="6" t="s">
        <v>38</v>
      </c>
      <c r="M43" s="6" t="s">
        <v>38</v>
      </c>
      <c r="N43" s="6" t="s">
        <v>38</v>
      </c>
      <c r="O43" s="6" t="s">
        <v>38</v>
      </c>
      <c r="P43" s="6" t="s">
        <v>38</v>
      </c>
      <c r="Q43" s="6" t="s">
        <v>38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</row>
    <row r="44" spans="1:26" x14ac:dyDescent="0.2">
      <c r="A44" s="7" t="s">
        <v>34</v>
      </c>
      <c r="B44" s="6" t="s">
        <v>38</v>
      </c>
      <c r="C44" s="6" t="s">
        <v>38</v>
      </c>
      <c r="D44" s="6" t="s">
        <v>38</v>
      </c>
      <c r="E44" s="6" t="s">
        <v>38</v>
      </c>
      <c r="F44" s="6" t="s">
        <v>38</v>
      </c>
      <c r="G44" s="6" t="s">
        <v>38</v>
      </c>
      <c r="H44" s="6" t="s">
        <v>38</v>
      </c>
      <c r="I44" s="6" t="s">
        <v>38</v>
      </c>
      <c r="J44" s="6" t="s">
        <v>38</v>
      </c>
      <c r="K44" s="6" t="s">
        <v>38</v>
      </c>
      <c r="L44" s="6" t="s">
        <v>38</v>
      </c>
      <c r="M44" s="6" t="s">
        <v>38</v>
      </c>
      <c r="N44" s="6" t="s">
        <v>38</v>
      </c>
      <c r="O44" s="6" t="s">
        <v>38</v>
      </c>
      <c r="P44" s="6" t="s">
        <v>38</v>
      </c>
      <c r="Q44" s="6" t="s">
        <v>38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</row>
    <row r="45" spans="1:26" x14ac:dyDescent="0.2">
      <c r="A45" s="7" t="s">
        <v>41</v>
      </c>
      <c r="B45" s="6" t="s">
        <v>38</v>
      </c>
      <c r="C45" s="6" t="s">
        <v>38</v>
      </c>
      <c r="D45" s="6" t="s">
        <v>38</v>
      </c>
      <c r="E45" s="6" t="s">
        <v>38</v>
      </c>
      <c r="F45" s="6" t="s">
        <v>38</v>
      </c>
      <c r="G45" s="6" t="s">
        <v>38</v>
      </c>
      <c r="H45" s="6" t="s">
        <v>38</v>
      </c>
      <c r="I45" s="6" t="s">
        <v>38</v>
      </c>
      <c r="J45" s="6" t="s">
        <v>38</v>
      </c>
      <c r="K45" s="6" t="s">
        <v>38</v>
      </c>
      <c r="L45" s="6" t="s">
        <v>38</v>
      </c>
      <c r="M45" s="6" t="s">
        <v>38</v>
      </c>
      <c r="N45" s="6" t="s">
        <v>38</v>
      </c>
      <c r="O45" s="5">
        <v>936277187</v>
      </c>
      <c r="P45" s="5">
        <v>1156350289</v>
      </c>
      <c r="Q45" s="5">
        <v>1273015325</v>
      </c>
      <c r="R45" s="5">
        <v>1644489977</v>
      </c>
      <c r="S45" s="5">
        <v>1773042094</v>
      </c>
      <c r="T45" s="5">
        <v>1743543538</v>
      </c>
      <c r="U45" s="5">
        <v>1458117230</v>
      </c>
      <c r="V45" s="5">
        <v>1568627387</v>
      </c>
      <c r="W45" s="5">
        <v>1376622017</v>
      </c>
      <c r="X45" s="5">
        <v>1366061517</v>
      </c>
      <c r="Y45" s="5">
        <v>1136124445</v>
      </c>
      <c r="Z45" s="5">
        <v>1310810408</v>
      </c>
    </row>
    <row r="46" spans="1:26" x14ac:dyDescent="0.2">
      <c r="A46" s="7" t="s">
        <v>40</v>
      </c>
      <c r="B46" s="6" t="s">
        <v>38</v>
      </c>
      <c r="C46" s="6" t="s">
        <v>38</v>
      </c>
      <c r="D46" s="6" t="s">
        <v>38</v>
      </c>
      <c r="E46" s="6" t="s">
        <v>38</v>
      </c>
      <c r="F46" s="6" t="s">
        <v>38</v>
      </c>
      <c r="G46" s="6" t="s">
        <v>38</v>
      </c>
      <c r="H46" s="6" t="s">
        <v>38</v>
      </c>
      <c r="I46" s="6" t="s">
        <v>38</v>
      </c>
      <c r="J46" s="6" t="s">
        <v>38</v>
      </c>
      <c r="K46" s="6" t="s">
        <v>38</v>
      </c>
      <c r="L46" s="6" t="s">
        <v>38</v>
      </c>
      <c r="M46" s="6" t="s">
        <v>38</v>
      </c>
      <c r="N46" s="6" t="s">
        <v>38</v>
      </c>
      <c r="O46" s="5">
        <v>1016277187</v>
      </c>
      <c r="P46" s="5">
        <v>1196350289</v>
      </c>
      <c r="Q46" s="5">
        <v>1273015325</v>
      </c>
      <c r="R46" s="5">
        <v>1644489977</v>
      </c>
      <c r="S46" s="5">
        <v>1773042094</v>
      </c>
      <c r="T46" s="5">
        <v>1743543538</v>
      </c>
      <c r="U46" s="5">
        <v>1458117230</v>
      </c>
      <c r="V46" s="5">
        <v>1568627387</v>
      </c>
      <c r="W46" s="5">
        <v>1376622017</v>
      </c>
      <c r="X46" s="5">
        <v>1366061517</v>
      </c>
      <c r="Y46" s="5">
        <v>1136124445</v>
      </c>
      <c r="Z46" s="5">
        <v>1310810408</v>
      </c>
    </row>
    <row r="47" spans="1:26" x14ac:dyDescent="0.2">
      <c r="A47" s="7" t="s">
        <v>35</v>
      </c>
      <c r="B47" s="6" t="s">
        <v>38</v>
      </c>
      <c r="C47" s="6" t="s">
        <v>38</v>
      </c>
      <c r="D47" s="6" t="s">
        <v>38</v>
      </c>
      <c r="E47" s="6" t="s">
        <v>38</v>
      </c>
      <c r="F47" s="6" t="s">
        <v>38</v>
      </c>
      <c r="G47" s="6" t="s">
        <v>38</v>
      </c>
      <c r="H47" s="6" t="s">
        <v>38</v>
      </c>
      <c r="I47" s="6" t="s">
        <v>38</v>
      </c>
      <c r="J47" s="6" t="s">
        <v>38</v>
      </c>
      <c r="K47" s="6" t="s">
        <v>38</v>
      </c>
      <c r="L47" s="6" t="s">
        <v>38</v>
      </c>
      <c r="M47" s="6" t="s">
        <v>38</v>
      </c>
      <c r="N47" s="6" t="s">
        <v>38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</row>
    <row r="49" spans="1:2" x14ac:dyDescent="0.2">
      <c r="A49" s="4" t="s">
        <v>39</v>
      </c>
    </row>
    <row r="50" spans="1:2" x14ac:dyDescent="0.2">
      <c r="A50" s="4" t="s">
        <v>38</v>
      </c>
      <c r="B50" s="4" t="s">
        <v>37</v>
      </c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50"/>
  <sheetViews>
    <sheetView zoomScaleNormal="100" workbookViewId="0">
      <selection activeCell="A25" sqref="A25:IV25"/>
    </sheetView>
  </sheetViews>
  <sheetFormatPr baseColWidth="10" defaultColWidth="10.28515625" defaultRowHeight="14.25" x14ac:dyDescent="0.2"/>
  <cols>
    <col min="1" max="16384" width="10.28515625" style="3"/>
  </cols>
  <sheetData>
    <row r="1" spans="1:26" x14ac:dyDescent="0.2">
      <c r="A1" s="4" t="s">
        <v>51</v>
      </c>
    </row>
    <row r="3" spans="1:26" x14ac:dyDescent="0.2">
      <c r="A3" s="4" t="s">
        <v>50</v>
      </c>
      <c r="B3" s="8">
        <v>44258.542326388888</v>
      </c>
    </row>
    <row r="4" spans="1:26" x14ac:dyDescent="0.2">
      <c r="A4" s="4" t="s">
        <v>49</v>
      </c>
      <c r="B4" s="8">
        <v>44298.446597453702</v>
      </c>
    </row>
    <row r="5" spans="1:26" x14ac:dyDescent="0.2">
      <c r="A5" s="4" t="s">
        <v>48</v>
      </c>
      <c r="B5" s="4" t="s">
        <v>47</v>
      </c>
    </row>
    <row r="7" spans="1:26" x14ac:dyDescent="0.2">
      <c r="A7" s="4" t="s">
        <v>46</v>
      </c>
      <c r="B7" s="4" t="s">
        <v>55</v>
      </c>
    </row>
    <row r="8" spans="1:26" x14ac:dyDescent="0.2">
      <c r="A8" s="4" t="s">
        <v>44</v>
      </c>
      <c r="B8" s="4" t="s">
        <v>43</v>
      </c>
    </row>
    <row r="10" spans="1:26" x14ac:dyDescent="0.2">
      <c r="A10" s="7" t="s">
        <v>42</v>
      </c>
      <c r="B10" s="7">
        <v>1995</v>
      </c>
      <c r="C10" s="7">
        <v>1996</v>
      </c>
      <c r="D10" s="7">
        <v>1997</v>
      </c>
      <c r="E10" s="7">
        <v>1998</v>
      </c>
      <c r="F10" s="7">
        <v>1999</v>
      </c>
      <c r="G10" s="7">
        <v>2000</v>
      </c>
      <c r="H10" s="7">
        <v>2001</v>
      </c>
      <c r="I10" s="7">
        <v>2002</v>
      </c>
      <c r="J10" s="7">
        <v>2003</v>
      </c>
      <c r="K10" s="7">
        <v>2004</v>
      </c>
      <c r="L10" s="7">
        <v>2005</v>
      </c>
      <c r="M10" s="7">
        <v>2006</v>
      </c>
      <c r="N10" s="7">
        <v>2007</v>
      </c>
      <c r="O10" s="7">
        <v>2008</v>
      </c>
      <c r="P10" s="7">
        <v>2009</v>
      </c>
      <c r="Q10" s="7">
        <v>2010</v>
      </c>
      <c r="R10" s="7">
        <v>2011</v>
      </c>
      <c r="S10" s="7">
        <v>2012</v>
      </c>
      <c r="T10" s="7">
        <v>2013</v>
      </c>
      <c r="U10" s="7">
        <v>2014</v>
      </c>
      <c r="V10" s="7">
        <v>2015</v>
      </c>
      <c r="W10" s="7">
        <v>2016</v>
      </c>
      <c r="X10" s="7">
        <v>2017</v>
      </c>
      <c r="Y10" s="7">
        <v>2018</v>
      </c>
      <c r="Z10" s="7">
        <v>2019</v>
      </c>
    </row>
    <row r="11" spans="1:26" x14ac:dyDescent="0.2">
      <c r="A11" s="7" t="s">
        <v>1</v>
      </c>
      <c r="B11" s="5">
        <v>16962000</v>
      </c>
      <c r="C11" s="6" t="s">
        <v>38</v>
      </c>
      <c r="D11" s="6" t="s">
        <v>38</v>
      </c>
      <c r="E11" s="6" t="s">
        <v>38</v>
      </c>
      <c r="F11" s="6" t="s">
        <v>38</v>
      </c>
      <c r="G11" s="6" t="s">
        <v>38</v>
      </c>
      <c r="H11" s="6" t="s">
        <v>38</v>
      </c>
      <c r="I11" s="6" t="s">
        <v>38</v>
      </c>
      <c r="J11" s="6" t="s">
        <v>38</v>
      </c>
      <c r="K11" s="6" t="s">
        <v>38</v>
      </c>
      <c r="L11" s="6" t="s">
        <v>38</v>
      </c>
      <c r="M11" s="6" t="s">
        <v>38</v>
      </c>
      <c r="N11" s="6" t="s">
        <v>38</v>
      </c>
      <c r="O11" s="6" t="s">
        <v>38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6" t="s">
        <v>38</v>
      </c>
      <c r="X11" s="6" t="s">
        <v>38</v>
      </c>
      <c r="Y11" s="6" t="s">
        <v>38</v>
      </c>
      <c r="Z11" s="6" t="s">
        <v>38</v>
      </c>
    </row>
    <row r="12" spans="1:26" x14ac:dyDescent="0.2">
      <c r="A12" s="7" t="s">
        <v>2</v>
      </c>
      <c r="B12" s="6" t="s">
        <v>38</v>
      </c>
      <c r="C12" s="6" t="s">
        <v>38</v>
      </c>
      <c r="D12" s="6" t="s">
        <v>38</v>
      </c>
      <c r="E12" s="6" t="s">
        <v>38</v>
      </c>
      <c r="F12" s="5">
        <v>0</v>
      </c>
      <c r="G12" s="5">
        <v>0</v>
      </c>
      <c r="H12" s="5">
        <v>0</v>
      </c>
      <c r="I12" s="5">
        <v>0</v>
      </c>
      <c r="J12" s="6" t="s">
        <v>38</v>
      </c>
      <c r="K12" s="6" t="s">
        <v>38</v>
      </c>
      <c r="L12" s="6" t="s">
        <v>38</v>
      </c>
      <c r="M12" s="6" t="s">
        <v>38</v>
      </c>
      <c r="N12" s="6" t="s">
        <v>38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6" t="s">
        <v>38</v>
      </c>
      <c r="X12" s="6" t="s">
        <v>38</v>
      </c>
      <c r="Y12" s="6" t="s">
        <v>38</v>
      </c>
      <c r="Z12" s="5">
        <v>0</v>
      </c>
    </row>
    <row r="13" spans="1:26" x14ac:dyDescent="0.2">
      <c r="A13" s="7" t="s">
        <v>3</v>
      </c>
      <c r="B13" s="5">
        <v>102302000</v>
      </c>
      <c r="C13" s="5">
        <v>141356000</v>
      </c>
      <c r="D13" s="5">
        <v>62885000</v>
      </c>
      <c r="E13" s="5">
        <v>55396000</v>
      </c>
      <c r="F13" s="5">
        <v>74473000</v>
      </c>
      <c r="G13" s="5">
        <v>73133000</v>
      </c>
      <c r="H13" s="5">
        <v>66927000</v>
      </c>
      <c r="I13" s="5">
        <v>57937000</v>
      </c>
      <c r="J13" s="6" t="s">
        <v>38</v>
      </c>
      <c r="K13" s="6" t="s">
        <v>38</v>
      </c>
      <c r="L13" s="6" t="s">
        <v>38</v>
      </c>
      <c r="M13" s="6" t="s">
        <v>38</v>
      </c>
      <c r="N13" s="6" t="s">
        <v>38</v>
      </c>
      <c r="O13" s="5">
        <v>54724000</v>
      </c>
      <c r="P13" s="6" t="s">
        <v>38</v>
      </c>
      <c r="Q13" s="5">
        <v>84897000</v>
      </c>
      <c r="R13" s="6" t="s">
        <v>38</v>
      </c>
      <c r="S13" s="5">
        <v>121005000</v>
      </c>
      <c r="T13" s="6" t="s">
        <v>38</v>
      </c>
      <c r="U13" s="6" t="s">
        <v>38</v>
      </c>
      <c r="V13" s="6" t="s">
        <v>38</v>
      </c>
      <c r="W13" s="6" t="s">
        <v>38</v>
      </c>
      <c r="X13" s="6" t="s">
        <v>38</v>
      </c>
      <c r="Y13" s="6" t="s">
        <v>38</v>
      </c>
      <c r="Z13" s="6" t="s">
        <v>38</v>
      </c>
    </row>
    <row r="14" spans="1:26" x14ac:dyDescent="0.2">
      <c r="A14" s="7" t="s">
        <v>4</v>
      </c>
      <c r="B14" s="6" t="s">
        <v>38</v>
      </c>
      <c r="C14" s="6" t="s">
        <v>38</v>
      </c>
      <c r="D14" s="6" t="s">
        <v>38</v>
      </c>
      <c r="E14" s="6" t="s">
        <v>38</v>
      </c>
      <c r="F14" s="6" t="s">
        <v>38</v>
      </c>
      <c r="G14" s="6" t="s">
        <v>38</v>
      </c>
      <c r="H14" s="6" t="s">
        <v>38</v>
      </c>
      <c r="I14" s="6" t="s">
        <v>38</v>
      </c>
      <c r="J14" s="6" t="s">
        <v>38</v>
      </c>
      <c r="K14" s="6" t="s">
        <v>38</v>
      </c>
      <c r="L14" s="6" t="s">
        <v>38</v>
      </c>
      <c r="M14" s="6" t="s">
        <v>38</v>
      </c>
      <c r="N14" s="6" t="s">
        <v>38</v>
      </c>
      <c r="O14" s="6" t="s">
        <v>38</v>
      </c>
      <c r="P14" s="6" t="s">
        <v>38</v>
      </c>
      <c r="Q14" s="6" t="s">
        <v>38</v>
      </c>
      <c r="R14" s="6" t="s">
        <v>38</v>
      </c>
      <c r="S14" s="6" t="s">
        <v>38</v>
      </c>
      <c r="T14" s="6" t="s">
        <v>38</v>
      </c>
      <c r="U14" s="6" t="s">
        <v>38</v>
      </c>
      <c r="V14" s="5">
        <v>22821000</v>
      </c>
      <c r="W14" s="6" t="s">
        <v>38</v>
      </c>
      <c r="X14" s="6" t="s">
        <v>38</v>
      </c>
      <c r="Y14" s="5">
        <v>31960000</v>
      </c>
      <c r="Z14" s="5">
        <v>0</v>
      </c>
    </row>
    <row r="15" spans="1:26" x14ac:dyDescent="0.2">
      <c r="A15" s="7" t="s">
        <v>5</v>
      </c>
      <c r="B15" s="6" t="s">
        <v>38</v>
      </c>
      <c r="C15" s="6" t="s">
        <v>38</v>
      </c>
      <c r="D15" s="6" t="s">
        <v>38</v>
      </c>
      <c r="E15" s="6" t="s">
        <v>38</v>
      </c>
      <c r="F15" s="6" t="s">
        <v>38</v>
      </c>
      <c r="G15" s="6" t="s">
        <v>38</v>
      </c>
      <c r="H15" s="6" t="s">
        <v>38</v>
      </c>
      <c r="I15" s="6" t="s">
        <v>38</v>
      </c>
      <c r="J15" s="6" t="s">
        <v>38</v>
      </c>
      <c r="K15" s="6" t="s">
        <v>38</v>
      </c>
      <c r="L15" s="6" t="s">
        <v>38</v>
      </c>
      <c r="M15" s="6" t="s">
        <v>38</v>
      </c>
      <c r="N15" s="6" t="s">
        <v>38</v>
      </c>
      <c r="O15" s="5">
        <v>0</v>
      </c>
      <c r="P15" s="6" t="s">
        <v>38</v>
      </c>
      <c r="Q15" s="6" t="s">
        <v>38</v>
      </c>
      <c r="R15" s="6" t="s">
        <v>38</v>
      </c>
      <c r="S15" s="6" t="s">
        <v>38</v>
      </c>
      <c r="T15" s="6" t="s">
        <v>38</v>
      </c>
      <c r="U15" s="5">
        <v>122414</v>
      </c>
      <c r="V15" s="5">
        <v>168220</v>
      </c>
      <c r="W15" s="5">
        <v>150859</v>
      </c>
      <c r="X15" s="6" t="s">
        <v>38</v>
      </c>
      <c r="Y15" s="5">
        <v>360077</v>
      </c>
      <c r="Z15" s="5">
        <v>700367</v>
      </c>
    </row>
    <row r="16" spans="1:26" x14ac:dyDescent="0.2">
      <c r="A16" s="7" t="s">
        <v>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6" t="s">
        <v>38</v>
      </c>
      <c r="K16" s="6" t="s">
        <v>38</v>
      </c>
      <c r="L16" s="6" t="s">
        <v>38</v>
      </c>
      <c r="M16" s="6" t="s">
        <v>38</v>
      </c>
      <c r="N16" s="6" t="s">
        <v>38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</row>
    <row r="17" spans="1:26" x14ac:dyDescent="0.2">
      <c r="A17" s="7" t="s">
        <v>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6" t="s">
        <v>38</v>
      </c>
      <c r="I17" s="6" t="s">
        <v>38</v>
      </c>
      <c r="J17" s="6" t="s">
        <v>38</v>
      </c>
      <c r="K17" s="6" t="s">
        <v>38</v>
      </c>
      <c r="L17" s="6" t="s">
        <v>38</v>
      </c>
      <c r="M17" s="6" t="s">
        <v>38</v>
      </c>
      <c r="N17" s="6" t="s">
        <v>38</v>
      </c>
      <c r="O17" s="6" t="s">
        <v>38</v>
      </c>
      <c r="P17" s="6" t="s">
        <v>38</v>
      </c>
      <c r="Q17" s="6" t="s">
        <v>38</v>
      </c>
      <c r="R17" s="6" t="s">
        <v>38</v>
      </c>
      <c r="S17" s="5">
        <v>0</v>
      </c>
      <c r="T17" s="5">
        <v>0</v>
      </c>
      <c r="U17" s="5">
        <v>1657</v>
      </c>
      <c r="V17" s="5">
        <v>454</v>
      </c>
      <c r="W17" s="6" t="s">
        <v>38</v>
      </c>
      <c r="X17" s="5">
        <v>453</v>
      </c>
      <c r="Y17" s="5">
        <v>2435</v>
      </c>
      <c r="Z17" s="6" t="s">
        <v>38</v>
      </c>
    </row>
    <row r="18" spans="1:26" x14ac:dyDescent="0.2">
      <c r="A18" s="7" t="s">
        <v>8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6" t="s">
        <v>38</v>
      </c>
      <c r="K18" s="6" t="s">
        <v>38</v>
      </c>
      <c r="L18" s="6" t="s">
        <v>38</v>
      </c>
      <c r="M18" s="6" t="s">
        <v>38</v>
      </c>
      <c r="N18" s="6" t="s">
        <v>38</v>
      </c>
      <c r="O18" s="5">
        <v>0</v>
      </c>
      <c r="P18" s="5">
        <v>0</v>
      </c>
      <c r="Q18" s="5">
        <v>0</v>
      </c>
      <c r="R18" s="5">
        <v>0</v>
      </c>
      <c r="S18" s="6" t="s">
        <v>38</v>
      </c>
      <c r="T18" s="6" t="s">
        <v>38</v>
      </c>
      <c r="U18" s="6" t="s">
        <v>38</v>
      </c>
      <c r="V18" s="6" t="s">
        <v>38</v>
      </c>
      <c r="W18" s="6" t="s">
        <v>38</v>
      </c>
      <c r="X18" s="6" t="s">
        <v>38</v>
      </c>
      <c r="Y18" s="6" t="s">
        <v>38</v>
      </c>
      <c r="Z18" s="5">
        <v>0</v>
      </c>
    </row>
    <row r="19" spans="1:26" x14ac:dyDescent="0.2">
      <c r="A19" s="7" t="s">
        <v>9</v>
      </c>
      <c r="B19" s="6" t="s">
        <v>38</v>
      </c>
      <c r="C19" s="6" t="s">
        <v>38</v>
      </c>
      <c r="D19" s="6" t="s">
        <v>38</v>
      </c>
      <c r="E19" s="6" t="s">
        <v>38</v>
      </c>
      <c r="F19" s="6" t="s">
        <v>38</v>
      </c>
      <c r="G19" s="5">
        <v>23662000</v>
      </c>
      <c r="H19" s="5">
        <v>17929967</v>
      </c>
      <c r="I19" s="5">
        <v>20445891</v>
      </c>
      <c r="J19" s="6" t="s">
        <v>38</v>
      </c>
      <c r="K19" s="6" t="s">
        <v>38</v>
      </c>
      <c r="L19" s="6" t="s">
        <v>38</v>
      </c>
      <c r="M19" s="6" t="s">
        <v>38</v>
      </c>
      <c r="N19" s="6" t="s">
        <v>38</v>
      </c>
      <c r="O19" s="5">
        <v>26778666</v>
      </c>
      <c r="P19" s="5">
        <v>22999798</v>
      </c>
      <c r="Q19" s="5">
        <v>32299663</v>
      </c>
      <c r="R19" s="5">
        <v>15913880</v>
      </c>
      <c r="S19" s="5">
        <v>11244918</v>
      </c>
      <c r="T19" s="5">
        <v>27453476</v>
      </c>
      <c r="U19" s="5">
        <v>105034221</v>
      </c>
      <c r="V19" s="5">
        <v>139159000</v>
      </c>
      <c r="W19" s="5">
        <v>112978073</v>
      </c>
      <c r="X19" s="6" t="s">
        <v>38</v>
      </c>
      <c r="Y19" s="6" t="s">
        <v>38</v>
      </c>
      <c r="Z19" s="6" t="s">
        <v>38</v>
      </c>
    </row>
    <row r="20" spans="1:26" x14ac:dyDescent="0.2">
      <c r="A20" s="7" t="s">
        <v>10</v>
      </c>
      <c r="B20" s="5">
        <v>0</v>
      </c>
      <c r="C20" s="5">
        <v>114844000</v>
      </c>
      <c r="D20" s="5">
        <v>112273000</v>
      </c>
      <c r="E20" s="5">
        <v>106503000</v>
      </c>
      <c r="F20" s="6" t="s">
        <v>38</v>
      </c>
      <c r="G20" s="6" t="s">
        <v>38</v>
      </c>
      <c r="H20" s="6" t="s">
        <v>38</v>
      </c>
      <c r="I20" s="6" t="s">
        <v>38</v>
      </c>
      <c r="J20" s="6" t="s">
        <v>38</v>
      </c>
      <c r="K20" s="6" t="s">
        <v>38</v>
      </c>
      <c r="L20" s="6" t="s">
        <v>38</v>
      </c>
      <c r="M20" s="6" t="s">
        <v>38</v>
      </c>
      <c r="N20" s="6" t="s">
        <v>38</v>
      </c>
      <c r="O20" s="6" t="s">
        <v>38</v>
      </c>
      <c r="P20" s="6" t="s">
        <v>38</v>
      </c>
      <c r="Q20" s="6" t="s">
        <v>38</v>
      </c>
      <c r="R20" s="6" t="s">
        <v>38</v>
      </c>
      <c r="S20" s="6" t="s">
        <v>38</v>
      </c>
      <c r="T20" s="6" t="s">
        <v>38</v>
      </c>
      <c r="U20" s="6" t="s">
        <v>38</v>
      </c>
      <c r="V20" s="6" t="s">
        <v>38</v>
      </c>
      <c r="W20" s="6" t="s">
        <v>38</v>
      </c>
      <c r="X20" s="6" t="s">
        <v>38</v>
      </c>
      <c r="Y20" s="6" t="s">
        <v>38</v>
      </c>
      <c r="Z20" s="6" t="s">
        <v>38</v>
      </c>
    </row>
    <row r="21" spans="1:26" x14ac:dyDescent="0.2">
      <c r="A21" s="7" t="s">
        <v>11</v>
      </c>
      <c r="B21" s="6" t="s">
        <v>38</v>
      </c>
      <c r="C21" s="6" t="s">
        <v>38</v>
      </c>
      <c r="D21" s="6" t="s">
        <v>38</v>
      </c>
      <c r="E21" s="6" t="s">
        <v>38</v>
      </c>
      <c r="F21" s="6" t="s">
        <v>38</v>
      </c>
      <c r="G21" s="6" t="s">
        <v>38</v>
      </c>
      <c r="H21" s="6" t="s">
        <v>38</v>
      </c>
      <c r="I21" s="6" t="s">
        <v>38</v>
      </c>
      <c r="J21" s="6" t="s">
        <v>38</v>
      </c>
      <c r="K21" s="6" t="s">
        <v>38</v>
      </c>
      <c r="L21" s="6" t="s">
        <v>38</v>
      </c>
      <c r="M21" s="6" t="s">
        <v>38</v>
      </c>
      <c r="N21" s="6" t="s">
        <v>38</v>
      </c>
      <c r="O21" s="6" t="s">
        <v>38</v>
      </c>
      <c r="P21" s="6" t="s">
        <v>38</v>
      </c>
      <c r="Q21" s="6" t="s">
        <v>38</v>
      </c>
      <c r="R21" s="6" t="s">
        <v>38</v>
      </c>
      <c r="S21" s="6" t="s">
        <v>38</v>
      </c>
      <c r="T21" s="6" t="s">
        <v>38</v>
      </c>
      <c r="U21" s="6" t="s">
        <v>38</v>
      </c>
      <c r="V21" s="6" t="s">
        <v>38</v>
      </c>
      <c r="W21" s="6" t="s">
        <v>38</v>
      </c>
      <c r="X21" s="6" t="s">
        <v>38</v>
      </c>
      <c r="Y21" s="6" t="s">
        <v>38</v>
      </c>
      <c r="Z21" s="6" t="s">
        <v>38</v>
      </c>
    </row>
    <row r="22" spans="1:26" x14ac:dyDescent="0.2">
      <c r="A22" s="7" t="s">
        <v>12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6" t="s">
        <v>38</v>
      </c>
      <c r="K22" s="6" t="s">
        <v>38</v>
      </c>
      <c r="L22" s="6" t="s">
        <v>38</v>
      </c>
      <c r="M22" s="6" t="s">
        <v>38</v>
      </c>
      <c r="N22" s="6" t="s">
        <v>38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</row>
    <row r="23" spans="1:26" x14ac:dyDescent="0.2">
      <c r="A23" s="7" t="s">
        <v>13</v>
      </c>
      <c r="B23" s="6" t="s">
        <v>38</v>
      </c>
      <c r="C23" s="6" t="s">
        <v>38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6" t="s">
        <v>38</v>
      </c>
      <c r="K23" s="6" t="s">
        <v>38</v>
      </c>
      <c r="L23" s="6" t="s">
        <v>38</v>
      </c>
      <c r="M23" s="6" t="s">
        <v>38</v>
      </c>
      <c r="N23" s="6" t="s">
        <v>38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</row>
    <row r="24" spans="1:26" x14ac:dyDescent="0.2">
      <c r="A24" s="7" t="s">
        <v>14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6" t="s">
        <v>38</v>
      </c>
      <c r="K24" s="6" t="s">
        <v>38</v>
      </c>
      <c r="L24" s="6" t="s">
        <v>38</v>
      </c>
      <c r="M24" s="6" t="s">
        <v>38</v>
      </c>
      <c r="N24" s="6" t="s">
        <v>38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</row>
    <row r="25" spans="1:26" x14ac:dyDescent="0.2">
      <c r="A25" s="7" t="s">
        <v>15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6" t="s">
        <v>38</v>
      </c>
      <c r="K25" s="6" t="s">
        <v>38</v>
      </c>
      <c r="L25" s="6" t="s">
        <v>38</v>
      </c>
      <c r="M25" s="6" t="s">
        <v>38</v>
      </c>
      <c r="N25" s="6" t="s">
        <v>38</v>
      </c>
      <c r="O25" s="6" t="s">
        <v>38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6" t="s">
        <v>38</v>
      </c>
      <c r="V25" s="6" t="s">
        <v>38</v>
      </c>
      <c r="W25" s="5">
        <v>0</v>
      </c>
      <c r="X25" s="5">
        <v>0</v>
      </c>
      <c r="Y25" s="5">
        <v>0</v>
      </c>
      <c r="Z25" s="5">
        <v>0</v>
      </c>
    </row>
    <row r="26" spans="1:26" x14ac:dyDescent="0.2">
      <c r="A26" s="7" t="s">
        <v>16</v>
      </c>
      <c r="B26" s="6" t="s">
        <v>38</v>
      </c>
      <c r="C26" s="6" t="s">
        <v>38</v>
      </c>
      <c r="D26" s="6" t="s">
        <v>38</v>
      </c>
      <c r="E26" s="6" t="s">
        <v>38</v>
      </c>
      <c r="F26" s="6" t="s">
        <v>38</v>
      </c>
      <c r="G26" s="6" t="s">
        <v>38</v>
      </c>
      <c r="H26" s="6" t="s">
        <v>38</v>
      </c>
      <c r="I26" s="6" t="s">
        <v>38</v>
      </c>
      <c r="J26" s="6" t="s">
        <v>38</v>
      </c>
      <c r="K26" s="6" t="s">
        <v>38</v>
      </c>
      <c r="L26" s="6" t="s">
        <v>38</v>
      </c>
      <c r="M26" s="6" t="s">
        <v>38</v>
      </c>
      <c r="N26" s="6" t="s">
        <v>38</v>
      </c>
      <c r="O26" s="6" t="s">
        <v>38</v>
      </c>
      <c r="P26" s="6" t="s">
        <v>38</v>
      </c>
      <c r="Q26" s="6" t="s">
        <v>38</v>
      </c>
      <c r="R26" s="6" t="s">
        <v>38</v>
      </c>
      <c r="S26" s="6" t="s">
        <v>38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</row>
    <row r="27" spans="1:26" x14ac:dyDescent="0.2">
      <c r="A27" s="7" t="s">
        <v>17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6" t="s">
        <v>38</v>
      </c>
      <c r="K27" s="6" t="s">
        <v>38</v>
      </c>
      <c r="L27" s="6" t="s">
        <v>38</v>
      </c>
      <c r="M27" s="6" t="s">
        <v>38</v>
      </c>
      <c r="N27" s="6" t="s">
        <v>38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</row>
    <row r="28" spans="1:26" x14ac:dyDescent="0.2">
      <c r="A28" s="7" t="s">
        <v>18</v>
      </c>
      <c r="B28" s="6" t="s">
        <v>38</v>
      </c>
      <c r="C28" s="6" t="s">
        <v>38</v>
      </c>
      <c r="D28" s="6" t="s">
        <v>38</v>
      </c>
      <c r="E28" s="6" t="s">
        <v>38</v>
      </c>
      <c r="F28" s="6" t="s">
        <v>38</v>
      </c>
      <c r="G28" s="6" t="s">
        <v>38</v>
      </c>
      <c r="H28" s="6" t="s">
        <v>38</v>
      </c>
      <c r="I28" s="6" t="s">
        <v>38</v>
      </c>
      <c r="J28" s="6" t="s">
        <v>38</v>
      </c>
      <c r="K28" s="6" t="s">
        <v>38</v>
      </c>
      <c r="L28" s="6" t="s">
        <v>38</v>
      </c>
      <c r="M28" s="6" t="s">
        <v>38</v>
      </c>
      <c r="N28" s="6" t="s">
        <v>38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</row>
    <row r="29" spans="1:26" x14ac:dyDescent="0.2">
      <c r="A29" s="7" t="s">
        <v>19</v>
      </c>
      <c r="B29" s="6" t="s">
        <v>38</v>
      </c>
      <c r="C29" s="6" t="s">
        <v>38</v>
      </c>
      <c r="D29" s="6" t="s">
        <v>38</v>
      </c>
      <c r="E29" s="6" t="s">
        <v>38</v>
      </c>
      <c r="F29" s="6" t="s">
        <v>38</v>
      </c>
      <c r="G29" s="6" t="s">
        <v>38</v>
      </c>
      <c r="H29" s="6" t="s">
        <v>38</v>
      </c>
      <c r="I29" s="6" t="s">
        <v>38</v>
      </c>
      <c r="J29" s="6" t="s">
        <v>38</v>
      </c>
      <c r="K29" s="6" t="s">
        <v>38</v>
      </c>
      <c r="L29" s="6" t="s">
        <v>38</v>
      </c>
      <c r="M29" s="6" t="s">
        <v>38</v>
      </c>
      <c r="N29" s="6" t="s">
        <v>38</v>
      </c>
      <c r="O29" s="5">
        <v>0</v>
      </c>
      <c r="P29" s="5">
        <v>0</v>
      </c>
      <c r="Q29" s="5">
        <v>0</v>
      </c>
      <c r="R29" s="5">
        <v>0</v>
      </c>
      <c r="S29" s="6" t="s">
        <v>38</v>
      </c>
      <c r="T29" s="6" t="s">
        <v>38</v>
      </c>
      <c r="U29" s="6" t="s">
        <v>38</v>
      </c>
      <c r="V29" s="6" t="s">
        <v>38</v>
      </c>
      <c r="W29" s="6" t="s">
        <v>38</v>
      </c>
      <c r="X29" s="6" t="s">
        <v>38</v>
      </c>
      <c r="Y29" s="6" t="s">
        <v>38</v>
      </c>
      <c r="Z29" s="6" t="s">
        <v>38</v>
      </c>
    </row>
    <row r="30" spans="1:26" x14ac:dyDescent="0.2">
      <c r="A30" s="7" t="s">
        <v>20</v>
      </c>
      <c r="B30" s="6" t="s">
        <v>38</v>
      </c>
      <c r="C30" s="6" t="s">
        <v>38</v>
      </c>
      <c r="D30" s="6" t="s">
        <v>38</v>
      </c>
      <c r="E30" s="6" t="s">
        <v>38</v>
      </c>
      <c r="F30" s="6" t="s">
        <v>38</v>
      </c>
      <c r="G30" s="5">
        <v>0</v>
      </c>
      <c r="H30" s="5">
        <v>0</v>
      </c>
      <c r="I30" s="5">
        <v>0</v>
      </c>
      <c r="J30" s="6" t="s">
        <v>38</v>
      </c>
      <c r="K30" s="6" t="s">
        <v>38</v>
      </c>
      <c r="L30" s="6" t="s">
        <v>38</v>
      </c>
      <c r="M30" s="6" t="s">
        <v>38</v>
      </c>
      <c r="N30" s="6" t="s">
        <v>38</v>
      </c>
      <c r="O30" s="6" t="s">
        <v>38</v>
      </c>
      <c r="P30" s="6" t="s">
        <v>38</v>
      </c>
      <c r="Q30" s="5">
        <v>2000</v>
      </c>
      <c r="R30" s="5">
        <v>3000</v>
      </c>
      <c r="S30" s="5">
        <v>3000</v>
      </c>
      <c r="T30" s="5">
        <v>3000</v>
      </c>
      <c r="U30" s="5">
        <v>3000</v>
      </c>
      <c r="V30" s="5">
        <v>3900</v>
      </c>
      <c r="W30" s="5">
        <v>2000</v>
      </c>
      <c r="X30" s="5">
        <v>2600</v>
      </c>
      <c r="Y30" s="5">
        <v>2300</v>
      </c>
      <c r="Z30" s="5">
        <v>6000</v>
      </c>
    </row>
    <row r="31" spans="1:26" x14ac:dyDescent="0.2">
      <c r="A31" s="7" t="s">
        <v>21</v>
      </c>
      <c r="B31" s="6" t="s">
        <v>38</v>
      </c>
      <c r="C31" s="6" t="s">
        <v>38</v>
      </c>
      <c r="D31" s="6" t="s">
        <v>38</v>
      </c>
      <c r="E31" s="6" t="s">
        <v>38</v>
      </c>
      <c r="F31" s="6" t="s">
        <v>38</v>
      </c>
      <c r="G31" s="6" t="s">
        <v>38</v>
      </c>
      <c r="H31" s="5">
        <v>0</v>
      </c>
      <c r="I31" s="5">
        <v>0</v>
      </c>
      <c r="J31" s="6" t="s">
        <v>38</v>
      </c>
      <c r="K31" s="6" t="s">
        <v>38</v>
      </c>
      <c r="L31" s="6" t="s">
        <v>38</v>
      </c>
      <c r="M31" s="6" t="s">
        <v>38</v>
      </c>
      <c r="N31" s="6" t="s">
        <v>38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</row>
    <row r="32" spans="1:26" x14ac:dyDescent="0.2">
      <c r="A32" s="7" t="s">
        <v>22</v>
      </c>
      <c r="B32" s="6" t="s">
        <v>38</v>
      </c>
      <c r="C32" s="6" t="s">
        <v>38</v>
      </c>
      <c r="D32" s="6" t="s">
        <v>38</v>
      </c>
      <c r="E32" s="6" t="s">
        <v>38</v>
      </c>
      <c r="F32" s="6" t="s">
        <v>38</v>
      </c>
      <c r="G32" s="5">
        <v>0</v>
      </c>
      <c r="H32" s="5">
        <v>0</v>
      </c>
      <c r="I32" s="5">
        <v>0</v>
      </c>
      <c r="J32" s="6" t="s">
        <v>38</v>
      </c>
      <c r="K32" s="6" t="s">
        <v>38</v>
      </c>
      <c r="L32" s="6" t="s">
        <v>38</v>
      </c>
      <c r="M32" s="6" t="s">
        <v>38</v>
      </c>
      <c r="N32" s="6" t="s">
        <v>38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</row>
    <row r="33" spans="1:26" x14ac:dyDescent="0.2">
      <c r="A33" s="7" t="s">
        <v>23</v>
      </c>
      <c r="B33" s="6" t="s">
        <v>38</v>
      </c>
      <c r="C33" s="6" t="s">
        <v>38</v>
      </c>
      <c r="D33" s="6" t="s">
        <v>38</v>
      </c>
      <c r="E33" s="6" t="s">
        <v>38</v>
      </c>
      <c r="F33" s="6" t="s">
        <v>38</v>
      </c>
      <c r="G33" s="6" t="s">
        <v>38</v>
      </c>
      <c r="H33" s="6" t="s">
        <v>38</v>
      </c>
      <c r="I33" s="5">
        <v>41572000</v>
      </c>
      <c r="J33" s="6" t="s">
        <v>38</v>
      </c>
      <c r="K33" s="6" t="s">
        <v>38</v>
      </c>
      <c r="L33" s="6" t="s">
        <v>38</v>
      </c>
      <c r="M33" s="6" t="s">
        <v>38</v>
      </c>
      <c r="N33" s="6" t="s">
        <v>38</v>
      </c>
      <c r="O33" s="6" t="s">
        <v>38</v>
      </c>
      <c r="P33" s="6" t="s">
        <v>38</v>
      </c>
      <c r="Q33" s="6" t="s">
        <v>38</v>
      </c>
      <c r="R33" s="6" t="s">
        <v>38</v>
      </c>
      <c r="S33" s="6" t="s">
        <v>38</v>
      </c>
      <c r="T33" s="6" t="s">
        <v>38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</row>
    <row r="34" spans="1:26" x14ac:dyDescent="0.2">
      <c r="A34" s="7" t="s">
        <v>24</v>
      </c>
      <c r="B34" s="6" t="s">
        <v>38</v>
      </c>
      <c r="C34" s="6" t="s">
        <v>38</v>
      </c>
      <c r="D34" s="6" t="s">
        <v>38</v>
      </c>
      <c r="E34" s="6" t="s">
        <v>38</v>
      </c>
      <c r="F34" s="6" t="s">
        <v>38</v>
      </c>
      <c r="G34" s="6" t="s">
        <v>38</v>
      </c>
      <c r="H34" s="5">
        <v>0</v>
      </c>
      <c r="I34" s="5">
        <v>0</v>
      </c>
      <c r="J34" s="6" t="s">
        <v>38</v>
      </c>
      <c r="K34" s="6" t="s">
        <v>38</v>
      </c>
      <c r="L34" s="6" t="s">
        <v>38</v>
      </c>
      <c r="M34" s="6" t="s">
        <v>38</v>
      </c>
      <c r="N34" s="6" t="s">
        <v>38</v>
      </c>
      <c r="O34" s="6" t="s">
        <v>38</v>
      </c>
      <c r="P34" s="6" t="s">
        <v>38</v>
      </c>
      <c r="Q34" s="6" t="s">
        <v>38</v>
      </c>
      <c r="R34" s="6" t="s">
        <v>38</v>
      </c>
      <c r="S34" s="6" t="s">
        <v>38</v>
      </c>
      <c r="T34" s="6" t="s">
        <v>38</v>
      </c>
      <c r="U34" s="6" t="s">
        <v>38</v>
      </c>
      <c r="V34" s="6" t="s">
        <v>38</v>
      </c>
      <c r="W34" s="6" t="s">
        <v>38</v>
      </c>
      <c r="X34" s="6" t="s">
        <v>38</v>
      </c>
      <c r="Y34" s="6" t="s">
        <v>38</v>
      </c>
      <c r="Z34" s="6" t="s">
        <v>38</v>
      </c>
    </row>
    <row r="35" spans="1:26" x14ac:dyDescent="0.2">
      <c r="A35" s="7" t="s">
        <v>25</v>
      </c>
      <c r="B35" s="6" t="s">
        <v>38</v>
      </c>
      <c r="C35" s="6" t="s">
        <v>38</v>
      </c>
      <c r="D35" s="6" t="s">
        <v>38</v>
      </c>
      <c r="E35" s="6" t="s">
        <v>38</v>
      </c>
      <c r="F35" s="6" t="s">
        <v>38</v>
      </c>
      <c r="G35" s="6" t="s">
        <v>38</v>
      </c>
      <c r="H35" s="6" t="s">
        <v>38</v>
      </c>
      <c r="I35" s="6" t="s">
        <v>38</v>
      </c>
      <c r="J35" s="6" t="s">
        <v>38</v>
      </c>
      <c r="K35" s="6" t="s">
        <v>38</v>
      </c>
      <c r="L35" s="6" t="s">
        <v>38</v>
      </c>
      <c r="M35" s="6" t="s">
        <v>38</v>
      </c>
      <c r="N35" s="6" t="s">
        <v>38</v>
      </c>
      <c r="O35" s="6" t="s">
        <v>38</v>
      </c>
      <c r="P35" s="6" t="s">
        <v>38</v>
      </c>
      <c r="Q35" s="6" t="s">
        <v>38</v>
      </c>
      <c r="R35" s="6" t="s">
        <v>38</v>
      </c>
      <c r="S35" s="6" t="s">
        <v>38</v>
      </c>
      <c r="T35" s="6" t="s">
        <v>38</v>
      </c>
      <c r="U35" s="6" t="s">
        <v>38</v>
      </c>
      <c r="V35" s="5">
        <v>46993560</v>
      </c>
      <c r="W35" s="5">
        <v>37314700</v>
      </c>
      <c r="X35" s="5">
        <v>30964121</v>
      </c>
      <c r="Y35" s="5">
        <v>38129400</v>
      </c>
      <c r="Z35" s="5">
        <v>39546431</v>
      </c>
    </row>
    <row r="36" spans="1:26" x14ac:dyDescent="0.2">
      <c r="A36" s="7" t="s">
        <v>26</v>
      </c>
      <c r="B36" s="6" t="s">
        <v>38</v>
      </c>
      <c r="C36" s="6" t="s">
        <v>38</v>
      </c>
      <c r="D36" s="6" t="s">
        <v>38</v>
      </c>
      <c r="E36" s="6" t="s">
        <v>38</v>
      </c>
      <c r="F36" s="6" t="s">
        <v>38</v>
      </c>
      <c r="G36" s="6" t="s">
        <v>38</v>
      </c>
      <c r="H36" s="6" t="s">
        <v>38</v>
      </c>
      <c r="I36" s="6" t="s">
        <v>38</v>
      </c>
      <c r="J36" s="6" t="s">
        <v>38</v>
      </c>
      <c r="K36" s="6" t="s">
        <v>38</v>
      </c>
      <c r="L36" s="6" t="s">
        <v>38</v>
      </c>
      <c r="M36" s="6" t="s">
        <v>38</v>
      </c>
      <c r="N36" s="6" t="s">
        <v>38</v>
      </c>
      <c r="O36" s="6" t="s">
        <v>38</v>
      </c>
      <c r="P36" s="6" t="s">
        <v>38</v>
      </c>
      <c r="Q36" s="6" t="s">
        <v>38</v>
      </c>
      <c r="R36" s="6" t="s">
        <v>38</v>
      </c>
      <c r="S36" s="6" t="s">
        <v>38</v>
      </c>
      <c r="T36" s="6" t="s">
        <v>38</v>
      </c>
      <c r="U36" s="6" t="s">
        <v>38</v>
      </c>
      <c r="V36" s="5">
        <v>4434000</v>
      </c>
      <c r="W36" s="5">
        <v>3117000</v>
      </c>
      <c r="X36" s="5">
        <v>3043000</v>
      </c>
      <c r="Y36" s="5">
        <v>2997000</v>
      </c>
      <c r="Z36" s="5">
        <v>3012000</v>
      </c>
    </row>
    <row r="37" spans="1:26" x14ac:dyDescent="0.2">
      <c r="A37" s="7" t="s">
        <v>27</v>
      </c>
      <c r="B37" s="6" t="s">
        <v>38</v>
      </c>
      <c r="C37" s="6" t="s">
        <v>38</v>
      </c>
      <c r="D37" s="6" t="s">
        <v>38</v>
      </c>
      <c r="E37" s="6" t="s">
        <v>38</v>
      </c>
      <c r="F37" s="6" t="s">
        <v>38</v>
      </c>
      <c r="G37" s="6" t="s">
        <v>38</v>
      </c>
      <c r="H37" s="6" t="s">
        <v>38</v>
      </c>
      <c r="I37" s="6" t="s">
        <v>38</v>
      </c>
      <c r="J37" s="6" t="s">
        <v>38</v>
      </c>
      <c r="K37" s="6" t="s">
        <v>38</v>
      </c>
      <c r="L37" s="6" t="s">
        <v>38</v>
      </c>
      <c r="M37" s="6" t="s">
        <v>38</v>
      </c>
      <c r="N37" s="6" t="s">
        <v>38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</row>
    <row r="38" spans="1:26" x14ac:dyDescent="0.2">
      <c r="A38" s="7" t="s">
        <v>28</v>
      </c>
      <c r="B38" s="6" t="s">
        <v>38</v>
      </c>
      <c r="C38" s="6" t="s">
        <v>38</v>
      </c>
      <c r="D38" s="6" t="s">
        <v>38</v>
      </c>
      <c r="E38" s="6" t="s">
        <v>38</v>
      </c>
      <c r="F38" s="6" t="s">
        <v>38</v>
      </c>
      <c r="G38" s="6" t="s">
        <v>38</v>
      </c>
      <c r="H38" s="6" t="s">
        <v>38</v>
      </c>
      <c r="I38" s="5">
        <v>0</v>
      </c>
      <c r="J38" s="6" t="s">
        <v>38</v>
      </c>
      <c r="K38" s="6" t="s">
        <v>38</v>
      </c>
      <c r="L38" s="6" t="s">
        <v>38</v>
      </c>
      <c r="M38" s="6" t="s">
        <v>38</v>
      </c>
      <c r="N38" s="6" t="s">
        <v>38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</row>
    <row r="39" spans="1:26" x14ac:dyDescent="0.2">
      <c r="A39" s="7" t="s">
        <v>29</v>
      </c>
      <c r="B39" s="6" t="s">
        <v>38</v>
      </c>
      <c r="C39" s="6" t="s">
        <v>38</v>
      </c>
      <c r="D39" s="6" t="s">
        <v>38</v>
      </c>
      <c r="E39" s="6" t="s">
        <v>38</v>
      </c>
      <c r="F39" s="6" t="s">
        <v>38</v>
      </c>
      <c r="G39" s="6" t="s">
        <v>38</v>
      </c>
      <c r="H39" s="5">
        <v>0</v>
      </c>
      <c r="I39" s="5">
        <v>0</v>
      </c>
      <c r="J39" s="6" t="s">
        <v>38</v>
      </c>
      <c r="K39" s="6" t="s">
        <v>38</v>
      </c>
      <c r="L39" s="6" t="s">
        <v>38</v>
      </c>
      <c r="M39" s="6" t="s">
        <v>38</v>
      </c>
      <c r="N39" s="6" t="s">
        <v>38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</row>
    <row r="40" spans="1:26" x14ac:dyDescent="0.2">
      <c r="A40" s="7" t="s">
        <v>30</v>
      </c>
      <c r="B40" s="6" t="s">
        <v>38</v>
      </c>
      <c r="C40" s="6" t="s">
        <v>38</v>
      </c>
      <c r="D40" s="6" t="s">
        <v>38</v>
      </c>
      <c r="E40" s="6" t="s">
        <v>38</v>
      </c>
      <c r="F40" s="6" t="s">
        <v>38</v>
      </c>
      <c r="G40" s="6" t="s">
        <v>38</v>
      </c>
      <c r="H40" s="6" t="s">
        <v>38</v>
      </c>
      <c r="I40" s="6" t="s">
        <v>38</v>
      </c>
      <c r="J40" s="6" t="s">
        <v>38</v>
      </c>
      <c r="K40" s="6" t="s">
        <v>38</v>
      </c>
      <c r="L40" s="6" t="s">
        <v>38</v>
      </c>
      <c r="M40" s="6" t="s">
        <v>38</v>
      </c>
      <c r="N40" s="6" t="s">
        <v>38</v>
      </c>
      <c r="O40" s="5">
        <v>2000</v>
      </c>
      <c r="P40" s="5">
        <v>2000</v>
      </c>
      <c r="Q40" s="5">
        <v>2000</v>
      </c>
      <c r="R40" s="5">
        <v>2000</v>
      </c>
      <c r="S40" s="5">
        <v>2000</v>
      </c>
      <c r="T40" s="5">
        <v>1000</v>
      </c>
      <c r="U40" s="5">
        <v>2000</v>
      </c>
      <c r="V40" s="5">
        <v>1000</v>
      </c>
      <c r="W40" s="5">
        <v>0</v>
      </c>
      <c r="X40" s="5">
        <v>0</v>
      </c>
      <c r="Y40" s="5">
        <v>0</v>
      </c>
      <c r="Z40" s="5">
        <v>0</v>
      </c>
    </row>
    <row r="41" spans="1:26" x14ac:dyDescent="0.2">
      <c r="A41" s="7" t="s">
        <v>31</v>
      </c>
      <c r="B41" s="6" t="s">
        <v>38</v>
      </c>
      <c r="C41" s="6" t="s">
        <v>38</v>
      </c>
      <c r="D41" s="6" t="s">
        <v>38</v>
      </c>
      <c r="E41" s="6" t="s">
        <v>38</v>
      </c>
      <c r="F41" s="6" t="s">
        <v>38</v>
      </c>
      <c r="G41" s="6" t="s">
        <v>38</v>
      </c>
      <c r="H41" s="6" t="s">
        <v>38</v>
      </c>
      <c r="I41" s="6" t="s">
        <v>38</v>
      </c>
      <c r="J41" s="6" t="s">
        <v>38</v>
      </c>
      <c r="K41" s="6" t="s">
        <v>38</v>
      </c>
      <c r="L41" s="6" t="s">
        <v>38</v>
      </c>
      <c r="M41" s="6" t="s">
        <v>38</v>
      </c>
      <c r="N41" s="6" t="s">
        <v>38</v>
      </c>
      <c r="O41" s="6" t="s">
        <v>38</v>
      </c>
      <c r="P41" s="6" t="s">
        <v>38</v>
      </c>
      <c r="Q41" s="6" t="s">
        <v>38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6" t="s">
        <v>38</v>
      </c>
      <c r="X41" s="5">
        <v>0</v>
      </c>
      <c r="Y41" s="5">
        <v>0</v>
      </c>
      <c r="Z41" s="5">
        <v>0</v>
      </c>
    </row>
    <row r="42" spans="1:26" x14ac:dyDescent="0.2">
      <c r="A42" s="7" t="s">
        <v>32</v>
      </c>
      <c r="B42" s="6" t="s">
        <v>38</v>
      </c>
      <c r="C42" s="6" t="s">
        <v>38</v>
      </c>
      <c r="D42" s="6" t="s">
        <v>38</v>
      </c>
      <c r="E42" s="6" t="s">
        <v>38</v>
      </c>
      <c r="F42" s="6" t="s">
        <v>38</v>
      </c>
      <c r="G42" s="6" t="s">
        <v>38</v>
      </c>
      <c r="H42" s="6" t="s">
        <v>38</v>
      </c>
      <c r="I42" s="6" t="s">
        <v>38</v>
      </c>
      <c r="J42" s="6" t="s">
        <v>38</v>
      </c>
      <c r="K42" s="6" t="s">
        <v>38</v>
      </c>
      <c r="L42" s="6" t="s">
        <v>38</v>
      </c>
      <c r="M42" s="6" t="s">
        <v>38</v>
      </c>
      <c r="N42" s="6" t="s">
        <v>38</v>
      </c>
      <c r="O42" s="6" t="s">
        <v>38</v>
      </c>
      <c r="P42" s="6" t="s">
        <v>38</v>
      </c>
      <c r="Q42" s="6" t="s">
        <v>38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</row>
    <row r="43" spans="1:26" x14ac:dyDescent="0.2">
      <c r="A43" s="7" t="s">
        <v>33</v>
      </c>
      <c r="B43" s="6" t="s">
        <v>38</v>
      </c>
      <c r="C43" s="6" t="s">
        <v>38</v>
      </c>
      <c r="D43" s="6" t="s">
        <v>38</v>
      </c>
      <c r="E43" s="6" t="s">
        <v>38</v>
      </c>
      <c r="F43" s="6" t="s">
        <v>38</v>
      </c>
      <c r="G43" s="6" t="s">
        <v>38</v>
      </c>
      <c r="H43" s="6" t="s">
        <v>38</v>
      </c>
      <c r="I43" s="6" t="s">
        <v>38</v>
      </c>
      <c r="J43" s="6" t="s">
        <v>38</v>
      </c>
      <c r="K43" s="6" t="s">
        <v>38</v>
      </c>
      <c r="L43" s="6" t="s">
        <v>38</v>
      </c>
      <c r="M43" s="6" t="s">
        <v>38</v>
      </c>
      <c r="N43" s="6" t="s">
        <v>38</v>
      </c>
      <c r="O43" s="6" t="s">
        <v>38</v>
      </c>
      <c r="P43" s="6" t="s">
        <v>38</v>
      </c>
      <c r="Q43" s="6" t="s">
        <v>38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</row>
    <row r="44" spans="1:26" x14ac:dyDescent="0.2">
      <c r="A44" s="7" t="s">
        <v>34</v>
      </c>
      <c r="B44" s="6" t="s">
        <v>38</v>
      </c>
      <c r="C44" s="6" t="s">
        <v>38</v>
      </c>
      <c r="D44" s="6" t="s">
        <v>38</v>
      </c>
      <c r="E44" s="6" t="s">
        <v>38</v>
      </c>
      <c r="F44" s="6" t="s">
        <v>38</v>
      </c>
      <c r="G44" s="6" t="s">
        <v>38</v>
      </c>
      <c r="H44" s="6" t="s">
        <v>38</v>
      </c>
      <c r="I44" s="6" t="s">
        <v>38</v>
      </c>
      <c r="J44" s="6" t="s">
        <v>38</v>
      </c>
      <c r="K44" s="6" t="s">
        <v>38</v>
      </c>
      <c r="L44" s="6" t="s">
        <v>38</v>
      </c>
      <c r="M44" s="6" t="s">
        <v>38</v>
      </c>
      <c r="N44" s="6" t="s">
        <v>38</v>
      </c>
      <c r="O44" s="6" t="s">
        <v>38</v>
      </c>
      <c r="P44" s="6" t="s">
        <v>38</v>
      </c>
      <c r="Q44" s="6" t="s">
        <v>38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6" t="s">
        <v>38</v>
      </c>
    </row>
    <row r="45" spans="1:26" x14ac:dyDescent="0.2">
      <c r="A45" s="7" t="s">
        <v>41</v>
      </c>
      <c r="B45" s="6" t="s">
        <v>38</v>
      </c>
      <c r="C45" s="6" t="s">
        <v>38</v>
      </c>
      <c r="D45" s="6" t="s">
        <v>38</v>
      </c>
      <c r="E45" s="6" t="s">
        <v>38</v>
      </c>
      <c r="F45" s="6" t="s">
        <v>38</v>
      </c>
      <c r="G45" s="6" t="s">
        <v>38</v>
      </c>
      <c r="H45" s="6" t="s">
        <v>38</v>
      </c>
      <c r="I45" s="6" t="s">
        <v>38</v>
      </c>
      <c r="J45" s="6" t="s">
        <v>38</v>
      </c>
      <c r="K45" s="6" t="s">
        <v>38</v>
      </c>
      <c r="L45" s="6" t="s">
        <v>38</v>
      </c>
      <c r="M45" s="6" t="s">
        <v>38</v>
      </c>
      <c r="N45" s="6" t="s">
        <v>38</v>
      </c>
      <c r="O45" s="5">
        <v>453098767</v>
      </c>
      <c r="P45" s="5">
        <v>419740816</v>
      </c>
      <c r="Q45" s="5">
        <v>457792295</v>
      </c>
      <c r="R45" s="5">
        <v>400275043</v>
      </c>
      <c r="S45" s="5">
        <v>414840866</v>
      </c>
      <c r="T45" s="5">
        <v>370294463</v>
      </c>
      <c r="U45" s="5">
        <v>452515580</v>
      </c>
      <c r="V45" s="5">
        <v>434127426</v>
      </c>
      <c r="W45" s="5">
        <v>362724516</v>
      </c>
      <c r="X45" s="5">
        <v>360000000</v>
      </c>
      <c r="Y45" s="5">
        <v>379244809</v>
      </c>
      <c r="Z45" s="5">
        <v>376149187</v>
      </c>
    </row>
    <row r="46" spans="1:26" x14ac:dyDescent="0.2">
      <c r="A46" s="7" t="s">
        <v>40</v>
      </c>
      <c r="B46" s="6" t="s">
        <v>38</v>
      </c>
      <c r="C46" s="6" t="s">
        <v>38</v>
      </c>
      <c r="D46" s="6" t="s">
        <v>38</v>
      </c>
      <c r="E46" s="6" t="s">
        <v>38</v>
      </c>
      <c r="F46" s="6" t="s">
        <v>38</v>
      </c>
      <c r="G46" s="6" t="s">
        <v>38</v>
      </c>
      <c r="H46" s="6" t="s">
        <v>38</v>
      </c>
      <c r="I46" s="6" t="s">
        <v>38</v>
      </c>
      <c r="J46" s="6" t="s">
        <v>38</v>
      </c>
      <c r="K46" s="6" t="s">
        <v>38</v>
      </c>
      <c r="L46" s="6" t="s">
        <v>38</v>
      </c>
      <c r="M46" s="6" t="s">
        <v>38</v>
      </c>
      <c r="N46" s="6" t="s">
        <v>38</v>
      </c>
      <c r="O46" s="5">
        <v>453098767</v>
      </c>
      <c r="P46" s="5">
        <v>419820816</v>
      </c>
      <c r="Q46" s="5">
        <v>457832295</v>
      </c>
      <c r="R46" s="5">
        <v>400356043</v>
      </c>
      <c r="S46" s="5">
        <v>414960866</v>
      </c>
      <c r="T46" s="5">
        <v>370414463</v>
      </c>
      <c r="U46" s="5">
        <v>452637994</v>
      </c>
      <c r="V46" s="5">
        <v>434295646</v>
      </c>
      <c r="W46" s="5">
        <v>362875375</v>
      </c>
      <c r="X46" s="5">
        <v>385400077</v>
      </c>
      <c r="Y46" s="5">
        <v>379604886</v>
      </c>
      <c r="Z46" s="5">
        <v>376849554</v>
      </c>
    </row>
    <row r="47" spans="1:26" x14ac:dyDescent="0.2">
      <c r="A47" s="7" t="s">
        <v>35</v>
      </c>
      <c r="B47" s="6" t="s">
        <v>38</v>
      </c>
      <c r="C47" s="6" t="s">
        <v>38</v>
      </c>
      <c r="D47" s="6" t="s">
        <v>38</v>
      </c>
      <c r="E47" s="6" t="s">
        <v>38</v>
      </c>
      <c r="F47" s="6" t="s">
        <v>38</v>
      </c>
      <c r="G47" s="6" t="s">
        <v>38</v>
      </c>
      <c r="H47" s="6" t="s">
        <v>38</v>
      </c>
      <c r="I47" s="6" t="s">
        <v>38</v>
      </c>
      <c r="J47" s="6" t="s">
        <v>38</v>
      </c>
      <c r="K47" s="6" t="s">
        <v>38</v>
      </c>
      <c r="L47" s="6" t="s">
        <v>38</v>
      </c>
      <c r="M47" s="6" t="s">
        <v>38</v>
      </c>
      <c r="N47" s="6" t="s">
        <v>38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</row>
    <row r="49" spans="1:2" x14ac:dyDescent="0.2">
      <c r="A49" s="4" t="s">
        <v>39</v>
      </c>
    </row>
    <row r="50" spans="1:2" x14ac:dyDescent="0.2">
      <c r="A50" s="4" t="s">
        <v>38</v>
      </c>
      <c r="B50" s="4" t="s">
        <v>37</v>
      </c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52"/>
  <sheetViews>
    <sheetView topLeftCell="A10" zoomScaleNormal="100" workbookViewId="0">
      <selection activeCell="H51" sqref="H51"/>
    </sheetView>
  </sheetViews>
  <sheetFormatPr baseColWidth="10" defaultColWidth="10.28515625" defaultRowHeight="14.25" x14ac:dyDescent="0.2"/>
  <cols>
    <col min="1" max="6" width="10.28515625" style="3"/>
    <col min="7" max="7" width="11.140625" style="3" bestFit="1" customWidth="1"/>
    <col min="8" max="16384" width="10.28515625" style="3"/>
  </cols>
  <sheetData>
    <row r="1" spans="1:26" x14ac:dyDescent="0.2">
      <c r="A1" s="4" t="s">
        <v>51</v>
      </c>
    </row>
    <row r="3" spans="1:26" x14ac:dyDescent="0.2">
      <c r="A3" s="4" t="s">
        <v>50</v>
      </c>
    </row>
    <row r="4" spans="1:26" x14ac:dyDescent="0.2">
      <c r="A4" s="4" t="s">
        <v>49</v>
      </c>
    </row>
    <row r="5" spans="1:26" x14ac:dyDescent="0.2">
      <c r="A5" s="4" t="s">
        <v>48</v>
      </c>
    </row>
    <row r="7" spans="1:26" x14ac:dyDescent="0.2">
      <c r="A7" s="4" t="s">
        <v>46</v>
      </c>
    </row>
    <row r="8" spans="1:26" x14ac:dyDescent="0.2">
      <c r="A8" s="4" t="s">
        <v>44</v>
      </c>
    </row>
    <row r="10" spans="1:26" x14ac:dyDescent="0.2">
      <c r="A10" s="7" t="s">
        <v>42</v>
      </c>
      <c r="B10" s="7">
        <v>1995</v>
      </c>
      <c r="C10" s="7">
        <v>1996</v>
      </c>
      <c r="D10" s="7">
        <v>1997</v>
      </c>
      <c r="E10" s="7">
        <v>1998</v>
      </c>
      <c r="F10" s="7">
        <v>1999</v>
      </c>
      <c r="G10" s="7">
        <v>2000</v>
      </c>
      <c r="H10" s="7">
        <v>2001</v>
      </c>
      <c r="I10" s="7">
        <v>2002</v>
      </c>
      <c r="J10" s="7">
        <v>2003</v>
      </c>
      <c r="K10" s="7">
        <v>2004</v>
      </c>
      <c r="L10" s="7">
        <v>2005</v>
      </c>
      <c r="M10" s="7">
        <v>2006</v>
      </c>
      <c r="N10" s="7">
        <v>2007</v>
      </c>
      <c r="O10" s="7">
        <v>2008</v>
      </c>
      <c r="P10" s="7">
        <v>2009</v>
      </c>
      <c r="Q10" s="7">
        <v>2010</v>
      </c>
      <c r="R10" s="7">
        <v>2011</v>
      </c>
      <c r="S10" s="7">
        <v>2012</v>
      </c>
      <c r="T10" s="7">
        <v>2013</v>
      </c>
      <c r="U10" s="7">
        <v>2014</v>
      </c>
      <c r="V10" s="7">
        <v>2015</v>
      </c>
      <c r="W10" s="7">
        <v>2016</v>
      </c>
      <c r="X10" s="7">
        <v>2017</v>
      </c>
      <c r="Y10" s="7">
        <v>2018</v>
      </c>
      <c r="Z10" s="7">
        <v>2019</v>
      </c>
    </row>
    <row r="11" spans="1:26" x14ac:dyDescent="0.2">
      <c r="A11" s="7" t="s">
        <v>1</v>
      </c>
      <c r="B11" s="5">
        <v>22612000</v>
      </c>
      <c r="C11" s="5">
        <v>20480000</v>
      </c>
      <c r="D11" s="5">
        <v>19042000</v>
      </c>
      <c r="E11" s="5">
        <v>21654000</v>
      </c>
      <c r="F11" s="5">
        <v>21234000</v>
      </c>
      <c r="G11" s="5">
        <v>22908000</v>
      </c>
      <c r="H11" s="5">
        <v>19468000</v>
      </c>
      <c r="I11" s="5">
        <v>0</v>
      </c>
      <c r="J11" s="6" t="s">
        <v>38</v>
      </c>
      <c r="K11" s="6" t="s">
        <v>38</v>
      </c>
      <c r="L11" s="6" t="s">
        <v>38</v>
      </c>
      <c r="M11" s="6" t="s">
        <v>38</v>
      </c>
      <c r="N11" s="6" t="s">
        <v>38</v>
      </c>
      <c r="O11" s="6" t="s">
        <v>38</v>
      </c>
      <c r="P11" s="6" t="s">
        <v>38</v>
      </c>
      <c r="Q11" s="5">
        <v>0</v>
      </c>
      <c r="R11" s="5">
        <v>0</v>
      </c>
      <c r="S11" s="6" t="s">
        <v>38</v>
      </c>
      <c r="T11" s="6" t="s">
        <v>38</v>
      </c>
      <c r="U11" s="6" t="s">
        <v>38</v>
      </c>
      <c r="V11" s="6" t="s">
        <v>38</v>
      </c>
      <c r="W11" s="6" t="s">
        <v>38</v>
      </c>
      <c r="X11" s="6" t="s">
        <v>38</v>
      </c>
      <c r="Y11" s="6" t="s">
        <v>38</v>
      </c>
      <c r="Z11" s="6" t="s">
        <v>38</v>
      </c>
    </row>
    <row r="12" spans="1:26" x14ac:dyDescent="0.2">
      <c r="A12" s="7" t="s">
        <v>2</v>
      </c>
      <c r="B12" s="6" t="s">
        <v>38</v>
      </c>
      <c r="C12" s="6" t="s">
        <v>38</v>
      </c>
      <c r="D12" s="6" t="s">
        <v>38</v>
      </c>
      <c r="E12" s="6" t="s">
        <v>38</v>
      </c>
      <c r="F12" s="6" t="s">
        <v>38</v>
      </c>
      <c r="G12" s="6" t="s">
        <v>38</v>
      </c>
      <c r="H12" s="6" t="s">
        <v>38</v>
      </c>
      <c r="I12" s="6" t="s">
        <v>38</v>
      </c>
      <c r="J12" s="6" t="s">
        <v>38</v>
      </c>
      <c r="K12" s="6" t="s">
        <v>38</v>
      </c>
      <c r="L12" s="6" t="s">
        <v>38</v>
      </c>
      <c r="M12" s="6" t="s">
        <v>38</v>
      </c>
      <c r="N12" s="6" t="s">
        <v>38</v>
      </c>
      <c r="O12" s="6" t="s">
        <v>38</v>
      </c>
      <c r="P12" s="6" t="s">
        <v>38</v>
      </c>
      <c r="Q12" s="6" t="s">
        <v>38</v>
      </c>
      <c r="R12" s="6" t="s">
        <v>38</v>
      </c>
      <c r="S12" s="6" t="s">
        <v>38</v>
      </c>
      <c r="T12" s="6" t="s">
        <v>38</v>
      </c>
      <c r="U12" s="6" t="s">
        <v>38</v>
      </c>
      <c r="V12" s="5">
        <v>800940000</v>
      </c>
      <c r="W12" s="5">
        <v>712197000</v>
      </c>
      <c r="X12" s="5">
        <v>963857000</v>
      </c>
      <c r="Y12" s="5">
        <v>718367000</v>
      </c>
      <c r="Z12" s="5">
        <v>647030000</v>
      </c>
    </row>
    <row r="13" spans="1:26" x14ac:dyDescent="0.2">
      <c r="A13" s="7" t="s">
        <v>3</v>
      </c>
      <c r="B13" s="6" t="s">
        <v>38</v>
      </c>
      <c r="C13" s="5">
        <v>109141000</v>
      </c>
      <c r="D13" s="6" t="s">
        <v>38</v>
      </c>
      <c r="E13" s="6" t="s">
        <v>38</v>
      </c>
      <c r="F13" s="6" t="s">
        <v>38</v>
      </c>
      <c r="G13" s="6" t="s">
        <v>38</v>
      </c>
      <c r="H13" s="6" t="s">
        <v>38</v>
      </c>
      <c r="I13" s="6" t="s">
        <v>38</v>
      </c>
      <c r="J13" s="6" t="s">
        <v>38</v>
      </c>
      <c r="K13" s="6" t="s">
        <v>38</v>
      </c>
      <c r="L13" s="6" t="s">
        <v>38</v>
      </c>
      <c r="M13" s="6" t="s">
        <v>38</v>
      </c>
      <c r="N13" s="6" t="s">
        <v>38</v>
      </c>
      <c r="O13" s="5">
        <v>223773000</v>
      </c>
      <c r="P13" s="5">
        <v>173258000</v>
      </c>
      <c r="Q13" s="5">
        <v>317894000</v>
      </c>
      <c r="R13" s="5">
        <v>333578000</v>
      </c>
      <c r="S13" s="5">
        <v>287396000</v>
      </c>
      <c r="T13" s="5">
        <v>257284000</v>
      </c>
      <c r="U13" s="5">
        <v>254032000</v>
      </c>
      <c r="V13" s="5">
        <v>252556000</v>
      </c>
      <c r="W13" s="5">
        <v>292350000</v>
      </c>
      <c r="X13" s="5">
        <v>262568000</v>
      </c>
      <c r="Y13" s="5">
        <v>274965000</v>
      </c>
      <c r="Z13" s="5">
        <v>288876000</v>
      </c>
    </row>
    <row r="14" spans="1:26" x14ac:dyDescent="0.2">
      <c r="A14" s="7" t="s">
        <v>4</v>
      </c>
      <c r="B14" s="6" t="s">
        <v>38</v>
      </c>
      <c r="C14" s="6" t="s">
        <v>38</v>
      </c>
      <c r="D14" s="6" t="s">
        <v>38</v>
      </c>
      <c r="E14" s="6" t="s">
        <v>38</v>
      </c>
      <c r="F14" s="6" t="s">
        <v>38</v>
      </c>
      <c r="G14" s="5">
        <v>435717000</v>
      </c>
      <c r="H14" s="5">
        <v>460521000</v>
      </c>
      <c r="I14" s="5">
        <v>425855000</v>
      </c>
      <c r="J14" s="6" t="s">
        <v>38</v>
      </c>
      <c r="K14" s="6" t="s">
        <v>38</v>
      </c>
      <c r="L14" s="6" t="s">
        <v>38</v>
      </c>
      <c r="M14" s="6" t="s">
        <v>38</v>
      </c>
      <c r="N14" s="6" t="s">
        <v>38</v>
      </c>
      <c r="O14" s="6" t="s">
        <v>38</v>
      </c>
      <c r="P14" s="6" t="s">
        <v>38</v>
      </c>
      <c r="Q14" s="5">
        <v>221767000</v>
      </c>
      <c r="R14" s="6" t="s">
        <v>38</v>
      </c>
      <c r="S14" s="6" t="s">
        <v>38</v>
      </c>
      <c r="T14" s="6" t="s">
        <v>38</v>
      </c>
      <c r="U14" s="6" t="s">
        <v>38</v>
      </c>
      <c r="V14" s="6" t="s">
        <v>38</v>
      </c>
      <c r="W14" s="6" t="s">
        <v>38</v>
      </c>
      <c r="X14" s="6" t="s">
        <v>38</v>
      </c>
      <c r="Y14" s="6" t="s">
        <v>38</v>
      </c>
      <c r="Z14" s="6" t="s">
        <v>38</v>
      </c>
    </row>
    <row r="15" spans="1:26" x14ac:dyDescent="0.2">
      <c r="A15" s="7" t="s">
        <v>5</v>
      </c>
      <c r="B15" s="5">
        <v>0</v>
      </c>
      <c r="C15" s="5">
        <v>0</v>
      </c>
      <c r="D15" s="5">
        <v>93687</v>
      </c>
      <c r="E15" s="5">
        <v>0</v>
      </c>
      <c r="F15" s="5">
        <v>0</v>
      </c>
      <c r="G15" s="5">
        <v>0</v>
      </c>
      <c r="H15" s="6" t="s">
        <v>38</v>
      </c>
      <c r="I15" s="5">
        <v>0</v>
      </c>
      <c r="J15" s="6" t="s">
        <v>38</v>
      </c>
      <c r="K15" s="6" t="s">
        <v>38</v>
      </c>
      <c r="L15" s="6" t="s">
        <v>38</v>
      </c>
      <c r="M15" s="6" t="s">
        <v>38</v>
      </c>
      <c r="N15" s="6" t="s">
        <v>38</v>
      </c>
      <c r="O15" s="6" t="s">
        <v>38</v>
      </c>
      <c r="P15" s="5">
        <v>0</v>
      </c>
      <c r="Q15" s="6" t="s">
        <v>38</v>
      </c>
      <c r="R15" s="5">
        <v>2430071</v>
      </c>
      <c r="S15" s="6" t="s">
        <v>38</v>
      </c>
      <c r="T15" s="6" t="s">
        <v>38</v>
      </c>
      <c r="U15" s="6" t="s">
        <v>38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</row>
    <row r="16" spans="1:26" x14ac:dyDescent="0.2">
      <c r="A16" s="7" t="s">
        <v>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6" t="s">
        <v>38</v>
      </c>
      <c r="K16" s="6" t="s">
        <v>38</v>
      </c>
      <c r="L16" s="6" t="s">
        <v>38</v>
      </c>
      <c r="M16" s="6" t="s">
        <v>38</v>
      </c>
      <c r="N16" s="6" t="s">
        <v>38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6" t="s">
        <v>38</v>
      </c>
    </row>
    <row r="17" spans="1:26" x14ac:dyDescent="0.2">
      <c r="A17" s="7" t="s">
        <v>7</v>
      </c>
      <c r="B17" s="6" t="s">
        <v>38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6" t="s">
        <v>38</v>
      </c>
      <c r="K17" s="6" t="s">
        <v>38</v>
      </c>
      <c r="L17" s="6" t="s">
        <v>38</v>
      </c>
      <c r="M17" s="6" t="s">
        <v>38</v>
      </c>
      <c r="N17" s="6" t="s">
        <v>38</v>
      </c>
      <c r="O17" s="6" t="s">
        <v>38</v>
      </c>
      <c r="P17" s="6" t="s">
        <v>38</v>
      </c>
      <c r="Q17" s="5">
        <v>0</v>
      </c>
      <c r="R17" s="6" t="s">
        <v>38</v>
      </c>
      <c r="S17" s="5">
        <v>0</v>
      </c>
      <c r="T17" s="5">
        <v>0</v>
      </c>
      <c r="U17" s="5">
        <v>0</v>
      </c>
      <c r="V17" s="5">
        <v>0</v>
      </c>
      <c r="W17" s="6" t="s">
        <v>38</v>
      </c>
      <c r="X17" s="5">
        <v>24078</v>
      </c>
      <c r="Y17" s="5">
        <v>22440</v>
      </c>
      <c r="Z17" s="6" t="s">
        <v>38</v>
      </c>
    </row>
    <row r="18" spans="1:26" x14ac:dyDescent="0.2">
      <c r="A18" s="7" t="s">
        <v>8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6" t="s">
        <v>38</v>
      </c>
      <c r="K18" s="6" t="s">
        <v>38</v>
      </c>
      <c r="L18" s="6" t="s">
        <v>38</v>
      </c>
      <c r="M18" s="6" t="s">
        <v>38</v>
      </c>
      <c r="N18" s="6" t="s">
        <v>38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</row>
    <row r="19" spans="1:26" x14ac:dyDescent="0.2">
      <c r="A19" s="7" t="s">
        <v>9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6" t="s">
        <v>38</v>
      </c>
      <c r="K19" s="6" t="s">
        <v>38</v>
      </c>
      <c r="L19" s="6" t="s">
        <v>38</v>
      </c>
      <c r="M19" s="6" t="s">
        <v>38</v>
      </c>
      <c r="N19" s="6" t="s">
        <v>38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</row>
    <row r="20" spans="1:26" x14ac:dyDescent="0.2">
      <c r="A20" s="7" t="s">
        <v>10</v>
      </c>
      <c r="B20" s="5">
        <v>0</v>
      </c>
      <c r="C20" s="6" t="s">
        <v>38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6" t="s">
        <v>38</v>
      </c>
      <c r="K20" s="6" t="s">
        <v>38</v>
      </c>
      <c r="L20" s="6" t="s">
        <v>38</v>
      </c>
      <c r="M20" s="6" t="s">
        <v>38</v>
      </c>
      <c r="N20" s="6" t="s">
        <v>38</v>
      </c>
      <c r="O20" s="6" t="s">
        <v>38</v>
      </c>
      <c r="P20" s="6" t="s">
        <v>38</v>
      </c>
      <c r="Q20" s="6" t="s">
        <v>38</v>
      </c>
      <c r="R20" s="6" t="s">
        <v>38</v>
      </c>
      <c r="S20" s="6" t="s">
        <v>38</v>
      </c>
      <c r="T20" s="6" t="s">
        <v>38</v>
      </c>
      <c r="U20" s="6" t="s">
        <v>38</v>
      </c>
      <c r="V20" s="6" t="s">
        <v>38</v>
      </c>
      <c r="W20" s="6" t="s">
        <v>38</v>
      </c>
      <c r="X20" s="6" t="s">
        <v>38</v>
      </c>
      <c r="Y20" s="6" t="s">
        <v>38</v>
      </c>
      <c r="Z20" s="6" t="s">
        <v>38</v>
      </c>
    </row>
    <row r="21" spans="1:26" x14ac:dyDescent="0.2">
      <c r="A21" s="7" t="s">
        <v>11</v>
      </c>
      <c r="B21" s="6" t="s">
        <v>38</v>
      </c>
      <c r="C21" s="6" t="s">
        <v>38</v>
      </c>
      <c r="D21" s="6" t="s">
        <v>38</v>
      </c>
      <c r="E21" s="6" t="s">
        <v>38</v>
      </c>
      <c r="F21" s="6" t="s">
        <v>38</v>
      </c>
      <c r="G21" s="6" t="s">
        <v>38</v>
      </c>
      <c r="H21" s="6" t="s">
        <v>38</v>
      </c>
      <c r="I21" s="6" t="s">
        <v>38</v>
      </c>
      <c r="J21" s="6" t="s">
        <v>38</v>
      </c>
      <c r="K21" s="6" t="s">
        <v>38</v>
      </c>
      <c r="L21" s="6" t="s">
        <v>38</v>
      </c>
      <c r="M21" s="6" t="s">
        <v>38</v>
      </c>
      <c r="N21" s="6" t="s">
        <v>38</v>
      </c>
      <c r="O21" s="6" t="s">
        <v>38</v>
      </c>
      <c r="P21" s="6" t="s">
        <v>38</v>
      </c>
      <c r="Q21" s="6" t="s">
        <v>38</v>
      </c>
      <c r="R21" s="6" t="s">
        <v>38</v>
      </c>
      <c r="S21" s="6" t="s">
        <v>38</v>
      </c>
      <c r="T21" s="6" t="s">
        <v>38</v>
      </c>
      <c r="U21" s="6" t="s">
        <v>38</v>
      </c>
      <c r="V21" s="6" t="s">
        <v>38</v>
      </c>
      <c r="W21" s="6" t="s">
        <v>38</v>
      </c>
      <c r="X21" s="6" t="s">
        <v>38</v>
      </c>
      <c r="Y21" s="6" t="s">
        <v>38</v>
      </c>
      <c r="Z21" s="6" t="s">
        <v>38</v>
      </c>
    </row>
    <row r="22" spans="1:26" x14ac:dyDescent="0.2">
      <c r="A22" s="7" t="s">
        <v>12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6" t="s">
        <v>38</v>
      </c>
      <c r="K22" s="6" t="s">
        <v>38</v>
      </c>
      <c r="L22" s="6" t="s">
        <v>38</v>
      </c>
      <c r="M22" s="6" t="s">
        <v>38</v>
      </c>
      <c r="N22" s="6" t="s">
        <v>38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</row>
    <row r="23" spans="1:26" x14ac:dyDescent="0.2">
      <c r="A23" s="7" t="s">
        <v>13</v>
      </c>
      <c r="B23" s="6" t="s">
        <v>38</v>
      </c>
      <c r="C23" s="6" t="s">
        <v>38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6" t="s">
        <v>38</v>
      </c>
      <c r="K23" s="6" t="s">
        <v>38</v>
      </c>
      <c r="L23" s="6" t="s">
        <v>38</v>
      </c>
      <c r="M23" s="6" t="s">
        <v>38</v>
      </c>
      <c r="N23" s="6" t="s">
        <v>38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</row>
    <row r="24" spans="1:26" x14ac:dyDescent="0.2">
      <c r="A24" s="7" t="s">
        <v>14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6" t="s">
        <v>38</v>
      </c>
      <c r="K24" s="6" t="s">
        <v>38</v>
      </c>
      <c r="L24" s="6" t="s">
        <v>38</v>
      </c>
      <c r="M24" s="6" t="s">
        <v>38</v>
      </c>
      <c r="N24" s="6" t="s">
        <v>38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</row>
    <row r="25" spans="1:26" x14ac:dyDescent="0.2">
      <c r="A25" s="7" t="s">
        <v>15</v>
      </c>
      <c r="B25" s="5">
        <v>0</v>
      </c>
      <c r="C25" s="5">
        <v>7578000</v>
      </c>
      <c r="D25" s="5">
        <v>11717000</v>
      </c>
      <c r="E25" s="5">
        <v>12287000</v>
      </c>
      <c r="F25" s="5">
        <v>12194000</v>
      </c>
      <c r="G25" s="5">
        <v>10913000</v>
      </c>
      <c r="H25" s="5">
        <v>8966600</v>
      </c>
      <c r="I25" s="5">
        <v>10114700</v>
      </c>
      <c r="J25" s="6" t="s">
        <v>38</v>
      </c>
      <c r="K25" s="6" t="s">
        <v>38</v>
      </c>
      <c r="L25" s="6" t="s">
        <v>38</v>
      </c>
      <c r="M25" s="6" t="s">
        <v>38</v>
      </c>
      <c r="N25" s="6" t="s">
        <v>38</v>
      </c>
      <c r="O25" s="6" t="s">
        <v>38</v>
      </c>
      <c r="P25" s="5">
        <v>9895000</v>
      </c>
      <c r="Q25" s="6" t="s">
        <v>38</v>
      </c>
      <c r="R25" s="6" t="s">
        <v>38</v>
      </c>
      <c r="S25" s="6" t="s">
        <v>38</v>
      </c>
      <c r="T25" s="6" t="s">
        <v>38</v>
      </c>
      <c r="U25" s="6" t="s">
        <v>38</v>
      </c>
      <c r="V25" s="6" t="s">
        <v>38</v>
      </c>
      <c r="W25" s="6" t="s">
        <v>38</v>
      </c>
      <c r="X25" s="6" t="s">
        <v>38</v>
      </c>
      <c r="Y25" s="6" t="s">
        <v>38</v>
      </c>
      <c r="Z25" s="6" t="s">
        <v>38</v>
      </c>
    </row>
    <row r="26" spans="1:26" x14ac:dyDescent="0.2">
      <c r="A26" s="7" t="s">
        <v>16</v>
      </c>
      <c r="B26" s="6" t="s">
        <v>38</v>
      </c>
      <c r="C26" s="6" t="s">
        <v>38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6" t="s">
        <v>38</v>
      </c>
      <c r="K26" s="6" t="s">
        <v>38</v>
      </c>
      <c r="L26" s="6" t="s">
        <v>38</v>
      </c>
      <c r="M26" s="6" t="s">
        <v>38</v>
      </c>
      <c r="N26" s="6" t="s">
        <v>38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149543000</v>
      </c>
      <c r="Z26" s="5">
        <v>137696000</v>
      </c>
    </row>
    <row r="27" spans="1:26" x14ac:dyDescent="0.2">
      <c r="A27" s="7" t="s">
        <v>17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6" t="s">
        <v>38</v>
      </c>
      <c r="K27" s="6" t="s">
        <v>38</v>
      </c>
      <c r="L27" s="6" t="s">
        <v>38</v>
      </c>
      <c r="M27" s="6" t="s">
        <v>38</v>
      </c>
      <c r="N27" s="6" t="s">
        <v>38</v>
      </c>
      <c r="O27" s="6" t="s">
        <v>38</v>
      </c>
      <c r="P27" s="6" t="s">
        <v>38</v>
      </c>
      <c r="Q27" s="6" t="s">
        <v>38</v>
      </c>
      <c r="R27" s="6" t="s">
        <v>38</v>
      </c>
      <c r="S27" s="6" t="s">
        <v>38</v>
      </c>
      <c r="T27" s="5">
        <v>0</v>
      </c>
      <c r="U27" s="5">
        <v>0</v>
      </c>
      <c r="V27" s="5">
        <v>0</v>
      </c>
      <c r="W27" s="5">
        <v>0</v>
      </c>
      <c r="X27" s="6" t="s">
        <v>38</v>
      </c>
      <c r="Y27" s="6" t="s">
        <v>38</v>
      </c>
      <c r="Z27" s="6" t="s">
        <v>38</v>
      </c>
    </row>
    <row r="28" spans="1:26" x14ac:dyDescent="0.2">
      <c r="A28" s="7" t="s">
        <v>18</v>
      </c>
      <c r="B28" s="6" t="s">
        <v>38</v>
      </c>
      <c r="C28" s="6" t="s">
        <v>38</v>
      </c>
      <c r="D28" s="6" t="s">
        <v>38</v>
      </c>
      <c r="E28" s="6" t="s">
        <v>38</v>
      </c>
      <c r="F28" s="6" t="s">
        <v>38</v>
      </c>
      <c r="G28" s="6" t="s">
        <v>38</v>
      </c>
      <c r="H28" s="6" t="s">
        <v>38</v>
      </c>
      <c r="I28" s="6" t="s">
        <v>38</v>
      </c>
      <c r="J28" s="6" t="s">
        <v>38</v>
      </c>
      <c r="K28" s="6" t="s">
        <v>38</v>
      </c>
      <c r="L28" s="6" t="s">
        <v>38</v>
      </c>
      <c r="M28" s="6" t="s">
        <v>38</v>
      </c>
      <c r="N28" s="6" t="s">
        <v>38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</row>
    <row r="29" spans="1:26" x14ac:dyDescent="0.2">
      <c r="A29" s="7" t="s">
        <v>19</v>
      </c>
      <c r="B29" s="6" t="s">
        <v>38</v>
      </c>
      <c r="C29" s="6" t="s">
        <v>38</v>
      </c>
      <c r="D29" s="6" t="s">
        <v>38</v>
      </c>
      <c r="E29" s="6" t="s">
        <v>38</v>
      </c>
      <c r="F29" s="6" t="s">
        <v>38</v>
      </c>
      <c r="G29" s="6" t="s">
        <v>38</v>
      </c>
      <c r="H29" s="6" t="s">
        <v>38</v>
      </c>
      <c r="I29" s="6" t="s">
        <v>38</v>
      </c>
      <c r="J29" s="6" t="s">
        <v>38</v>
      </c>
      <c r="K29" s="6" t="s">
        <v>38</v>
      </c>
      <c r="L29" s="6" t="s">
        <v>38</v>
      </c>
      <c r="M29" s="6" t="s">
        <v>38</v>
      </c>
      <c r="N29" s="6" t="s">
        <v>38</v>
      </c>
      <c r="O29" s="5">
        <v>0</v>
      </c>
      <c r="P29" s="5">
        <v>0</v>
      </c>
      <c r="Q29" s="5">
        <v>0</v>
      </c>
      <c r="R29" s="5">
        <v>0</v>
      </c>
      <c r="S29" s="6" t="s">
        <v>38</v>
      </c>
      <c r="T29" s="6" t="s">
        <v>38</v>
      </c>
      <c r="U29" s="6" t="s">
        <v>38</v>
      </c>
      <c r="V29" s="6" t="s">
        <v>38</v>
      </c>
      <c r="W29" s="6" t="s">
        <v>38</v>
      </c>
      <c r="X29" s="6" t="s">
        <v>38</v>
      </c>
      <c r="Y29" s="6" t="s">
        <v>38</v>
      </c>
      <c r="Z29" s="6" t="s">
        <v>38</v>
      </c>
    </row>
    <row r="30" spans="1:26" x14ac:dyDescent="0.2">
      <c r="A30" s="7" t="s">
        <v>20</v>
      </c>
      <c r="B30" s="6" t="s">
        <v>38</v>
      </c>
      <c r="C30" s="6" t="s">
        <v>38</v>
      </c>
      <c r="D30" s="6" t="s">
        <v>38</v>
      </c>
      <c r="E30" s="6" t="s">
        <v>38</v>
      </c>
      <c r="F30" s="6" t="s">
        <v>38</v>
      </c>
      <c r="G30" s="5">
        <v>0</v>
      </c>
      <c r="H30" s="5">
        <v>0</v>
      </c>
      <c r="I30" s="5">
        <v>0</v>
      </c>
      <c r="J30" s="6" t="s">
        <v>38</v>
      </c>
      <c r="K30" s="6" t="s">
        <v>38</v>
      </c>
      <c r="L30" s="6" t="s">
        <v>38</v>
      </c>
      <c r="M30" s="6" t="s">
        <v>38</v>
      </c>
      <c r="N30" s="6" t="s">
        <v>38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</row>
    <row r="31" spans="1:26" x14ac:dyDescent="0.2">
      <c r="A31" s="7" t="s">
        <v>21</v>
      </c>
      <c r="B31" s="6" t="s">
        <v>38</v>
      </c>
      <c r="C31" s="6" t="s">
        <v>38</v>
      </c>
      <c r="D31" s="6" t="s">
        <v>38</v>
      </c>
      <c r="E31" s="6" t="s">
        <v>38</v>
      </c>
      <c r="F31" s="6" t="s">
        <v>38</v>
      </c>
      <c r="G31" s="6" t="s">
        <v>38</v>
      </c>
      <c r="H31" s="5">
        <v>0</v>
      </c>
      <c r="I31" s="5">
        <v>0</v>
      </c>
      <c r="J31" s="6" t="s">
        <v>38</v>
      </c>
      <c r="K31" s="6" t="s">
        <v>38</v>
      </c>
      <c r="L31" s="6" t="s">
        <v>38</v>
      </c>
      <c r="M31" s="6" t="s">
        <v>38</v>
      </c>
      <c r="N31" s="6" t="s">
        <v>38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</row>
    <row r="32" spans="1:26" x14ac:dyDescent="0.2">
      <c r="A32" s="7" t="s">
        <v>22</v>
      </c>
      <c r="B32" s="6" t="s">
        <v>38</v>
      </c>
      <c r="C32" s="6" t="s">
        <v>38</v>
      </c>
      <c r="D32" s="6" t="s">
        <v>38</v>
      </c>
      <c r="E32" s="6" t="s">
        <v>38</v>
      </c>
      <c r="F32" s="6" t="s">
        <v>38</v>
      </c>
      <c r="G32" s="5">
        <v>0</v>
      </c>
      <c r="H32" s="5">
        <v>0</v>
      </c>
      <c r="I32" s="5">
        <v>0</v>
      </c>
      <c r="J32" s="6" t="s">
        <v>38</v>
      </c>
      <c r="K32" s="6" t="s">
        <v>38</v>
      </c>
      <c r="L32" s="6" t="s">
        <v>38</v>
      </c>
      <c r="M32" s="6" t="s">
        <v>38</v>
      </c>
      <c r="N32" s="6" t="s">
        <v>38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12</v>
      </c>
      <c r="X32" s="5">
        <v>0</v>
      </c>
      <c r="Y32" s="5">
        <v>0</v>
      </c>
      <c r="Z32" s="5">
        <v>0</v>
      </c>
    </row>
    <row r="33" spans="1:26" x14ac:dyDescent="0.2">
      <c r="A33" s="7" t="s">
        <v>23</v>
      </c>
      <c r="B33" s="6" t="s">
        <v>38</v>
      </c>
      <c r="C33" s="6" t="s">
        <v>38</v>
      </c>
      <c r="D33" s="6" t="s">
        <v>38</v>
      </c>
      <c r="E33" s="6" t="s">
        <v>38</v>
      </c>
      <c r="F33" s="6" t="s">
        <v>38</v>
      </c>
      <c r="G33" s="6" t="s">
        <v>38</v>
      </c>
      <c r="H33" s="6" t="s">
        <v>38</v>
      </c>
      <c r="I33" s="5">
        <v>111341000</v>
      </c>
      <c r="J33" s="6" t="s">
        <v>38</v>
      </c>
      <c r="K33" s="6" t="s">
        <v>38</v>
      </c>
      <c r="L33" s="6" t="s">
        <v>38</v>
      </c>
      <c r="M33" s="6" t="s">
        <v>38</v>
      </c>
      <c r="N33" s="6" t="s">
        <v>38</v>
      </c>
      <c r="O33" s="5">
        <v>121519000</v>
      </c>
      <c r="P33" s="5">
        <v>83944000</v>
      </c>
      <c r="Q33" s="5">
        <v>119740000</v>
      </c>
      <c r="R33" s="5">
        <v>112440000</v>
      </c>
      <c r="S33" s="5">
        <v>102642000</v>
      </c>
      <c r="T33" s="5">
        <v>111108000</v>
      </c>
      <c r="U33" s="5">
        <v>110871000</v>
      </c>
      <c r="V33" s="5">
        <v>113166000</v>
      </c>
      <c r="W33" s="5">
        <v>107844000</v>
      </c>
      <c r="X33" s="5">
        <v>101430000</v>
      </c>
      <c r="Y33" s="5">
        <v>106283000</v>
      </c>
      <c r="Z33" s="5">
        <v>99147000</v>
      </c>
    </row>
    <row r="34" spans="1:26" x14ac:dyDescent="0.2">
      <c r="A34" s="7" t="s">
        <v>24</v>
      </c>
      <c r="B34" s="6" t="s">
        <v>38</v>
      </c>
      <c r="C34" s="6" t="s">
        <v>38</v>
      </c>
      <c r="D34" s="6" t="s">
        <v>38</v>
      </c>
      <c r="E34" s="6" t="s">
        <v>38</v>
      </c>
      <c r="F34" s="6" t="s">
        <v>38</v>
      </c>
      <c r="G34" s="6" t="s">
        <v>38</v>
      </c>
      <c r="H34" s="6" t="s">
        <v>38</v>
      </c>
      <c r="I34" s="6" t="s">
        <v>38</v>
      </c>
      <c r="J34" s="6" t="s">
        <v>38</v>
      </c>
      <c r="K34" s="6" t="s">
        <v>38</v>
      </c>
      <c r="L34" s="6" t="s">
        <v>38</v>
      </c>
      <c r="M34" s="6" t="s">
        <v>38</v>
      </c>
      <c r="N34" s="6" t="s">
        <v>38</v>
      </c>
      <c r="O34" s="5">
        <v>179847000</v>
      </c>
      <c r="P34" s="5">
        <v>95308000</v>
      </c>
      <c r="Q34" s="5">
        <v>160524000</v>
      </c>
      <c r="R34" s="5">
        <v>171473000</v>
      </c>
      <c r="S34" s="5">
        <v>149276000</v>
      </c>
      <c r="T34" s="5">
        <v>172617000</v>
      </c>
      <c r="U34" s="5">
        <v>144221000</v>
      </c>
      <c r="V34" s="5">
        <v>147834000</v>
      </c>
      <c r="W34" s="5">
        <v>154009000</v>
      </c>
      <c r="X34" s="5">
        <v>177607000</v>
      </c>
      <c r="Y34" s="6" t="s">
        <v>38</v>
      </c>
      <c r="Z34" s="5">
        <v>138519000</v>
      </c>
    </row>
    <row r="35" spans="1:26" x14ac:dyDescent="0.2">
      <c r="A35" s="7" t="s">
        <v>25</v>
      </c>
      <c r="B35" s="6" t="s">
        <v>38</v>
      </c>
      <c r="C35" s="6" t="s">
        <v>38</v>
      </c>
      <c r="D35" s="6" t="s">
        <v>38</v>
      </c>
      <c r="E35" s="6" t="s">
        <v>38</v>
      </c>
      <c r="F35" s="6" t="s">
        <v>38</v>
      </c>
      <c r="G35" s="6" t="s">
        <v>38</v>
      </c>
      <c r="H35" s="6" t="s">
        <v>38</v>
      </c>
      <c r="I35" s="5">
        <v>0</v>
      </c>
      <c r="J35" s="6" t="s">
        <v>38</v>
      </c>
      <c r="K35" s="6" t="s">
        <v>38</v>
      </c>
      <c r="L35" s="6" t="s">
        <v>38</v>
      </c>
      <c r="M35" s="6" t="s">
        <v>38</v>
      </c>
      <c r="N35" s="6" t="s">
        <v>38</v>
      </c>
      <c r="O35" s="6" t="s">
        <v>38</v>
      </c>
      <c r="P35" s="6" t="s">
        <v>38</v>
      </c>
      <c r="Q35" s="6" t="s">
        <v>38</v>
      </c>
      <c r="R35" s="6" t="s">
        <v>38</v>
      </c>
      <c r="S35" s="6" t="s">
        <v>38</v>
      </c>
      <c r="T35" s="6" t="s">
        <v>38</v>
      </c>
      <c r="U35" s="6" t="s">
        <v>38</v>
      </c>
      <c r="V35" s="6" t="s">
        <v>38</v>
      </c>
      <c r="W35" s="6" t="s">
        <v>38</v>
      </c>
      <c r="X35" s="6" t="s">
        <v>38</v>
      </c>
      <c r="Y35" s="6" t="s">
        <v>38</v>
      </c>
      <c r="Z35" s="6" t="s">
        <v>38</v>
      </c>
    </row>
    <row r="36" spans="1:26" x14ac:dyDescent="0.2">
      <c r="A36" s="7" t="s">
        <v>26</v>
      </c>
      <c r="B36" s="6" t="s">
        <v>38</v>
      </c>
      <c r="C36" s="6" t="s">
        <v>38</v>
      </c>
      <c r="D36" s="6" t="s">
        <v>38</v>
      </c>
      <c r="E36" s="6" t="s">
        <v>38</v>
      </c>
      <c r="F36" s="6" t="s">
        <v>38</v>
      </c>
      <c r="G36" s="6" t="s">
        <v>38</v>
      </c>
      <c r="H36" s="6" t="s">
        <v>38</v>
      </c>
      <c r="I36" s="5">
        <v>0</v>
      </c>
      <c r="J36" s="6" t="s">
        <v>38</v>
      </c>
      <c r="K36" s="6" t="s">
        <v>38</v>
      </c>
      <c r="L36" s="6" t="s">
        <v>38</v>
      </c>
      <c r="M36" s="6" t="s">
        <v>38</v>
      </c>
      <c r="N36" s="6" t="s">
        <v>38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</row>
    <row r="37" spans="1:26" x14ac:dyDescent="0.2">
      <c r="A37" s="7" t="s">
        <v>27</v>
      </c>
      <c r="B37" s="6" t="s">
        <v>38</v>
      </c>
      <c r="C37" s="6" t="s">
        <v>38</v>
      </c>
      <c r="D37" s="6" t="s">
        <v>38</v>
      </c>
      <c r="E37" s="6" t="s">
        <v>38</v>
      </c>
      <c r="F37" s="6" t="s">
        <v>38</v>
      </c>
      <c r="G37" s="5">
        <v>0</v>
      </c>
      <c r="H37" s="5">
        <v>0</v>
      </c>
      <c r="I37" s="6" t="s">
        <v>38</v>
      </c>
      <c r="J37" s="6" t="s">
        <v>38</v>
      </c>
      <c r="K37" s="6" t="s">
        <v>38</v>
      </c>
      <c r="L37" s="6" t="s">
        <v>38</v>
      </c>
      <c r="M37" s="6" t="s">
        <v>38</v>
      </c>
      <c r="N37" s="6" t="s">
        <v>38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</row>
    <row r="38" spans="1:26" x14ac:dyDescent="0.2">
      <c r="A38" s="7" t="s">
        <v>28</v>
      </c>
      <c r="B38" s="6" t="s">
        <v>38</v>
      </c>
      <c r="C38" s="6" t="s">
        <v>38</v>
      </c>
      <c r="D38" s="6" t="s">
        <v>38</v>
      </c>
      <c r="E38" s="6" t="s">
        <v>38</v>
      </c>
      <c r="F38" s="6" t="s">
        <v>38</v>
      </c>
      <c r="G38" s="6" t="s">
        <v>38</v>
      </c>
      <c r="H38" s="5">
        <v>0</v>
      </c>
      <c r="I38" s="5">
        <v>0</v>
      </c>
      <c r="J38" s="6" t="s">
        <v>38</v>
      </c>
      <c r="K38" s="6" t="s">
        <v>38</v>
      </c>
      <c r="L38" s="6" t="s">
        <v>38</v>
      </c>
      <c r="M38" s="6" t="s">
        <v>38</v>
      </c>
      <c r="N38" s="6" t="s">
        <v>38</v>
      </c>
      <c r="O38" s="6" t="s">
        <v>38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</row>
    <row r="39" spans="1:26" x14ac:dyDescent="0.2">
      <c r="A39" s="7" t="s">
        <v>29</v>
      </c>
      <c r="B39" s="6" t="s">
        <v>38</v>
      </c>
      <c r="C39" s="6" t="s">
        <v>38</v>
      </c>
      <c r="D39" s="6" t="s">
        <v>38</v>
      </c>
      <c r="E39" s="6" t="s">
        <v>38</v>
      </c>
      <c r="F39" s="6" t="s">
        <v>38</v>
      </c>
      <c r="G39" s="6" t="s">
        <v>38</v>
      </c>
      <c r="H39" s="5">
        <v>0</v>
      </c>
      <c r="I39" s="5">
        <v>0</v>
      </c>
      <c r="J39" s="6" t="s">
        <v>38</v>
      </c>
      <c r="K39" s="6" t="s">
        <v>38</v>
      </c>
      <c r="L39" s="6" t="s">
        <v>38</v>
      </c>
      <c r="M39" s="6" t="s">
        <v>38</v>
      </c>
      <c r="N39" s="6" t="s">
        <v>38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</row>
    <row r="40" spans="1:26" x14ac:dyDescent="0.2">
      <c r="A40" s="7" t="s">
        <v>30</v>
      </c>
      <c r="B40" s="6" t="s">
        <v>38</v>
      </c>
      <c r="C40" s="6" t="s">
        <v>38</v>
      </c>
      <c r="D40" s="6" t="s">
        <v>38</v>
      </c>
      <c r="E40" s="6" t="s">
        <v>38</v>
      </c>
      <c r="F40" s="6" t="s">
        <v>38</v>
      </c>
      <c r="G40" s="6" t="s">
        <v>38</v>
      </c>
      <c r="H40" s="5">
        <v>0</v>
      </c>
      <c r="I40" s="5">
        <v>0</v>
      </c>
      <c r="J40" s="6" t="s">
        <v>38</v>
      </c>
      <c r="K40" s="6" t="s">
        <v>38</v>
      </c>
      <c r="L40" s="6" t="s">
        <v>38</v>
      </c>
      <c r="M40" s="6" t="s">
        <v>38</v>
      </c>
      <c r="N40" s="6" t="s">
        <v>38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</row>
    <row r="41" spans="1:26" x14ac:dyDescent="0.2">
      <c r="A41" s="7" t="s">
        <v>31</v>
      </c>
      <c r="B41" s="6" t="s">
        <v>38</v>
      </c>
      <c r="C41" s="6" t="s">
        <v>38</v>
      </c>
      <c r="D41" s="6" t="s">
        <v>38</v>
      </c>
      <c r="E41" s="6" t="s">
        <v>38</v>
      </c>
      <c r="F41" s="6" t="s">
        <v>38</v>
      </c>
      <c r="G41" s="6" t="s">
        <v>38</v>
      </c>
      <c r="H41" s="6" t="s">
        <v>38</v>
      </c>
      <c r="I41" s="6" t="s">
        <v>38</v>
      </c>
      <c r="J41" s="6" t="s">
        <v>38</v>
      </c>
      <c r="K41" s="6" t="s">
        <v>38</v>
      </c>
      <c r="L41" s="6" t="s">
        <v>38</v>
      </c>
      <c r="M41" s="6" t="s">
        <v>38</v>
      </c>
      <c r="N41" s="6" t="s">
        <v>38</v>
      </c>
      <c r="O41" s="6" t="s">
        <v>38</v>
      </c>
      <c r="P41" s="6" t="s">
        <v>38</v>
      </c>
      <c r="Q41" s="6" t="s">
        <v>38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6" t="s">
        <v>38</v>
      </c>
      <c r="X41" s="5">
        <v>0</v>
      </c>
      <c r="Y41" s="5">
        <v>0</v>
      </c>
      <c r="Z41" s="6" t="s">
        <v>38</v>
      </c>
    </row>
    <row r="42" spans="1:26" x14ac:dyDescent="0.2">
      <c r="A42" s="7" t="s">
        <v>32</v>
      </c>
      <c r="B42" s="6" t="s">
        <v>38</v>
      </c>
      <c r="C42" s="6" t="s">
        <v>38</v>
      </c>
      <c r="D42" s="6" t="s">
        <v>38</v>
      </c>
      <c r="E42" s="6" t="s">
        <v>38</v>
      </c>
      <c r="F42" s="6" t="s">
        <v>38</v>
      </c>
      <c r="G42" s="6" t="s">
        <v>38</v>
      </c>
      <c r="H42" s="6" t="s">
        <v>38</v>
      </c>
      <c r="I42" s="6" t="s">
        <v>38</v>
      </c>
      <c r="J42" s="6" t="s">
        <v>38</v>
      </c>
      <c r="K42" s="6" t="s">
        <v>38</v>
      </c>
      <c r="L42" s="6" t="s">
        <v>38</v>
      </c>
      <c r="M42" s="6" t="s">
        <v>38</v>
      </c>
      <c r="N42" s="6" t="s">
        <v>38</v>
      </c>
      <c r="O42" s="6" t="s">
        <v>38</v>
      </c>
      <c r="P42" s="6" t="s">
        <v>38</v>
      </c>
      <c r="Q42" s="6" t="s">
        <v>38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</row>
    <row r="43" spans="1:26" x14ac:dyDescent="0.2">
      <c r="A43" s="7" t="s">
        <v>33</v>
      </c>
      <c r="B43" s="6" t="s">
        <v>38</v>
      </c>
      <c r="C43" s="6" t="s">
        <v>38</v>
      </c>
      <c r="D43" s="6" t="s">
        <v>38</v>
      </c>
      <c r="E43" s="6" t="s">
        <v>38</v>
      </c>
      <c r="F43" s="6" t="s">
        <v>38</v>
      </c>
      <c r="G43" s="6" t="s">
        <v>38</v>
      </c>
      <c r="H43" s="6" t="s">
        <v>38</v>
      </c>
      <c r="I43" s="6" t="s">
        <v>38</v>
      </c>
      <c r="J43" s="6" t="s">
        <v>38</v>
      </c>
      <c r="K43" s="6" t="s">
        <v>38</v>
      </c>
      <c r="L43" s="6" t="s">
        <v>38</v>
      </c>
      <c r="M43" s="6" t="s">
        <v>38</v>
      </c>
      <c r="N43" s="6" t="s">
        <v>38</v>
      </c>
      <c r="O43" s="6" t="s">
        <v>38</v>
      </c>
      <c r="P43" s="6" t="s">
        <v>38</v>
      </c>
      <c r="Q43" s="6" t="s">
        <v>38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</row>
    <row r="44" spans="1:26" x14ac:dyDescent="0.2">
      <c r="A44" s="7" t="s">
        <v>34</v>
      </c>
      <c r="B44" s="6" t="s">
        <v>38</v>
      </c>
      <c r="C44" s="6" t="s">
        <v>38</v>
      </c>
      <c r="D44" s="6" t="s">
        <v>38</v>
      </c>
      <c r="E44" s="6" t="s">
        <v>38</v>
      </c>
      <c r="F44" s="6" t="s">
        <v>38</v>
      </c>
      <c r="G44" s="6" t="s">
        <v>38</v>
      </c>
      <c r="H44" s="6" t="s">
        <v>38</v>
      </c>
      <c r="I44" s="6" t="s">
        <v>38</v>
      </c>
      <c r="J44" s="6" t="s">
        <v>38</v>
      </c>
      <c r="K44" s="6" t="s">
        <v>38</v>
      </c>
      <c r="L44" s="6" t="s">
        <v>38</v>
      </c>
      <c r="M44" s="6" t="s">
        <v>38</v>
      </c>
      <c r="N44" s="6" t="s">
        <v>38</v>
      </c>
      <c r="O44" s="6" t="s">
        <v>38</v>
      </c>
      <c r="P44" s="6" t="s">
        <v>38</v>
      </c>
      <c r="Q44" s="6" t="s">
        <v>38</v>
      </c>
      <c r="R44" s="5">
        <v>0</v>
      </c>
      <c r="S44" s="6" t="s">
        <v>38</v>
      </c>
      <c r="T44" s="6" t="s">
        <v>38</v>
      </c>
      <c r="U44" s="6" t="s">
        <v>38</v>
      </c>
      <c r="V44" s="6" t="s">
        <v>38</v>
      </c>
      <c r="W44" s="6" t="s">
        <v>38</v>
      </c>
      <c r="X44" s="6" t="s">
        <v>38</v>
      </c>
      <c r="Y44" s="6" t="s">
        <v>38</v>
      </c>
      <c r="Z44" s="6" t="s">
        <v>38</v>
      </c>
    </row>
    <row r="45" spans="1:26" x14ac:dyDescent="0.2">
      <c r="A45" s="7" t="s">
        <v>41</v>
      </c>
      <c r="B45" s="6" t="s">
        <v>38</v>
      </c>
      <c r="C45" s="6" t="s">
        <v>38</v>
      </c>
      <c r="D45" s="6" t="s">
        <v>38</v>
      </c>
      <c r="E45" s="6" t="s">
        <v>38</v>
      </c>
      <c r="F45" s="6" t="s">
        <v>38</v>
      </c>
      <c r="G45" s="6" t="s">
        <v>38</v>
      </c>
      <c r="H45" s="6" t="s">
        <v>38</v>
      </c>
      <c r="I45" s="6" t="s">
        <v>38</v>
      </c>
      <c r="J45" s="6" t="s">
        <v>38</v>
      </c>
      <c r="K45" s="6" t="s">
        <v>38</v>
      </c>
      <c r="L45" s="6" t="s">
        <v>38</v>
      </c>
      <c r="M45" s="6" t="s">
        <v>38</v>
      </c>
      <c r="N45" s="6" t="s">
        <v>38</v>
      </c>
      <c r="O45" s="5">
        <v>2356518916</v>
      </c>
      <c r="P45" s="5">
        <v>2861672878</v>
      </c>
      <c r="Q45" s="5">
        <v>2257542666</v>
      </c>
      <c r="R45" s="5">
        <v>2344204499</v>
      </c>
      <c r="S45" s="5">
        <v>2160364117</v>
      </c>
      <c r="T45" s="5">
        <v>2047233903</v>
      </c>
      <c r="U45" s="5">
        <v>2212852931</v>
      </c>
      <c r="V45" s="5">
        <v>1985312646</v>
      </c>
      <c r="W45" s="5">
        <v>1973780767</v>
      </c>
      <c r="X45" s="5">
        <v>2354318713</v>
      </c>
      <c r="Y45" s="5">
        <v>2330177632</v>
      </c>
      <c r="Z45" s="5">
        <v>2562586382</v>
      </c>
    </row>
    <row r="46" spans="1:26" x14ac:dyDescent="0.2">
      <c r="A46" s="7" t="s">
        <v>40</v>
      </c>
      <c r="B46" s="6" t="s">
        <v>38</v>
      </c>
      <c r="C46" s="6" t="s">
        <v>38</v>
      </c>
      <c r="D46" s="6" t="s">
        <v>38</v>
      </c>
      <c r="E46" s="6" t="s">
        <v>38</v>
      </c>
      <c r="F46" s="6" t="s">
        <v>38</v>
      </c>
      <c r="G46" s="6" t="s">
        <v>38</v>
      </c>
      <c r="H46" s="6" t="s">
        <v>38</v>
      </c>
      <c r="I46" s="6" t="s">
        <v>38</v>
      </c>
      <c r="J46" s="6" t="s">
        <v>38</v>
      </c>
      <c r="K46" s="6" t="s">
        <v>38</v>
      </c>
      <c r="L46" s="6" t="s">
        <v>38</v>
      </c>
      <c r="M46" s="6" t="s">
        <v>38</v>
      </c>
      <c r="N46" s="6" t="s">
        <v>38</v>
      </c>
      <c r="O46" s="5">
        <v>2356518921</v>
      </c>
      <c r="P46" s="5">
        <v>2861672878</v>
      </c>
      <c r="Q46" s="5">
        <v>2260342666</v>
      </c>
      <c r="R46" s="5">
        <v>2346634570</v>
      </c>
      <c r="S46" s="5">
        <v>2162164117</v>
      </c>
      <c r="T46" s="5">
        <v>2050233903</v>
      </c>
      <c r="U46" s="5">
        <v>2215252931</v>
      </c>
      <c r="V46" s="5">
        <v>1985312646</v>
      </c>
      <c r="W46" s="5">
        <v>1973780767</v>
      </c>
      <c r="X46" s="5">
        <v>2354318713</v>
      </c>
      <c r="Y46" s="5">
        <v>2330177632</v>
      </c>
      <c r="Z46" s="5">
        <v>2562586382</v>
      </c>
    </row>
    <row r="47" spans="1:26" x14ac:dyDescent="0.2">
      <c r="A47" s="7" t="s">
        <v>35</v>
      </c>
      <c r="B47" s="6" t="s">
        <v>38</v>
      </c>
      <c r="C47" s="6" t="s">
        <v>38</v>
      </c>
      <c r="D47" s="6" t="s">
        <v>38</v>
      </c>
      <c r="E47" s="6" t="s">
        <v>38</v>
      </c>
      <c r="F47" s="6" t="s">
        <v>38</v>
      </c>
      <c r="G47" s="6" t="s">
        <v>38</v>
      </c>
      <c r="H47" s="6" t="s">
        <v>38</v>
      </c>
      <c r="I47" s="6" t="s">
        <v>38</v>
      </c>
      <c r="J47" s="6" t="s">
        <v>38</v>
      </c>
      <c r="K47" s="6" t="s">
        <v>38</v>
      </c>
      <c r="L47" s="6" t="s">
        <v>38</v>
      </c>
      <c r="M47" s="6" t="s">
        <v>38</v>
      </c>
      <c r="N47" s="6" t="s">
        <v>38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</row>
    <row r="48" spans="1:26" x14ac:dyDescent="0.2">
      <c r="A48" s="3" t="s">
        <v>56</v>
      </c>
      <c r="P48" s="9">
        <f>benzene!AA49+toluene!AA49+'o-xylene'!AA49+'p-xylene'!AA49+'m-xylene'!AA49+'b,t,x'!AA48</f>
        <v>0</v>
      </c>
      <c r="Q48" s="9">
        <f>benzene!AB49+toluene!AB49+'o-xylene'!AB49+'p-xylene'!AB49+'m-xylene'!AB49+'b,t,x'!AB48</f>
        <v>0</v>
      </c>
      <c r="R48" s="9">
        <f>benzene!AC49+toluene!AC49+'o-xylene'!AC49+'p-xylene'!AC49+'m-xylene'!AC49+'b,t,x'!AC48</f>
        <v>0</v>
      </c>
      <c r="S48" s="9">
        <f>benzene!AD49+toluene!AD49+'o-xylene'!AD49+'p-xylene'!AD49+'m-xylene'!AD49+'b,t,x'!AD48</f>
        <v>0</v>
      </c>
      <c r="T48" s="9"/>
      <c r="U48" s="9"/>
    </row>
    <row r="49" spans="1:22" x14ac:dyDescent="0.2">
      <c r="A49" s="12" t="s">
        <v>60</v>
      </c>
      <c r="N49" s="3">
        <f>(118.4-2.5)</f>
        <v>115.9</v>
      </c>
      <c r="O49" s="3">
        <f>(214.7-2.6)</f>
        <v>212.1</v>
      </c>
      <c r="P49" s="3">
        <f>(192.3-2.7)</f>
        <v>189.60000000000002</v>
      </c>
      <c r="Q49" s="3">
        <f>(240.8-3.4)</f>
        <v>237.4</v>
      </c>
      <c r="R49" s="3">
        <f>(280.3-3)</f>
        <v>277.3</v>
      </c>
      <c r="S49" s="3">
        <f>197.7-1.4</f>
        <v>196.29999999999998</v>
      </c>
      <c r="T49" s="3">
        <f>137.6-0.8</f>
        <v>136.79999999999998</v>
      </c>
      <c r="U49" s="3">
        <f>(90.6-2)</f>
        <v>88.6</v>
      </c>
      <c r="V49" s="3">
        <f>(79.1-1.8)</f>
        <v>77.3</v>
      </c>
    </row>
    <row r="50" spans="1:22" x14ac:dyDescent="0.2">
      <c r="A50" s="12" t="s">
        <v>70</v>
      </c>
      <c r="N50" s="3">
        <f>(484.7-85.2)</f>
        <v>399.5</v>
      </c>
      <c r="O50" s="3">
        <f>499.7-22.8</f>
        <v>476.9</v>
      </c>
      <c r="P50" s="3">
        <f>392.9-118.1</f>
        <v>274.79999999999995</v>
      </c>
      <c r="Q50" s="3">
        <f>424.3-181.9</f>
        <v>242.4</v>
      </c>
      <c r="R50" s="3">
        <f>449.7-201.9</f>
        <v>247.79999999999998</v>
      </c>
      <c r="S50" s="3">
        <f>330.4-93.1</f>
        <v>237.29999999999998</v>
      </c>
      <c r="T50" s="3">
        <f>224.8-96.1</f>
        <v>128.70000000000002</v>
      </c>
      <c r="U50" s="3">
        <f>171-29.1</f>
        <v>141.9</v>
      </c>
      <c r="V50" s="3">
        <f>140.1-10.9</f>
        <v>129.19999999999999</v>
      </c>
    </row>
    <row r="51" spans="1:22" ht="15" x14ac:dyDescent="0.25">
      <c r="A51" t="s">
        <v>68</v>
      </c>
      <c r="N51" s="3">
        <f>286.4-2.26</f>
        <v>284.14</v>
      </c>
      <c r="O51" s="3">
        <f>298.5-3.3</f>
        <v>295.2</v>
      </c>
      <c r="P51" s="3">
        <f>235.1-0.77</f>
        <v>234.32999999999998</v>
      </c>
      <c r="Q51" s="3">
        <f>252.5-0</f>
        <v>252.5</v>
      </c>
      <c r="R51" s="3">
        <f>271.1-0.1</f>
        <v>271</v>
      </c>
      <c r="S51" s="3">
        <f>189.5-0.51</f>
        <v>188.99</v>
      </c>
      <c r="T51" s="3">
        <f>130.9-0</f>
        <v>130.9</v>
      </c>
      <c r="U51" s="3">
        <f>77.9-0.91</f>
        <v>76.990000000000009</v>
      </c>
      <c r="V51" s="3">
        <f>84.3-0.55</f>
        <v>83.75</v>
      </c>
    </row>
    <row r="52" spans="1:22" x14ac:dyDescent="0.2">
      <c r="A52" s="3" t="s">
        <v>71</v>
      </c>
      <c r="N52" s="3">
        <f>702.9-6.2</f>
        <v>696.69999999999993</v>
      </c>
      <c r="O52" s="3">
        <f>727.9-14.1</f>
        <v>713.8</v>
      </c>
      <c r="P52" s="3">
        <f>481.3-9</f>
        <v>472.3</v>
      </c>
      <c r="Q52" s="3">
        <f>542.2-18.4</f>
        <v>523.80000000000007</v>
      </c>
      <c r="R52" s="3">
        <f>418.5-16.6</f>
        <v>401.9</v>
      </c>
      <c r="S52" s="3">
        <f>338.7-8</f>
        <v>330.7</v>
      </c>
      <c r="T52" s="3">
        <f>234.7-5.9</f>
        <v>228.79999999999998</v>
      </c>
      <c r="U52" s="3">
        <f>159-4.6</f>
        <v>154.4</v>
      </c>
      <c r="V52" s="3">
        <f>112.8-9.2</f>
        <v>103.6</v>
      </c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Data</vt:lpstr>
      <vt:lpstr>Info</vt:lpstr>
      <vt:lpstr>benzene</vt:lpstr>
      <vt:lpstr>toluene</vt:lpstr>
      <vt:lpstr>o-xylene</vt:lpstr>
      <vt:lpstr>p-xylene</vt:lpstr>
      <vt:lpstr>m-xylene</vt:lpstr>
      <vt:lpstr>b,t,x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2023-05-15T14:22:44Z</dcterms:modified>
</cp:coreProperties>
</file>