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H:\Projekte\endemo\input\industry\"/>
    </mc:Choice>
  </mc:AlternateContent>
  <xr:revisionPtr revIDLastSave="0" documentId="13_ncr:1_{DEECB9E4-B373-48C7-8D74-30B9E02153B4}" xr6:coauthVersionLast="47" xr6:coauthVersionMax="47" xr10:uidLastSave="{00000000-0000-0000-0000-000000000000}"/>
  <bookViews>
    <workbookView xWindow="31125" yWindow="3525" windowWidth="21600" windowHeight="11160" xr2:uid="{00000000-000D-0000-FFFF-FFFF00000000}"/>
  </bookViews>
  <sheets>
    <sheet name="overall" sheetId="12" r:id="rId1"/>
    <sheet name="Info" sheetId="10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27" i="12" l="1"/>
  <c r="P27" i="12"/>
  <c r="E3" i="12"/>
  <c r="F3" i="12"/>
  <c r="E4" i="12"/>
  <c r="F4" i="12"/>
  <c r="E5" i="12"/>
  <c r="F5" i="12"/>
  <c r="E6" i="12"/>
  <c r="F6" i="12"/>
  <c r="E7" i="12"/>
  <c r="F7" i="12"/>
  <c r="E8" i="12"/>
  <c r="F8" i="12"/>
  <c r="E9" i="12"/>
  <c r="F9" i="12"/>
  <c r="E10" i="12"/>
  <c r="F10" i="12"/>
  <c r="E11" i="12"/>
  <c r="F11" i="12"/>
  <c r="E12" i="12"/>
  <c r="F12" i="12"/>
  <c r="E13" i="12"/>
  <c r="F13" i="12"/>
  <c r="E14" i="12"/>
  <c r="F14" i="12"/>
  <c r="E15" i="12"/>
  <c r="F15" i="12"/>
  <c r="E16" i="12"/>
  <c r="F16" i="12"/>
  <c r="E17" i="12"/>
  <c r="F17" i="12"/>
  <c r="E18" i="12"/>
  <c r="F18" i="12"/>
  <c r="E19" i="12"/>
  <c r="F19" i="12"/>
  <c r="E20" i="12"/>
  <c r="F20" i="12"/>
  <c r="E21" i="12"/>
  <c r="F21" i="12"/>
  <c r="E22" i="12"/>
  <c r="F22" i="12"/>
  <c r="E23" i="12"/>
  <c r="F23" i="12"/>
  <c r="E24" i="12"/>
  <c r="F24" i="12"/>
  <c r="E25" i="12"/>
  <c r="F25" i="12"/>
  <c r="E26" i="12"/>
  <c r="F26" i="12"/>
  <c r="E27" i="12"/>
  <c r="F27" i="12"/>
  <c r="E28" i="12"/>
  <c r="F28" i="12"/>
  <c r="E29" i="12"/>
  <c r="F29" i="12"/>
  <c r="E30" i="12"/>
  <c r="F30" i="12"/>
  <c r="E31" i="12"/>
  <c r="F31" i="12"/>
  <c r="E32" i="12"/>
  <c r="F32" i="12"/>
  <c r="E33" i="12"/>
  <c r="F33" i="12"/>
  <c r="E34" i="12"/>
  <c r="F34" i="12"/>
  <c r="E35" i="12"/>
  <c r="F35" i="12"/>
  <c r="F2" i="12"/>
  <c r="E2" i="12"/>
  <c r="J39" i="12" l="1"/>
  <c r="I39" i="12"/>
  <c r="J37" i="12"/>
  <c r="J38" i="12"/>
  <c r="J40" i="12"/>
  <c r="J41" i="12"/>
  <c r="J42" i="12"/>
  <c r="J43" i="12"/>
  <c r="J44" i="12"/>
  <c r="J45" i="12"/>
  <c r="I37" i="12"/>
  <c r="I38" i="12"/>
  <c r="I40" i="12"/>
  <c r="I41" i="12"/>
  <c r="I42" i="12"/>
  <c r="I43" i="12"/>
  <c r="I44" i="12"/>
  <c r="I45" i="12"/>
  <c r="J36" i="12"/>
  <c r="I36" i="12"/>
  <c r="E37" i="12"/>
  <c r="F37" i="12"/>
  <c r="E38" i="12"/>
  <c r="F38" i="12"/>
  <c r="E39" i="12"/>
  <c r="F39" i="12"/>
  <c r="E40" i="12"/>
  <c r="F40" i="12"/>
  <c r="E41" i="12"/>
  <c r="F41" i="12"/>
  <c r="M41" i="12" s="1"/>
  <c r="E42" i="12"/>
  <c r="L42" i="12" s="1"/>
  <c r="F42" i="12"/>
  <c r="E43" i="12"/>
  <c r="L43" i="12" s="1"/>
  <c r="F43" i="12"/>
  <c r="E44" i="12"/>
  <c r="F44" i="12"/>
  <c r="E45" i="12"/>
  <c r="F45" i="12"/>
  <c r="F36" i="12"/>
  <c r="E36" i="12"/>
  <c r="J35" i="12"/>
  <c r="I35" i="12"/>
  <c r="L35" i="12" s="1"/>
  <c r="J34" i="12"/>
  <c r="M34" i="12" s="1"/>
  <c r="I34" i="12"/>
  <c r="L34" i="12" s="1"/>
  <c r="J33" i="12"/>
  <c r="M33" i="12" s="1"/>
  <c r="I33" i="12"/>
  <c r="L33" i="12" s="1"/>
  <c r="J32" i="12"/>
  <c r="M32" i="12" s="1"/>
  <c r="I32" i="12"/>
  <c r="L32" i="12" s="1"/>
  <c r="J31" i="12"/>
  <c r="M31" i="12" s="1"/>
  <c r="I31" i="12"/>
  <c r="L31" i="12" s="1"/>
  <c r="J30" i="12"/>
  <c r="M30" i="12" s="1"/>
  <c r="I30" i="12"/>
  <c r="L30" i="12" s="1"/>
  <c r="J29" i="12"/>
  <c r="M29" i="12" s="1"/>
  <c r="I29" i="12"/>
  <c r="L29" i="12" s="1"/>
  <c r="J28" i="12"/>
  <c r="M28" i="12" s="1"/>
  <c r="I28" i="12"/>
  <c r="L28" i="12" s="1"/>
  <c r="J27" i="12"/>
  <c r="M27" i="12" s="1"/>
  <c r="I27" i="12"/>
  <c r="L27" i="12" s="1"/>
  <c r="J26" i="12"/>
  <c r="M26" i="12" s="1"/>
  <c r="I26" i="12"/>
  <c r="J25" i="12"/>
  <c r="M25" i="12" s="1"/>
  <c r="I25" i="12"/>
  <c r="L25" i="12" s="1"/>
  <c r="J24" i="12"/>
  <c r="M24" i="12" s="1"/>
  <c r="I24" i="12"/>
  <c r="J23" i="12"/>
  <c r="M23" i="12" s="1"/>
  <c r="I23" i="12"/>
  <c r="L23" i="12" s="1"/>
  <c r="J22" i="12"/>
  <c r="M22" i="12" s="1"/>
  <c r="I22" i="12"/>
  <c r="J21" i="12"/>
  <c r="M21" i="12" s="1"/>
  <c r="I21" i="12"/>
  <c r="L21" i="12" s="1"/>
  <c r="J20" i="12"/>
  <c r="M20" i="12" s="1"/>
  <c r="I20" i="12"/>
  <c r="J19" i="12"/>
  <c r="I19" i="12"/>
  <c r="L19" i="12" s="1"/>
  <c r="M19" i="12"/>
  <c r="J18" i="12"/>
  <c r="M18" i="12" s="1"/>
  <c r="I18" i="12"/>
  <c r="J17" i="12"/>
  <c r="M17" i="12" s="1"/>
  <c r="I17" i="12"/>
  <c r="L17" i="12" s="1"/>
  <c r="J16" i="12"/>
  <c r="M16" i="12" s="1"/>
  <c r="I16" i="12"/>
  <c r="J15" i="12"/>
  <c r="M15" i="12" s="1"/>
  <c r="I15" i="12"/>
  <c r="L15" i="12" s="1"/>
  <c r="J14" i="12"/>
  <c r="M14" i="12" s="1"/>
  <c r="I14" i="12"/>
  <c r="J13" i="12"/>
  <c r="M13" i="12" s="1"/>
  <c r="I13" i="12"/>
  <c r="L13" i="12" s="1"/>
  <c r="J12" i="12"/>
  <c r="I12" i="12"/>
  <c r="M12" i="12"/>
  <c r="J11" i="12"/>
  <c r="I11" i="12"/>
  <c r="L11" i="12" s="1"/>
  <c r="M11" i="12"/>
  <c r="J10" i="12"/>
  <c r="M10" i="12" s="1"/>
  <c r="I10" i="12"/>
  <c r="J9" i="12"/>
  <c r="M9" i="12" s="1"/>
  <c r="I9" i="12"/>
  <c r="L9" i="12" s="1"/>
  <c r="J8" i="12"/>
  <c r="M8" i="12" s="1"/>
  <c r="I8" i="12"/>
  <c r="J7" i="12"/>
  <c r="I7" i="12"/>
  <c r="L7" i="12" s="1"/>
  <c r="M7" i="12"/>
  <c r="J6" i="12"/>
  <c r="M6" i="12" s="1"/>
  <c r="I6" i="12"/>
  <c r="J5" i="12"/>
  <c r="M5" i="12" s="1"/>
  <c r="I5" i="12"/>
  <c r="L5" i="12" s="1"/>
  <c r="J4" i="12"/>
  <c r="I4" i="12"/>
  <c r="M4" i="12"/>
  <c r="J3" i="12"/>
  <c r="M3" i="12" s="1"/>
  <c r="I3" i="12"/>
  <c r="L3" i="12" s="1"/>
  <c r="J2" i="12"/>
  <c r="I2" i="12"/>
  <c r="M2" i="12"/>
  <c r="L44" i="12" l="1"/>
  <c r="L40" i="12"/>
  <c r="M43" i="12"/>
  <c r="M39" i="12"/>
  <c r="M36" i="12"/>
  <c r="M45" i="12"/>
  <c r="M37" i="12"/>
  <c r="L45" i="12"/>
  <c r="L37" i="12"/>
  <c r="M44" i="12"/>
  <c r="M40" i="12"/>
  <c r="L39" i="12"/>
  <c r="L36" i="12"/>
  <c r="M42" i="12"/>
  <c r="M38" i="12"/>
  <c r="L38" i="12"/>
  <c r="L41" i="12"/>
  <c r="L4" i="12"/>
  <c r="L8" i="12"/>
  <c r="L12" i="12"/>
  <c r="L14" i="12"/>
  <c r="L18" i="12"/>
  <c r="L20" i="12"/>
  <c r="L22" i="12"/>
  <c r="L24" i="12"/>
  <c r="L26" i="12"/>
  <c r="L2" i="12"/>
  <c r="L6" i="12"/>
  <c r="L10" i="12"/>
  <c r="L16" i="12"/>
  <c r="M35" i="12"/>
</calcChain>
</file>

<file path=xl/sharedStrings.xml><?xml version="1.0" encoding="utf-8"?>
<sst xmlns="http://schemas.openxmlformats.org/spreadsheetml/2006/main" count="304" uniqueCount="160">
  <si>
    <t>Country</t>
  </si>
  <si>
    <t>Demand electricity [TWh]</t>
  </si>
  <si>
    <t>Demand heat [TWh]</t>
  </si>
  <si>
    <t>Demand hydrogen [TWh]</t>
  </si>
  <si>
    <t>Belgium</t>
  </si>
  <si>
    <t>Bulgaria</t>
  </si>
  <si>
    <t>Czechia</t>
  </si>
  <si>
    <t>Denmark</t>
  </si>
  <si>
    <t>Germany</t>
  </si>
  <si>
    <t>Ireland</t>
  </si>
  <si>
    <t>Greece</t>
  </si>
  <si>
    <t>Spain</t>
  </si>
  <si>
    <t>France</t>
  </si>
  <si>
    <t>Croatia</t>
  </si>
  <si>
    <t>Italy</t>
  </si>
  <si>
    <t>Latvia</t>
  </si>
  <si>
    <t>Luxembourg</t>
  </si>
  <si>
    <t>Hungary</t>
  </si>
  <si>
    <t>Netherlands</t>
  </si>
  <si>
    <t>Austria</t>
  </si>
  <si>
    <t>Poland</t>
  </si>
  <si>
    <t>Portugal</t>
  </si>
  <si>
    <t>Romania</t>
  </si>
  <si>
    <t>Slovenia</t>
  </si>
  <si>
    <t>Slovakia</t>
  </si>
  <si>
    <t>Finland</t>
  </si>
  <si>
    <t>Sweden</t>
  </si>
  <si>
    <t>United Kingdom</t>
  </si>
  <si>
    <t>Norway</t>
  </si>
  <si>
    <t>Switzerland</t>
  </si>
  <si>
    <t>Montenegro</t>
  </si>
  <si>
    <t>North Macedonia</t>
  </si>
  <si>
    <t>Albania</t>
  </si>
  <si>
    <t>Serbia</t>
  </si>
  <si>
    <t>Bosnia and Herzegovina</t>
  </si>
  <si>
    <t>electricity</t>
  </si>
  <si>
    <t>Belgien</t>
  </si>
  <si>
    <t>Bulgarien</t>
  </si>
  <si>
    <t>Tschechien</t>
  </si>
  <si>
    <t>Dänemark</t>
  </si>
  <si>
    <t>Deutschland (bis 1990 früheres Gebiet der BRD)</t>
  </si>
  <si>
    <t>Irland</t>
  </si>
  <si>
    <t>Griechenland</t>
  </si>
  <si>
    <t>Spanien</t>
  </si>
  <si>
    <t>Frankreich</t>
  </si>
  <si>
    <t>Kroatien</t>
  </si>
  <si>
    <t>Italien</t>
  </si>
  <si>
    <t>Litauen</t>
  </si>
  <si>
    <t>Luxemburg</t>
  </si>
  <si>
    <t>Ungarn</t>
  </si>
  <si>
    <t>Niederlande</t>
  </si>
  <si>
    <t>Österreich</t>
  </si>
  <si>
    <t>Polen</t>
  </si>
  <si>
    <t>Rumänien</t>
  </si>
  <si>
    <t>Slowenien</t>
  </si>
  <si>
    <t>Slowakei</t>
  </si>
  <si>
    <t>Finnland</t>
  </si>
  <si>
    <t>Schweden</t>
  </si>
  <si>
    <t>Vereinigtes Königreich</t>
  </si>
  <si>
    <t>Norwegen</t>
  </si>
  <si>
    <t>Nordmazedonien</t>
  </si>
  <si>
    <t>Albanien</t>
  </si>
  <si>
    <t>Serbien</t>
  </si>
  <si>
    <t>Bosnien und Herzegowina</t>
  </si>
  <si>
    <t>Estland</t>
  </si>
  <si>
    <t>Lettland</t>
  </si>
  <si>
    <t>Island</t>
  </si>
  <si>
    <t>Rest el</t>
  </si>
  <si>
    <t>Rest heat</t>
  </si>
  <si>
    <t>Estonia</t>
  </si>
  <si>
    <t>Lithuania</t>
  </si>
  <si>
    <t>Iceland</t>
  </si>
  <si>
    <t>Indonesia</t>
  </si>
  <si>
    <t>Europe</t>
  </si>
  <si>
    <t>https://www.enerdata.net/estore/energy-market/indonesia/</t>
  </si>
  <si>
    <t>Brunei Darussalam</t>
  </si>
  <si>
    <t>Cambodia</t>
  </si>
  <si>
    <t>Lao PDR</t>
  </si>
  <si>
    <t>Malaysia</t>
  </si>
  <si>
    <t>Myanmar</t>
  </si>
  <si>
    <t>Philippines</t>
  </si>
  <si>
    <t>Singapore</t>
  </si>
  <si>
    <t>Thailand</t>
  </si>
  <si>
    <t>Vietnam</t>
  </si>
  <si>
    <t>China</t>
  </si>
  <si>
    <t>Japan</t>
  </si>
  <si>
    <t>Mongolia</t>
  </si>
  <si>
    <t>Kazakhstan</t>
  </si>
  <si>
    <t>Kyrgyzstan</t>
  </si>
  <si>
    <t>Tajikistan</t>
  </si>
  <si>
    <t>Turkmenistan</t>
  </si>
  <si>
    <t>Uzbekistan</t>
  </si>
  <si>
    <t>Bangladesh</t>
  </si>
  <si>
    <t>Bhutan</t>
  </si>
  <si>
    <t>India</t>
  </si>
  <si>
    <t>Iran</t>
  </si>
  <si>
    <t>Maldives</t>
  </si>
  <si>
    <t>Nepal</t>
  </si>
  <si>
    <t>Pakistan</t>
  </si>
  <si>
    <t>Sri Lanka</t>
  </si>
  <si>
    <t>Armenia</t>
  </si>
  <si>
    <t>Azerbaijan</t>
  </si>
  <si>
    <t>Bahrain</t>
  </si>
  <si>
    <t>Cyprus</t>
  </si>
  <si>
    <t>Georgia</t>
  </si>
  <si>
    <t>Israel</t>
  </si>
  <si>
    <t>Jordan</t>
  </si>
  <si>
    <t>Kuwait</t>
  </si>
  <si>
    <t>Lebanon</t>
  </si>
  <si>
    <t>Oman</t>
  </si>
  <si>
    <t>Palestine</t>
  </si>
  <si>
    <t>Qatar</t>
  </si>
  <si>
    <t>Saudi Arabia</t>
  </si>
  <si>
    <t>Syria</t>
  </si>
  <si>
    <t>Turkey</t>
  </si>
  <si>
    <t>United Arab Emirates</t>
  </si>
  <si>
    <t>Yemen</t>
  </si>
  <si>
    <t>Timor-Leste</t>
  </si>
  <si>
    <t>Hong Kong (China)</t>
  </si>
  <si>
    <t>Macao (China)</t>
  </si>
  <si>
    <t>Taiwan (China)</t>
  </si>
  <si>
    <t>Korea DPR</t>
  </si>
  <si>
    <t>Korea</t>
  </si>
  <si>
    <t>Afghanistan</t>
  </si>
  <si>
    <t>Iraq</t>
  </si>
  <si>
    <t>https://www.iea.org/countries/switzerland</t>
  </si>
  <si>
    <t>Description:</t>
  </si>
  <si>
    <t xml:space="preserve">Comparison between statistical consumption data for 2018 and model calculation (without rest sector) for 2018.
</t>
  </si>
  <si>
    <t>Based on this comparison the rest sector in industry is calculated.</t>
  </si>
  <si>
    <t>Source:</t>
  </si>
  <si>
    <t>[1]</t>
  </si>
  <si>
    <t>Eurostat</t>
  </si>
  <si>
    <t>Vereinfachte Energiebilanzen [nrg_bal_s]</t>
  </si>
  <si>
    <t>NRG_BAL</t>
  </si>
  <si>
    <t>Endenergieverbrauch - Industriesektor - energetischer Verbrauch</t>
  </si>
  <si>
    <t>SIEC</t>
  </si>
  <si>
    <t>Insgesamt</t>
  </si>
  <si>
    <t>Elektrizität</t>
  </si>
  <si>
    <t>Original unit:</t>
  </si>
  <si>
    <t>GWh (in overall in TWh)</t>
  </si>
  <si>
    <t>[2]</t>
  </si>
  <si>
    <t>[3]</t>
  </si>
  <si>
    <t>Further Info</t>
  </si>
  <si>
    <t>F1</t>
  </si>
  <si>
    <t>Assumptions:</t>
  </si>
  <si>
    <t>A1</t>
  </si>
  <si>
    <t>in [1]</t>
  </si>
  <si>
    <t>Fuel demand = Total demand - electricity</t>
  </si>
  <si>
    <t>see Industry_demand_total_electricity_heat.xls</t>
  </si>
  <si>
    <t>https://www.iea.org/countries</t>
  </si>
  <si>
    <t>[4]</t>
  </si>
  <si>
    <t>ASEAN without Laos DPR</t>
  </si>
  <si>
    <t>Laos</t>
  </si>
  <si>
    <t>https://www.eria.org/uploads/media/0.Lao_Energy_Statistics_2018_complete_book.pdf</t>
  </si>
  <si>
    <t>electricity 2018</t>
  </si>
  <si>
    <t>heat 2018</t>
  </si>
  <si>
    <t>electricity TWh 2018</t>
  </si>
  <si>
    <t>fuel TWh 2018</t>
  </si>
  <si>
    <t>electricity forecast 2018</t>
  </si>
  <si>
    <t>heat forecast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</si>
</sst>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sz val="10"/>
      <name val="Arial"/>
      <family val="2"/>
    </font>
    <font>
      <sz val="10"/>
      <name val="Arial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3" fillId="2" borderId="2" xfId="0" applyFont="1" applyFill="1" applyBorder="1"/>
    <xf numFmtId="2" fontId="0" fillId="0" borderId="0" xfId="0" applyNumberFormat="1"/>
    <xf numFmtId="0" fontId="3" fillId="2" borderId="3" xfId="0" applyFont="1" applyFill="1" applyBorder="1"/>
    <xf numFmtId="0" fontId="0" fillId="0" borderId="4" xfId="0" applyBorder="1"/>
    <xf numFmtId="0" fontId="0" fillId="0" borderId="5" xfId="0" applyBorder="1"/>
    <xf numFmtId="2" fontId="0" fillId="0" borderId="5" xfId="0" applyNumberForma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2" fontId="0" fillId="0" borderId="10" xfId="0" applyNumberFormat="1" applyBorder="1"/>
    <xf numFmtId="0" fontId="0" fillId="0" borderId="11" xfId="0" applyBorder="1"/>
    <xf numFmtId="0" fontId="4" fillId="0" borderId="0" xfId="0" applyFont="1"/>
    <xf numFmtId="0" fontId="5" fillId="0" borderId="0" xfId="1"/>
    <xf numFmtId="0" fontId="0" fillId="0" borderId="0" xfId="0" applyAlignment="1">
      <alignment wrapText="1"/>
    </xf>
    <xf numFmtId="0" fontId="2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top" wrapText="1"/>
    </xf>
  </cellXfs>
  <cellStyles count="2">
    <cellStyle name="Link" xfId="1" builtinId="8"/>
    <cellStyle name="Standard" xfId="0" builtinId="0"/>
  </cellStyles>
  <dxfs count="4">
    <dxf>
      <fill>
        <patternFill patternType="solid"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ria.org/uploads/media/0.Lao_Energy_Statistics_2018_complete_book.pdf" TargetMode="External"/><Relationship Id="rId2" Type="http://schemas.openxmlformats.org/officeDocument/2006/relationships/hyperlink" Target="https://www.iea.org/countries" TargetMode="External"/><Relationship Id="rId1" Type="http://schemas.openxmlformats.org/officeDocument/2006/relationships/hyperlink" Target="https://www.iea.org/countries/switzerlan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80A31-759B-46EA-9DCB-AD632C0A37A7}">
  <dimension ref="A1:R86"/>
  <sheetViews>
    <sheetView tabSelected="1" workbookViewId="0">
      <selection activeCell="B17" sqref="B17:C17"/>
    </sheetView>
  </sheetViews>
  <sheetFormatPr baseColWidth="10" defaultColWidth="8.7109375" defaultRowHeight="15" x14ac:dyDescent="0.25"/>
  <cols>
    <col min="2" max="2" width="10.42578125" customWidth="1"/>
    <col min="4" max="5" width="10" customWidth="1"/>
    <col min="8" max="8" width="9.7109375" customWidth="1"/>
    <col min="9" max="9" width="10.7109375" customWidth="1"/>
    <col min="16" max="16" width="9.7109375" customWidth="1"/>
  </cols>
  <sheetData>
    <row r="1" spans="1:18" ht="45" x14ac:dyDescent="0.25">
      <c r="A1" s="17" t="s">
        <v>0</v>
      </c>
      <c r="B1" s="18" t="s">
        <v>1</v>
      </c>
      <c r="C1" s="18" t="s">
        <v>2</v>
      </c>
      <c r="D1" s="17" t="s">
        <v>3</v>
      </c>
      <c r="E1" s="16" t="s">
        <v>158</v>
      </c>
      <c r="F1" s="16" t="s">
        <v>159</v>
      </c>
      <c r="G1" s="16"/>
      <c r="H1" s="16"/>
      <c r="I1" s="16" t="s">
        <v>154</v>
      </c>
      <c r="J1" s="16" t="s">
        <v>155</v>
      </c>
      <c r="L1" t="s">
        <v>67</v>
      </c>
      <c r="M1" t="s">
        <v>68</v>
      </c>
      <c r="P1" s="16" t="s">
        <v>156</v>
      </c>
      <c r="R1" s="16" t="s">
        <v>157</v>
      </c>
    </row>
    <row r="2" spans="1:18" x14ac:dyDescent="0.25">
      <c r="A2" t="s">
        <v>4</v>
      </c>
      <c r="B2">
        <v>12.90837492312437</v>
      </c>
      <c r="C2">
        <v>45.739726355530927</v>
      </c>
      <c r="D2">
        <v>0</v>
      </c>
      <c r="E2">
        <f>B2</f>
        <v>12.90837492312437</v>
      </c>
      <c r="F2">
        <f>C2</f>
        <v>45.739726355530927</v>
      </c>
      <c r="H2" s="1" t="s">
        <v>36</v>
      </c>
      <c r="I2">
        <f>P2</f>
        <v>39.112699999999997</v>
      </c>
      <c r="J2">
        <f>R2</f>
        <v>85.529837000000001</v>
      </c>
      <c r="L2" s="2">
        <f>(I2-E2)/I2*100</f>
        <v>66.996973046799695</v>
      </c>
      <c r="M2" s="2">
        <f>(J2-F2)/J2*100</f>
        <v>46.521906319626297</v>
      </c>
      <c r="O2" s="1" t="s">
        <v>36</v>
      </c>
      <c r="P2">
        <v>39.112699999999997</v>
      </c>
      <c r="Q2" s="1" t="s">
        <v>36</v>
      </c>
      <c r="R2">
        <v>85.529837000000001</v>
      </c>
    </row>
    <row r="3" spans="1:18" x14ac:dyDescent="0.25">
      <c r="A3" t="s">
        <v>5</v>
      </c>
      <c r="B3">
        <v>3.6538260563541538</v>
      </c>
      <c r="C3">
        <v>6.9311716122999982</v>
      </c>
      <c r="D3">
        <v>0</v>
      </c>
      <c r="E3">
        <f t="shared" ref="E3:E35" si="0">B3</f>
        <v>3.6538260563541538</v>
      </c>
      <c r="F3">
        <f t="shared" ref="F3:F35" si="1">C3</f>
        <v>6.9311716122999982</v>
      </c>
      <c r="H3" s="1" t="s">
        <v>37</v>
      </c>
      <c r="I3">
        <f t="shared" ref="I3:I35" si="2">P3</f>
        <v>9.8716540000000013</v>
      </c>
      <c r="J3">
        <f t="shared" ref="J3:J35" si="3">R3</f>
        <v>21.884989000000001</v>
      </c>
      <c r="L3" s="2">
        <f>(I3-E3)/I3*100</f>
        <v>62.986688387233244</v>
      </c>
      <c r="M3" s="2">
        <f>(J3-F3)/J3*100</f>
        <v>68.329106254976878</v>
      </c>
      <c r="O3" s="1" t="s">
        <v>37</v>
      </c>
      <c r="P3">
        <v>9.8716540000000013</v>
      </c>
      <c r="Q3" s="1" t="s">
        <v>37</v>
      </c>
      <c r="R3">
        <v>21.884989000000001</v>
      </c>
    </row>
    <row r="4" spans="1:18" x14ac:dyDescent="0.25">
      <c r="A4" t="s">
        <v>6</v>
      </c>
      <c r="B4">
        <v>5.092156718862439</v>
      </c>
      <c r="C4">
        <v>22.864229610845491</v>
      </c>
      <c r="D4">
        <v>0</v>
      </c>
      <c r="E4">
        <f t="shared" si="0"/>
        <v>5.092156718862439</v>
      </c>
      <c r="F4">
        <f t="shared" si="1"/>
        <v>22.864229610845491</v>
      </c>
      <c r="H4" s="1" t="s">
        <v>38</v>
      </c>
      <c r="I4">
        <f t="shared" si="2"/>
        <v>24.301942</v>
      </c>
      <c r="J4">
        <f t="shared" si="3"/>
        <v>53.631721000000006</v>
      </c>
      <c r="L4" s="2">
        <f>(I4-E4)/I4*100</f>
        <v>79.046297127766834</v>
      </c>
      <c r="M4" s="2">
        <f>(J4-F4)/J4*100</f>
        <v>57.368085184427528</v>
      </c>
      <c r="O4" s="1" t="s">
        <v>38</v>
      </c>
      <c r="P4">
        <v>24.301942</v>
      </c>
      <c r="Q4" s="1" t="s">
        <v>38</v>
      </c>
      <c r="R4">
        <v>53.631721000000006</v>
      </c>
    </row>
    <row r="5" spans="1:18" x14ac:dyDescent="0.25">
      <c r="A5" t="s">
        <v>7</v>
      </c>
      <c r="B5">
        <v>1.000675577634847</v>
      </c>
      <c r="C5">
        <v>2.869006714707806</v>
      </c>
      <c r="D5">
        <v>0</v>
      </c>
      <c r="E5">
        <f t="shared" si="0"/>
        <v>1.000675577634847</v>
      </c>
      <c r="F5">
        <f t="shared" si="1"/>
        <v>2.869006714707806</v>
      </c>
      <c r="H5" s="1" t="s">
        <v>39</v>
      </c>
      <c r="I5">
        <f t="shared" si="2"/>
        <v>8.5734539999999999</v>
      </c>
      <c r="J5">
        <f t="shared" si="3"/>
        <v>18.663412000000005</v>
      </c>
      <c r="L5" s="2">
        <f>(I5-E5)/I5*100</f>
        <v>88.328209638322591</v>
      </c>
      <c r="M5" s="2">
        <f>(J5-F5)/J5*100</f>
        <v>84.62764089059489</v>
      </c>
      <c r="O5" s="1" t="s">
        <v>39</v>
      </c>
      <c r="P5">
        <v>8.5734539999999999</v>
      </c>
      <c r="Q5" s="1" t="s">
        <v>39</v>
      </c>
      <c r="R5">
        <v>18.663412000000005</v>
      </c>
    </row>
    <row r="6" spans="1:18" x14ac:dyDescent="0.25">
      <c r="A6" t="s">
        <v>8</v>
      </c>
      <c r="B6">
        <v>78.084904752263768</v>
      </c>
      <c r="C6">
        <v>208.2955536088356</v>
      </c>
      <c r="D6">
        <v>0</v>
      </c>
      <c r="E6">
        <f t="shared" si="0"/>
        <v>78.084904752263768</v>
      </c>
      <c r="F6">
        <f t="shared" si="1"/>
        <v>208.2955536088356</v>
      </c>
      <c r="H6" s="1" t="s">
        <v>40</v>
      </c>
      <c r="I6">
        <f t="shared" si="2"/>
        <v>230.52699999999999</v>
      </c>
      <c r="J6">
        <f t="shared" si="3"/>
        <v>433.43366500000002</v>
      </c>
      <c r="L6" s="2">
        <f>(I6-E6)/I6*100</f>
        <v>66.127653267398728</v>
      </c>
      <c r="M6" s="2">
        <f>(J6-F6)/J6*100</f>
        <v>51.942922198063322</v>
      </c>
      <c r="O6" s="1" t="s">
        <v>40</v>
      </c>
      <c r="P6">
        <v>230.52699999999999</v>
      </c>
      <c r="Q6" s="1" t="s">
        <v>40</v>
      </c>
      <c r="R6">
        <v>433.43366500000002</v>
      </c>
    </row>
    <row r="7" spans="1:18" x14ac:dyDescent="0.25">
      <c r="A7" t="s">
        <v>9</v>
      </c>
      <c r="B7">
        <v>0.62950314165865151</v>
      </c>
      <c r="C7">
        <v>2.665625512822241</v>
      </c>
      <c r="D7">
        <v>0</v>
      </c>
      <c r="E7">
        <f t="shared" si="0"/>
        <v>0.62950314165865151</v>
      </c>
      <c r="F7">
        <f t="shared" si="1"/>
        <v>2.665625512822241</v>
      </c>
      <c r="H7" s="1" t="s">
        <v>41</v>
      </c>
      <c r="I7">
        <f t="shared" si="2"/>
        <v>7.2293280000000006</v>
      </c>
      <c r="J7">
        <f t="shared" si="3"/>
        <v>19.381664999999998</v>
      </c>
      <c r="L7" s="2">
        <f>(I7-E7)/I7*100</f>
        <v>91.292369890276774</v>
      </c>
      <c r="M7" s="2">
        <f>(J7-F7)/J7*100</f>
        <v>86.246663984635774</v>
      </c>
      <c r="O7" s="1" t="s">
        <v>41</v>
      </c>
      <c r="P7">
        <v>7.2293280000000006</v>
      </c>
      <c r="Q7" s="1" t="s">
        <v>41</v>
      </c>
      <c r="R7">
        <v>19.381664999999998</v>
      </c>
    </row>
    <row r="8" spans="1:18" x14ac:dyDescent="0.25">
      <c r="A8" t="s">
        <v>10</v>
      </c>
      <c r="B8">
        <v>6.1846582055250519</v>
      </c>
      <c r="C8">
        <v>13.975032867088959</v>
      </c>
      <c r="D8">
        <v>0</v>
      </c>
      <c r="E8">
        <f t="shared" si="0"/>
        <v>6.1846582055250519</v>
      </c>
      <c r="F8">
        <f t="shared" si="1"/>
        <v>13.975032867088959</v>
      </c>
      <c r="H8" s="1" t="s">
        <v>42</v>
      </c>
      <c r="I8">
        <f t="shared" si="2"/>
        <v>12.413500000000001</v>
      </c>
      <c r="J8">
        <f t="shared" si="3"/>
        <v>19.491579000000002</v>
      </c>
      <c r="L8" s="2">
        <f>(I8-E8)/I8*100</f>
        <v>50.177965879687022</v>
      </c>
      <c r="M8" s="2">
        <f>(J8-F8)/J8*100</f>
        <v>28.302202366011709</v>
      </c>
      <c r="O8" s="1" t="s">
        <v>42</v>
      </c>
      <c r="P8">
        <v>12.413500000000001</v>
      </c>
      <c r="Q8" s="1" t="s">
        <v>42</v>
      </c>
      <c r="R8">
        <v>19.491579000000002</v>
      </c>
    </row>
    <row r="9" spans="1:18" x14ac:dyDescent="0.25">
      <c r="A9" t="s">
        <v>11</v>
      </c>
      <c r="B9">
        <v>34.975296006181843</v>
      </c>
      <c r="C9">
        <v>73.031702998443791</v>
      </c>
      <c r="D9">
        <v>0</v>
      </c>
      <c r="E9">
        <f t="shared" si="0"/>
        <v>34.975296006181843</v>
      </c>
      <c r="F9">
        <f t="shared" si="1"/>
        <v>73.031702998443791</v>
      </c>
      <c r="H9" s="1" t="s">
        <v>43</v>
      </c>
      <c r="I9">
        <f t="shared" si="2"/>
        <v>78.659000000000006</v>
      </c>
      <c r="J9">
        <f t="shared" si="3"/>
        <v>156.48845800000001</v>
      </c>
      <c r="L9" s="2">
        <f>(I9-E9)/I9*100</f>
        <v>55.535544557924922</v>
      </c>
      <c r="M9" s="2">
        <f>(J9-F9)/J9*100</f>
        <v>53.330933199914476</v>
      </c>
      <c r="O9" s="1" t="s">
        <v>43</v>
      </c>
      <c r="P9">
        <v>78.659000000000006</v>
      </c>
      <c r="Q9" s="1" t="s">
        <v>43</v>
      </c>
      <c r="R9">
        <v>156.48845800000001</v>
      </c>
    </row>
    <row r="10" spans="1:18" x14ac:dyDescent="0.25">
      <c r="A10" t="s">
        <v>12</v>
      </c>
      <c r="B10">
        <v>38.331775685783043</v>
      </c>
      <c r="C10">
        <v>81.856398071111968</v>
      </c>
      <c r="D10">
        <v>0</v>
      </c>
      <c r="E10">
        <f t="shared" si="0"/>
        <v>38.331775685783043</v>
      </c>
      <c r="F10">
        <f t="shared" si="1"/>
        <v>81.856398071111968</v>
      </c>
      <c r="H10" s="1" t="s">
        <v>44</v>
      </c>
      <c r="I10">
        <f t="shared" si="2"/>
        <v>116.92349400000001</v>
      </c>
      <c r="J10">
        <f t="shared" si="3"/>
        <v>211.22258000000002</v>
      </c>
      <c r="L10" s="2">
        <f>(I10-E10)/I10*100</f>
        <v>67.216361421954218</v>
      </c>
      <c r="M10" s="2">
        <f>(J10-F10)/J10*100</f>
        <v>61.246379022966224</v>
      </c>
      <c r="O10" s="1" t="s">
        <v>44</v>
      </c>
      <c r="P10">
        <v>116.92349400000001</v>
      </c>
      <c r="Q10" s="1" t="s">
        <v>44</v>
      </c>
      <c r="R10">
        <v>211.22258000000002</v>
      </c>
    </row>
    <row r="11" spans="1:18" x14ac:dyDescent="0.25">
      <c r="A11" t="s">
        <v>13</v>
      </c>
      <c r="B11">
        <v>1.6463487702217141</v>
      </c>
      <c r="C11">
        <v>5.3750368241969948</v>
      </c>
      <c r="D11">
        <v>0</v>
      </c>
      <c r="E11">
        <f t="shared" si="0"/>
        <v>1.6463487702217141</v>
      </c>
      <c r="F11">
        <f t="shared" si="1"/>
        <v>5.3750368241969948</v>
      </c>
      <c r="H11" s="1" t="s">
        <v>45</v>
      </c>
      <c r="I11">
        <f t="shared" si="2"/>
        <v>3.6829999999999998</v>
      </c>
      <c r="J11">
        <f t="shared" si="3"/>
        <v>9.8293499999999998</v>
      </c>
      <c r="L11" s="2">
        <f>(I11-E11)/I11*100</f>
        <v>55.298702953523915</v>
      </c>
      <c r="M11" s="2">
        <f>(J11-F11)/J11*100</f>
        <v>45.316457098414489</v>
      </c>
      <c r="O11" s="1" t="s">
        <v>45</v>
      </c>
      <c r="P11">
        <v>3.6829999999999998</v>
      </c>
      <c r="Q11" s="1" t="s">
        <v>45</v>
      </c>
      <c r="R11">
        <v>9.8293499999999998</v>
      </c>
    </row>
    <row r="12" spans="1:18" x14ac:dyDescent="0.25">
      <c r="A12" t="s">
        <v>14</v>
      </c>
      <c r="B12">
        <v>37.877087842796684</v>
      </c>
      <c r="C12">
        <v>90.699562833435806</v>
      </c>
      <c r="D12">
        <v>0</v>
      </c>
      <c r="E12">
        <f t="shared" si="0"/>
        <v>37.877087842796684</v>
      </c>
      <c r="F12">
        <f t="shared" si="1"/>
        <v>90.699562833435806</v>
      </c>
      <c r="H12" s="1" t="s">
        <v>46</v>
      </c>
      <c r="I12">
        <f t="shared" si="2"/>
        <v>116.07014100000001</v>
      </c>
      <c r="J12">
        <f t="shared" si="3"/>
        <v>166.56492900000001</v>
      </c>
      <c r="L12" s="2">
        <f>(I12-E12)/I12*100</f>
        <v>67.367070017777721</v>
      </c>
      <c r="M12" s="2">
        <f>(J12-F12)/J12*100</f>
        <v>45.547022786870215</v>
      </c>
      <c r="O12" s="1" t="s">
        <v>46</v>
      </c>
      <c r="P12">
        <v>116.07014100000001</v>
      </c>
      <c r="Q12" s="1" t="s">
        <v>46</v>
      </c>
      <c r="R12">
        <v>166.56492900000001</v>
      </c>
    </row>
    <row r="13" spans="1:18" x14ac:dyDescent="0.25">
      <c r="A13" t="s">
        <v>15</v>
      </c>
      <c r="B13">
        <v>0.30022463649215447</v>
      </c>
      <c r="C13">
        <v>0.80009780264484631</v>
      </c>
      <c r="D13">
        <v>0</v>
      </c>
      <c r="E13">
        <f t="shared" si="0"/>
        <v>0.30022463649215447</v>
      </c>
      <c r="F13">
        <f t="shared" si="1"/>
        <v>0.80009780264484631</v>
      </c>
      <c r="H13" s="1" t="s">
        <v>47</v>
      </c>
      <c r="I13">
        <f t="shared" si="2"/>
        <v>3.6856999999999998</v>
      </c>
      <c r="J13">
        <f t="shared" si="3"/>
        <v>9.1839130000000004</v>
      </c>
      <c r="L13" s="2">
        <f>(I13-E13)/I13*100</f>
        <v>91.854338755401827</v>
      </c>
      <c r="M13" s="2">
        <f>(J13-F13)/J13*100</f>
        <v>91.288051153741918</v>
      </c>
      <c r="O13" s="1" t="s">
        <v>47</v>
      </c>
      <c r="P13">
        <v>3.6856999999999998</v>
      </c>
      <c r="Q13" s="1" t="s">
        <v>47</v>
      </c>
      <c r="R13">
        <v>9.1839130000000004</v>
      </c>
    </row>
    <row r="14" spans="1:18" x14ac:dyDescent="0.25">
      <c r="A14" t="s">
        <v>16</v>
      </c>
      <c r="B14">
        <v>1.7588045511521671</v>
      </c>
      <c r="C14">
        <v>2.139882195381233</v>
      </c>
      <c r="D14">
        <v>0</v>
      </c>
      <c r="E14">
        <f t="shared" si="0"/>
        <v>1.7588045511521671</v>
      </c>
      <c r="F14">
        <f t="shared" si="1"/>
        <v>2.139882195381233</v>
      </c>
      <c r="H14" s="1" t="s">
        <v>48</v>
      </c>
      <c r="I14">
        <f t="shared" si="2"/>
        <v>3.0871019999999998</v>
      </c>
      <c r="J14">
        <f t="shared" si="3"/>
        <v>4.2740659999999995</v>
      </c>
      <c r="L14" s="2">
        <f>(I14-E14)/I14*100</f>
        <v>43.027326238259469</v>
      </c>
      <c r="M14" s="2">
        <f>(J14-F14)/J14*100</f>
        <v>49.933337590452901</v>
      </c>
      <c r="O14" s="1" t="s">
        <v>48</v>
      </c>
      <c r="P14">
        <v>3.0871019999999998</v>
      </c>
      <c r="Q14" s="1" t="s">
        <v>48</v>
      </c>
      <c r="R14">
        <v>4.2740659999999995</v>
      </c>
    </row>
    <row r="15" spans="1:18" x14ac:dyDescent="0.25">
      <c r="A15" t="s">
        <v>17</v>
      </c>
      <c r="B15">
        <v>3.1682540349081338</v>
      </c>
      <c r="C15">
        <v>12.818164424509281</v>
      </c>
      <c r="D15">
        <v>0</v>
      </c>
      <c r="E15">
        <f t="shared" si="0"/>
        <v>3.1682540349081338</v>
      </c>
      <c r="F15">
        <f t="shared" si="1"/>
        <v>12.818164424509281</v>
      </c>
      <c r="H15" s="1" t="s">
        <v>49</v>
      </c>
      <c r="I15">
        <f t="shared" si="2"/>
        <v>17.234000000000002</v>
      </c>
      <c r="J15">
        <f t="shared" si="3"/>
        <v>34.399388000000002</v>
      </c>
      <c r="L15" s="2">
        <f>(I15-E15)/I15*100</f>
        <v>81.616258356109242</v>
      </c>
      <c r="M15" s="2">
        <f>(J15-F15)/J15*100</f>
        <v>62.737231184144093</v>
      </c>
      <c r="O15" s="1" t="s">
        <v>49</v>
      </c>
      <c r="P15">
        <v>17.234000000000002</v>
      </c>
      <c r="Q15" s="1" t="s">
        <v>49</v>
      </c>
      <c r="R15">
        <v>34.399388000000002</v>
      </c>
    </row>
    <row r="16" spans="1:18" x14ac:dyDescent="0.25">
      <c r="A16" t="s">
        <v>18</v>
      </c>
      <c r="B16">
        <v>12.47860785772861</v>
      </c>
      <c r="C16">
        <v>53.570847651858223</v>
      </c>
      <c r="D16">
        <v>0</v>
      </c>
      <c r="E16">
        <f t="shared" si="0"/>
        <v>12.47860785772861</v>
      </c>
      <c r="F16">
        <f t="shared" si="1"/>
        <v>53.570847651858223</v>
      </c>
      <c r="H16" s="1" t="s">
        <v>50</v>
      </c>
      <c r="I16">
        <f t="shared" si="2"/>
        <v>35.911729000000001</v>
      </c>
      <c r="J16">
        <f t="shared" si="3"/>
        <v>122.58898600000001</v>
      </c>
      <c r="L16" s="2">
        <f>(I16-E16)/I16*100</f>
        <v>65.251999262612472</v>
      </c>
      <c r="M16" s="2">
        <f>(J16-F16)/J16*100</f>
        <v>56.30043986834329</v>
      </c>
      <c r="O16" s="1" t="s">
        <v>50</v>
      </c>
      <c r="P16">
        <v>35.911729000000001</v>
      </c>
      <c r="Q16" s="1" t="s">
        <v>50</v>
      </c>
      <c r="R16">
        <v>122.58898600000001</v>
      </c>
    </row>
    <row r="17" spans="1:18" x14ac:dyDescent="0.25">
      <c r="A17" t="s">
        <v>19</v>
      </c>
      <c r="B17">
        <v>9.8487955827649305</v>
      </c>
      <c r="C17">
        <v>29.258298846687289</v>
      </c>
      <c r="D17">
        <v>0</v>
      </c>
      <c r="E17">
        <f t="shared" si="0"/>
        <v>9.8487955827649305</v>
      </c>
      <c r="F17">
        <f t="shared" si="1"/>
        <v>29.258298846687289</v>
      </c>
      <c r="H17" s="1" t="s">
        <v>51</v>
      </c>
      <c r="I17">
        <f t="shared" si="2"/>
        <v>28.456461000000001</v>
      </c>
      <c r="J17">
        <f t="shared" si="3"/>
        <v>59.282499999999999</v>
      </c>
      <c r="L17" s="2">
        <f>(I17-E17)/I17*100</f>
        <v>65.389949288616975</v>
      </c>
      <c r="M17" s="2">
        <f>(J17-F17)/J17*100</f>
        <v>50.645976727217487</v>
      </c>
      <c r="O17" s="1" t="s">
        <v>51</v>
      </c>
      <c r="P17">
        <v>28.456461000000001</v>
      </c>
      <c r="Q17" s="1" t="s">
        <v>51</v>
      </c>
      <c r="R17">
        <v>59.282499999999999</v>
      </c>
    </row>
    <row r="18" spans="1:18" x14ac:dyDescent="0.25">
      <c r="A18" t="s">
        <v>20</v>
      </c>
      <c r="B18">
        <v>15.591053003971099</v>
      </c>
      <c r="C18">
        <v>45.322124875099142</v>
      </c>
      <c r="D18">
        <v>0</v>
      </c>
      <c r="E18">
        <f t="shared" si="0"/>
        <v>15.591053003971099</v>
      </c>
      <c r="F18">
        <f t="shared" si="1"/>
        <v>45.322124875099142</v>
      </c>
      <c r="H18" s="1" t="s">
        <v>52</v>
      </c>
      <c r="I18">
        <f t="shared" si="2"/>
        <v>56.424095000000001</v>
      </c>
      <c r="J18">
        <f t="shared" si="3"/>
        <v>133.89215200000001</v>
      </c>
      <c r="L18" s="2">
        <f>(I18-E18)/I18*100</f>
        <v>72.368093801112636</v>
      </c>
      <c r="M18" s="2">
        <f>(J18-F18)/J18*100</f>
        <v>66.150275278943056</v>
      </c>
      <c r="O18" s="1" t="s">
        <v>52</v>
      </c>
      <c r="P18">
        <v>56.424095000000001</v>
      </c>
      <c r="Q18" s="1" t="s">
        <v>52</v>
      </c>
      <c r="R18">
        <v>133.89215200000001</v>
      </c>
    </row>
    <row r="19" spans="1:18" x14ac:dyDescent="0.25">
      <c r="A19" t="s">
        <v>21</v>
      </c>
      <c r="B19">
        <v>6.1818997584049367</v>
      </c>
      <c r="C19">
        <v>23.511352730014831</v>
      </c>
      <c r="D19">
        <v>0</v>
      </c>
      <c r="E19">
        <f t="shared" si="0"/>
        <v>6.1818997584049367</v>
      </c>
      <c r="F19">
        <f t="shared" si="1"/>
        <v>23.511352730014831</v>
      </c>
      <c r="H19" s="1" t="s">
        <v>21</v>
      </c>
      <c r="I19">
        <f t="shared" si="2"/>
        <v>16.396898</v>
      </c>
      <c r="J19">
        <f t="shared" si="3"/>
        <v>36.564973999999999</v>
      </c>
      <c r="L19" s="2">
        <f>(I19-E19)/I19*100</f>
        <v>62.298358150395657</v>
      </c>
      <c r="M19" s="2">
        <f>(J19-F19)/J19*100</f>
        <v>35.699796395274802</v>
      </c>
      <c r="O19" s="1" t="s">
        <v>21</v>
      </c>
      <c r="P19">
        <v>16.396898</v>
      </c>
      <c r="Q19" s="1" t="s">
        <v>21</v>
      </c>
      <c r="R19">
        <v>36.564973999999999</v>
      </c>
    </row>
    <row r="20" spans="1:18" x14ac:dyDescent="0.25">
      <c r="A20" t="s">
        <v>22</v>
      </c>
      <c r="B20">
        <v>12.56786693123342</v>
      </c>
      <c r="C20">
        <v>25.35478417195829</v>
      </c>
      <c r="D20">
        <v>0</v>
      </c>
      <c r="E20">
        <f t="shared" si="0"/>
        <v>12.56786693123342</v>
      </c>
      <c r="F20">
        <f t="shared" si="1"/>
        <v>25.35478417195829</v>
      </c>
      <c r="H20" s="1" t="s">
        <v>53</v>
      </c>
      <c r="I20">
        <f t="shared" si="2"/>
        <v>22.224841000000001</v>
      </c>
      <c r="J20">
        <f t="shared" si="3"/>
        <v>54.677755000000005</v>
      </c>
      <c r="L20" s="2">
        <f>(I20-E20)/I20*100</f>
        <v>43.451262795385489</v>
      </c>
      <c r="M20" s="2">
        <f>(J20-F20)/J20*100</f>
        <v>53.628702985412822</v>
      </c>
      <c r="O20" s="1" t="s">
        <v>53</v>
      </c>
      <c r="P20">
        <v>22.224841000000001</v>
      </c>
      <c r="Q20" s="1" t="s">
        <v>53</v>
      </c>
      <c r="R20">
        <v>54.677755000000005</v>
      </c>
    </row>
    <row r="21" spans="1:18" x14ac:dyDescent="0.25">
      <c r="A21" t="s">
        <v>23</v>
      </c>
      <c r="B21">
        <v>2.6363883737920091</v>
      </c>
      <c r="C21">
        <v>3.7221738952448722</v>
      </c>
      <c r="D21">
        <v>0</v>
      </c>
      <c r="E21">
        <f t="shared" si="0"/>
        <v>2.6363883737920091</v>
      </c>
      <c r="F21">
        <f t="shared" si="1"/>
        <v>3.7221738952448722</v>
      </c>
      <c r="H21" s="1" t="s">
        <v>54</v>
      </c>
      <c r="I21">
        <f t="shared" si="2"/>
        <v>6.8124080000000005</v>
      </c>
      <c r="J21">
        <f t="shared" si="3"/>
        <v>9.2711689999999987</v>
      </c>
      <c r="L21" s="2">
        <f>(I21-E21)/I21*100</f>
        <v>61.300198493807059</v>
      </c>
      <c r="M21" s="2">
        <f>(J21-F21)/J21*100</f>
        <v>59.852162168062385</v>
      </c>
      <c r="O21" s="1" t="s">
        <v>54</v>
      </c>
      <c r="P21">
        <v>6.8124080000000005</v>
      </c>
      <c r="Q21" s="1" t="s">
        <v>54</v>
      </c>
      <c r="R21">
        <v>9.2711689999999987</v>
      </c>
    </row>
    <row r="22" spans="1:18" x14ac:dyDescent="0.25">
      <c r="A22" t="s">
        <v>24</v>
      </c>
      <c r="B22">
        <v>8.0159648089857747</v>
      </c>
      <c r="C22">
        <v>20.339645775484481</v>
      </c>
      <c r="D22">
        <v>0</v>
      </c>
      <c r="E22">
        <f t="shared" si="0"/>
        <v>8.0159648089857747</v>
      </c>
      <c r="F22">
        <f t="shared" si="1"/>
        <v>20.339645775484481</v>
      </c>
      <c r="H22" s="1" t="s">
        <v>55</v>
      </c>
      <c r="I22">
        <f t="shared" si="2"/>
        <v>12.794</v>
      </c>
      <c r="J22">
        <f t="shared" si="3"/>
        <v>29.801330999999998</v>
      </c>
      <c r="L22" s="2">
        <f>(I22-E22)/I22*100</f>
        <v>37.345905823153238</v>
      </c>
      <c r="M22" s="2">
        <f>(J22-F22)/J22*100</f>
        <v>31.749203498714596</v>
      </c>
      <c r="O22" s="1" t="s">
        <v>55</v>
      </c>
      <c r="P22">
        <v>12.794</v>
      </c>
      <c r="Q22" s="1" t="s">
        <v>55</v>
      </c>
      <c r="R22">
        <v>29.801330999999998</v>
      </c>
    </row>
    <row r="23" spans="1:18" x14ac:dyDescent="0.25">
      <c r="A23" t="s">
        <v>25</v>
      </c>
      <c r="B23">
        <v>30.08486075167535</v>
      </c>
      <c r="C23">
        <v>74.931948188470685</v>
      </c>
      <c r="D23">
        <v>0</v>
      </c>
      <c r="E23">
        <f t="shared" si="0"/>
        <v>30.08486075167535</v>
      </c>
      <c r="F23">
        <f t="shared" si="1"/>
        <v>74.931948188470685</v>
      </c>
      <c r="H23" s="1" t="s">
        <v>56</v>
      </c>
      <c r="I23">
        <f t="shared" si="2"/>
        <v>39.487000000000002</v>
      </c>
      <c r="J23">
        <f t="shared" si="3"/>
        <v>90.024979999999999</v>
      </c>
      <c r="L23" s="2">
        <f>(I23-E23)/I23*100</f>
        <v>23.810720612669108</v>
      </c>
      <c r="M23" s="2">
        <f>(J23-F23)/J23*100</f>
        <v>16.765382021222681</v>
      </c>
      <c r="O23" s="1" t="s">
        <v>56</v>
      </c>
      <c r="P23">
        <v>39.487000000000002</v>
      </c>
      <c r="Q23" s="1" t="s">
        <v>56</v>
      </c>
      <c r="R23">
        <v>90.024979999999999</v>
      </c>
    </row>
    <row r="24" spans="1:18" x14ac:dyDescent="0.25">
      <c r="A24" t="s">
        <v>26</v>
      </c>
      <c r="B24">
        <v>29.54246751841103</v>
      </c>
      <c r="C24">
        <v>62.60620098071842</v>
      </c>
      <c r="D24">
        <v>0</v>
      </c>
      <c r="E24">
        <f t="shared" si="0"/>
        <v>29.54246751841103</v>
      </c>
      <c r="F24">
        <f t="shared" si="1"/>
        <v>62.60620098071842</v>
      </c>
      <c r="H24" s="1" t="s">
        <v>57</v>
      </c>
      <c r="I24">
        <f t="shared" si="2"/>
        <v>50.719000000000001</v>
      </c>
      <c r="J24">
        <f t="shared" si="3"/>
        <v>77.378581000000011</v>
      </c>
      <c r="L24" s="2">
        <f>(I24-E24)/I24*100</f>
        <v>41.752661688103018</v>
      </c>
      <c r="M24" s="2">
        <f>(J24-F24)/J24*100</f>
        <v>19.091045387975761</v>
      </c>
      <c r="O24" s="1" t="s">
        <v>57</v>
      </c>
      <c r="P24">
        <v>50.719000000000001</v>
      </c>
      <c r="Q24" s="1" t="s">
        <v>57</v>
      </c>
      <c r="R24">
        <v>77.378581000000011</v>
      </c>
    </row>
    <row r="25" spans="1:18" x14ac:dyDescent="0.25">
      <c r="A25" t="s">
        <v>27</v>
      </c>
      <c r="B25">
        <v>28.279568660913782</v>
      </c>
      <c r="C25">
        <v>36.857282543036852</v>
      </c>
      <c r="D25">
        <v>0</v>
      </c>
      <c r="E25">
        <f t="shared" si="0"/>
        <v>28.279568660913782</v>
      </c>
      <c r="F25">
        <f t="shared" si="1"/>
        <v>36.857282543036852</v>
      </c>
      <c r="H25" s="1" t="s">
        <v>58</v>
      </c>
      <c r="I25">
        <f t="shared" si="2"/>
        <v>93.135524000000004</v>
      </c>
      <c r="J25">
        <f t="shared" si="3"/>
        <v>156.02041299999999</v>
      </c>
      <c r="L25" s="2">
        <f>(I25-E25)/I25*100</f>
        <v>69.636109352953468</v>
      </c>
      <c r="M25" s="2">
        <f>(J25-F25)/J25*100</f>
        <v>76.376628010184248</v>
      </c>
      <c r="O25" s="1" t="s">
        <v>58</v>
      </c>
      <c r="P25">
        <v>93.135524000000004</v>
      </c>
      <c r="Q25" s="1" t="s">
        <v>58</v>
      </c>
      <c r="R25">
        <v>156.02041299999999</v>
      </c>
    </row>
    <row r="26" spans="1:18" x14ac:dyDescent="0.25">
      <c r="A26" t="s">
        <v>28</v>
      </c>
      <c r="B26">
        <v>31.387522348216979</v>
      </c>
      <c r="C26">
        <v>10.842053997984349</v>
      </c>
      <c r="D26">
        <v>0</v>
      </c>
      <c r="E26">
        <f t="shared" si="0"/>
        <v>31.387522348216979</v>
      </c>
      <c r="F26">
        <f t="shared" si="1"/>
        <v>10.842053997984349</v>
      </c>
      <c r="H26" s="1" t="s">
        <v>59</v>
      </c>
      <c r="I26">
        <f t="shared" si="2"/>
        <v>47.004317999999998</v>
      </c>
      <c r="J26">
        <f t="shared" si="3"/>
        <v>24.504157000000006</v>
      </c>
      <c r="L26" s="2">
        <f>(I26-E26)/I26*100</f>
        <v>33.224172408549826</v>
      </c>
      <c r="M26" s="2">
        <f>(J26-F26)/J26*100</f>
        <v>55.754225709603702</v>
      </c>
      <c r="O26" s="1" t="s">
        <v>59</v>
      </c>
      <c r="P26">
        <v>47.004317999999998</v>
      </c>
      <c r="Q26" s="1" t="s">
        <v>59</v>
      </c>
      <c r="R26">
        <v>24.504157000000006</v>
      </c>
    </row>
    <row r="27" spans="1:18" x14ac:dyDescent="0.25">
      <c r="A27" t="s">
        <v>29</v>
      </c>
      <c r="B27">
        <v>3.003282258351041</v>
      </c>
      <c r="C27">
        <v>14.643619374189271</v>
      </c>
      <c r="D27">
        <v>0</v>
      </c>
      <c r="E27">
        <f t="shared" si="0"/>
        <v>3.003282258351041</v>
      </c>
      <c r="F27">
        <f t="shared" si="1"/>
        <v>14.643619374189271</v>
      </c>
      <c r="H27" s="1" t="s">
        <v>29</v>
      </c>
      <c r="I27">
        <f t="shared" si="2"/>
        <v>17.31111111111111</v>
      </c>
      <c r="J27">
        <f t="shared" si="3"/>
        <v>22.890555555555554</v>
      </c>
      <c r="L27" s="2">
        <f>(I27-E27)/I27*100</f>
        <v>82.651129444698739</v>
      </c>
      <c r="M27" s="2">
        <f>(J27-F27)/J27*100</f>
        <v>36.027680330217002</v>
      </c>
      <c r="O27" s="1" t="s">
        <v>29</v>
      </c>
      <c r="P27">
        <f>62320/3600</f>
        <v>17.31111111111111</v>
      </c>
      <c r="Q27" s="1" t="s">
        <v>29</v>
      </c>
      <c r="R27">
        <f>(144726-62320)/3600</f>
        <v>22.890555555555554</v>
      </c>
    </row>
    <row r="28" spans="1:18" x14ac:dyDescent="0.25">
      <c r="A28" t="s">
        <v>30</v>
      </c>
      <c r="B28">
        <v>1.095852356907379</v>
      </c>
      <c r="C28">
        <v>0.14311202180841789</v>
      </c>
      <c r="D28">
        <v>0</v>
      </c>
      <c r="E28">
        <f t="shared" si="0"/>
        <v>1.095852356907379</v>
      </c>
      <c r="F28">
        <f t="shared" si="1"/>
        <v>0.14311202180841789</v>
      </c>
      <c r="H28" s="1" t="s">
        <v>30</v>
      </c>
      <c r="I28">
        <f t="shared" si="2"/>
        <v>0.73739999999999994</v>
      </c>
      <c r="J28">
        <f t="shared" si="3"/>
        <v>0.839113</v>
      </c>
      <c r="L28" s="2">
        <f>(I28-E28)/I28*100</f>
        <v>-48.61030063837525</v>
      </c>
      <c r="M28" s="2">
        <f>(J28-F28)/J28*100</f>
        <v>82.944845115208807</v>
      </c>
      <c r="O28" s="1" t="s">
        <v>30</v>
      </c>
      <c r="P28">
        <v>0.73739999999999994</v>
      </c>
      <c r="Q28" s="1" t="s">
        <v>30</v>
      </c>
      <c r="R28">
        <v>0.839113</v>
      </c>
    </row>
    <row r="29" spans="1:18" x14ac:dyDescent="0.25">
      <c r="A29" t="s">
        <v>31</v>
      </c>
      <c r="B29">
        <v>0.21249118501542291</v>
      </c>
      <c r="C29">
        <v>0.979854436816334</v>
      </c>
      <c r="D29">
        <v>0</v>
      </c>
      <c r="E29">
        <f t="shared" si="0"/>
        <v>0.21249118501542291</v>
      </c>
      <c r="F29">
        <f t="shared" si="1"/>
        <v>0.979854436816334</v>
      </c>
      <c r="H29" s="1" t="s">
        <v>60</v>
      </c>
      <c r="I29">
        <f t="shared" si="2"/>
        <v>1.545715</v>
      </c>
      <c r="J29">
        <f t="shared" si="3"/>
        <v>3.2364849999999996</v>
      </c>
      <c r="L29" s="2">
        <f>(I29-E29)/I29*100</f>
        <v>86.252887174192978</v>
      </c>
      <c r="M29" s="2">
        <f>(J29-F29)/J29*100</f>
        <v>69.72473418488471</v>
      </c>
      <c r="O29" s="1" t="s">
        <v>60</v>
      </c>
      <c r="P29">
        <v>1.545715</v>
      </c>
      <c r="Q29" s="1" t="s">
        <v>60</v>
      </c>
      <c r="R29">
        <v>3.2364849999999996</v>
      </c>
    </row>
    <row r="30" spans="1:18" x14ac:dyDescent="0.25">
      <c r="A30" t="s">
        <v>32</v>
      </c>
      <c r="B30">
        <v>0.57810649581840112</v>
      </c>
      <c r="C30">
        <v>1.541251789277329</v>
      </c>
      <c r="D30">
        <v>0</v>
      </c>
      <c r="E30">
        <f t="shared" si="0"/>
        <v>0.57810649581840112</v>
      </c>
      <c r="F30">
        <f t="shared" si="1"/>
        <v>1.541251789277329</v>
      </c>
      <c r="H30" s="1" t="s">
        <v>61</v>
      </c>
      <c r="I30">
        <f t="shared" si="2"/>
        <v>1.3160560000000001</v>
      </c>
      <c r="J30">
        <f t="shared" si="3"/>
        <v>3.8276659999999998</v>
      </c>
      <c r="L30" s="2">
        <f>(I30-E30)/I30*100</f>
        <v>56.072804210580621</v>
      </c>
      <c r="M30" s="2">
        <f>(J30-F30)/J30*100</f>
        <v>59.733900782426453</v>
      </c>
      <c r="O30" s="1" t="s">
        <v>61</v>
      </c>
      <c r="P30">
        <v>1.3160560000000001</v>
      </c>
      <c r="Q30" s="1" t="s">
        <v>61</v>
      </c>
      <c r="R30">
        <v>3.8276659999999998</v>
      </c>
    </row>
    <row r="31" spans="1:18" x14ac:dyDescent="0.25">
      <c r="A31" t="s">
        <v>33</v>
      </c>
      <c r="B31">
        <v>1.2009997651453901</v>
      </c>
      <c r="C31">
        <v>6.3487357777759579</v>
      </c>
      <c r="D31">
        <v>0</v>
      </c>
      <c r="E31">
        <f t="shared" si="0"/>
        <v>1.2009997651453901</v>
      </c>
      <c r="F31">
        <f t="shared" si="1"/>
        <v>6.3487357777759579</v>
      </c>
      <c r="H31" s="1" t="s">
        <v>62</v>
      </c>
      <c r="I31">
        <f t="shared" si="2"/>
        <v>8.7352800000000013</v>
      </c>
      <c r="J31">
        <f t="shared" si="3"/>
        <v>19.152341999999997</v>
      </c>
      <c r="L31" s="2">
        <f>(I31-E31)/I31*100</f>
        <v>86.251158919400524</v>
      </c>
      <c r="M31" s="2">
        <f>(J31-F31)/J31*100</f>
        <v>66.851386750633651</v>
      </c>
      <c r="O31" s="1" t="s">
        <v>62</v>
      </c>
      <c r="P31">
        <v>8.7352800000000013</v>
      </c>
      <c r="Q31" s="1" t="s">
        <v>62</v>
      </c>
      <c r="R31">
        <v>19.152341999999997</v>
      </c>
    </row>
    <row r="32" spans="1:18" x14ac:dyDescent="0.25">
      <c r="A32" t="s">
        <v>34</v>
      </c>
      <c r="B32">
        <v>2.6838992977276841</v>
      </c>
      <c r="C32">
        <v>1.9043408728885349</v>
      </c>
      <c r="D32">
        <v>0</v>
      </c>
      <c r="E32">
        <f t="shared" si="0"/>
        <v>2.6838992977276841</v>
      </c>
      <c r="F32">
        <f t="shared" si="1"/>
        <v>1.9043408728885349</v>
      </c>
      <c r="H32" s="1" t="s">
        <v>63</v>
      </c>
      <c r="I32">
        <f t="shared" si="2"/>
        <v>4.367</v>
      </c>
      <c r="J32">
        <f t="shared" si="3"/>
        <v>5.675484</v>
      </c>
      <c r="L32" s="2">
        <f>(I32-E32)/I32*100</f>
        <v>38.541348804037462</v>
      </c>
      <c r="M32" s="2">
        <f>(J32-F32)/J32*100</f>
        <v>66.446194317726295</v>
      </c>
      <c r="O32" s="1" t="s">
        <v>63</v>
      </c>
      <c r="P32">
        <v>4.367</v>
      </c>
      <c r="Q32" s="1" t="s">
        <v>63</v>
      </c>
      <c r="R32">
        <v>5.675484</v>
      </c>
    </row>
    <row r="33" spans="1:18" x14ac:dyDescent="0.25">
      <c r="A33" t="s">
        <v>69</v>
      </c>
      <c r="B33">
        <v>0.6444858423016524</v>
      </c>
      <c r="C33">
        <v>1.085497103670374</v>
      </c>
      <c r="D33">
        <v>0</v>
      </c>
      <c r="E33">
        <f t="shared" si="0"/>
        <v>0.6444858423016524</v>
      </c>
      <c r="F33">
        <f t="shared" si="1"/>
        <v>1.085497103670374</v>
      </c>
      <c r="H33" s="1" t="s">
        <v>64</v>
      </c>
      <c r="I33">
        <f t="shared" si="2"/>
        <v>2.36</v>
      </c>
      <c r="J33">
        <f t="shared" si="3"/>
        <v>3.3406710000000004</v>
      </c>
      <c r="L33" s="2">
        <f>(I33-E33)/I33*100</f>
        <v>72.691277868574048</v>
      </c>
      <c r="M33" s="2">
        <f>(J33-F33)/J33*100</f>
        <v>67.506614579215565</v>
      </c>
      <c r="O33" s="1" t="s">
        <v>64</v>
      </c>
      <c r="P33">
        <v>2.36</v>
      </c>
      <c r="Q33" s="1" t="s">
        <v>64</v>
      </c>
      <c r="R33">
        <v>3.3406710000000004</v>
      </c>
    </row>
    <row r="34" spans="1:18" x14ac:dyDescent="0.25">
      <c r="A34" t="s">
        <v>70</v>
      </c>
      <c r="B34">
        <v>0.4355682086739518</v>
      </c>
      <c r="C34">
        <v>2.7095486995827649</v>
      </c>
      <c r="D34">
        <v>0</v>
      </c>
      <c r="E34">
        <f t="shared" si="0"/>
        <v>0.4355682086739518</v>
      </c>
      <c r="F34">
        <f t="shared" si="1"/>
        <v>2.7095486995827649</v>
      </c>
      <c r="H34" s="1" t="s">
        <v>65</v>
      </c>
      <c r="I34">
        <f t="shared" si="2"/>
        <v>1.8419670000000001</v>
      </c>
      <c r="J34">
        <f t="shared" si="3"/>
        <v>8.6005190000000002</v>
      </c>
      <c r="L34" s="2">
        <f>(I34-E34)/I34*100</f>
        <v>76.353093802768896</v>
      </c>
      <c r="M34" s="2">
        <f>(J34-F34)/J34*100</f>
        <v>68.495521030966103</v>
      </c>
      <c r="O34" s="1" t="s">
        <v>65</v>
      </c>
      <c r="P34">
        <v>1.8419670000000001</v>
      </c>
      <c r="Q34" s="1" t="s">
        <v>65</v>
      </c>
      <c r="R34">
        <v>8.6005190000000002</v>
      </c>
    </row>
    <row r="35" spans="1:18" ht="15.75" thickBot="1" x14ac:dyDescent="0.3">
      <c r="A35" t="s">
        <v>71</v>
      </c>
      <c r="B35" s="11">
        <v>12.618754773016651</v>
      </c>
      <c r="C35" s="11">
        <v>0.87840702782493818</v>
      </c>
      <c r="D35">
        <v>0</v>
      </c>
      <c r="E35">
        <f t="shared" si="0"/>
        <v>12.618754773016651</v>
      </c>
      <c r="F35">
        <f t="shared" si="1"/>
        <v>0.87840702782493818</v>
      </c>
      <c r="H35" s="3" t="s">
        <v>66</v>
      </c>
      <c r="I35">
        <f t="shared" si="2"/>
        <v>15.524799000000002</v>
      </c>
      <c r="J35">
        <f t="shared" si="3"/>
        <v>0.77343399999999929</v>
      </c>
      <c r="L35" s="2">
        <f>(I35-E35)/I35*100</f>
        <v>18.718723681919169</v>
      </c>
      <c r="M35" s="2">
        <f>(J35-F35)/J35*100</f>
        <v>-13.572331682462755</v>
      </c>
      <c r="O35" s="3" t="s">
        <v>66</v>
      </c>
      <c r="P35">
        <v>15.524799000000002</v>
      </c>
      <c r="Q35" s="3" t="s">
        <v>66</v>
      </c>
      <c r="R35">
        <v>0.77343399999999929</v>
      </c>
    </row>
    <row r="36" spans="1:18" x14ac:dyDescent="0.25">
      <c r="A36" s="4" t="s">
        <v>75</v>
      </c>
      <c r="B36">
        <v>3.193355151974954E-2</v>
      </c>
      <c r="C36">
        <v>0.22601112957677341</v>
      </c>
      <c r="D36" s="5"/>
      <c r="E36" s="5">
        <f t="shared" ref="E36:E45" si="4">B36</f>
        <v>3.193355151974954E-2</v>
      </c>
      <c r="F36" s="5">
        <f t="shared" ref="F36:F45" si="5">C36</f>
        <v>0.22601112957677341</v>
      </c>
      <c r="G36" s="5"/>
      <c r="H36" s="5" t="s">
        <v>75</v>
      </c>
      <c r="I36" s="5">
        <f>P36</f>
        <v>0.70916666666666661</v>
      </c>
      <c r="J36" s="5">
        <f>R36</f>
        <v>1.5427777777777778</v>
      </c>
      <c r="K36" s="5"/>
      <c r="L36" s="6">
        <f>(I36-E36)/I36*100</f>
        <v>95.497031513078795</v>
      </c>
      <c r="M36" s="6">
        <f>(J36-F36)/J36*100</f>
        <v>85.350376908959589</v>
      </c>
      <c r="N36" s="5"/>
      <c r="O36" s="5" t="s">
        <v>75</v>
      </c>
      <c r="P36" s="5">
        <v>0.70916666666666661</v>
      </c>
      <c r="Q36" s="5" t="s">
        <v>75</v>
      </c>
      <c r="R36" s="7">
        <v>1.5427777777777778</v>
      </c>
    </row>
    <row r="37" spans="1:18" x14ac:dyDescent="0.25">
      <c r="A37" s="8" t="s">
        <v>72</v>
      </c>
      <c r="B37">
        <v>32.380841468860858</v>
      </c>
      <c r="C37">
        <v>108.83021082631539</v>
      </c>
      <c r="E37">
        <f t="shared" si="4"/>
        <v>32.380841468860858</v>
      </c>
      <c r="F37">
        <f t="shared" si="5"/>
        <v>108.83021082631539</v>
      </c>
      <c r="H37" t="s">
        <v>72</v>
      </c>
      <c r="I37">
        <f t="shared" ref="I37:I45" si="6">P37</f>
        <v>93.543333333333337</v>
      </c>
      <c r="J37">
        <f t="shared" ref="J37:J45" si="7">R37</f>
        <v>586.35916666666662</v>
      </c>
      <c r="L37" s="2">
        <f>(I37-E37)/I37*100</f>
        <v>65.384126997618736</v>
      </c>
      <c r="M37" s="2">
        <f>(J37-F37)/J37*100</f>
        <v>81.439667525794263</v>
      </c>
      <c r="O37" t="s">
        <v>72</v>
      </c>
      <c r="P37">
        <v>93.543333333333337</v>
      </c>
      <c r="Q37" t="s">
        <v>72</v>
      </c>
      <c r="R37" s="9">
        <v>586.35916666666662</v>
      </c>
    </row>
    <row r="38" spans="1:18" x14ac:dyDescent="0.25">
      <c r="A38" s="8" t="s">
        <v>76</v>
      </c>
      <c r="B38">
        <v>0.27876090394145042</v>
      </c>
      <c r="C38">
        <v>1.972942682015338</v>
      </c>
      <c r="E38">
        <f t="shared" si="4"/>
        <v>0.27876090394145042</v>
      </c>
      <c r="F38">
        <f t="shared" si="5"/>
        <v>1.972942682015338</v>
      </c>
      <c r="H38" t="s">
        <v>76</v>
      </c>
      <c r="I38">
        <f t="shared" si="6"/>
        <v>3.3833333333333333</v>
      </c>
      <c r="J38">
        <f t="shared" si="7"/>
        <v>17.027222222222221</v>
      </c>
      <c r="L38" s="2">
        <f>(I38-E38)/I38*100</f>
        <v>91.760761459858614</v>
      </c>
      <c r="M38" s="2">
        <f>(J38-F38)/J38*100</f>
        <v>88.413009143438259</v>
      </c>
      <c r="O38" t="s">
        <v>76</v>
      </c>
      <c r="P38">
        <v>3.3833333333333333</v>
      </c>
      <c r="Q38" t="s">
        <v>76</v>
      </c>
      <c r="R38" s="9">
        <v>17.027222222222221</v>
      </c>
    </row>
    <row r="39" spans="1:18" x14ac:dyDescent="0.25">
      <c r="A39" s="8" t="s">
        <v>77</v>
      </c>
      <c r="B39">
        <v>0.37249673478103901</v>
      </c>
      <c r="C39">
        <v>2.3560048227539099</v>
      </c>
      <c r="E39">
        <f t="shared" si="4"/>
        <v>0.37249673478103901</v>
      </c>
      <c r="F39">
        <f t="shared" si="5"/>
        <v>2.3560048227539099</v>
      </c>
      <c r="H39" t="s">
        <v>77</v>
      </c>
      <c r="I39">
        <f t="shared" si="6"/>
        <v>1.74532</v>
      </c>
      <c r="J39">
        <f t="shared" si="7"/>
        <v>5.7419577000000004</v>
      </c>
      <c r="L39" s="2">
        <f>(I39-E39)/I39*100</f>
        <v>78.657396077450599</v>
      </c>
      <c r="M39" s="2">
        <f>(J39-F39)/J39*100</f>
        <v>58.968614088642454</v>
      </c>
      <c r="O39" t="s">
        <v>77</v>
      </c>
      <c r="P39">
        <v>1.74532</v>
      </c>
      <c r="Q39" t="s">
        <v>77</v>
      </c>
      <c r="R39" s="9">
        <v>5.7419577000000004</v>
      </c>
    </row>
    <row r="40" spans="1:18" x14ac:dyDescent="0.25">
      <c r="A40" s="8" t="s">
        <v>78</v>
      </c>
      <c r="B40">
        <v>20.56282683409421</v>
      </c>
      <c r="C40">
        <v>38.111881809225757</v>
      </c>
      <c r="E40">
        <f t="shared" si="4"/>
        <v>20.56282683409421</v>
      </c>
      <c r="F40">
        <f t="shared" si="5"/>
        <v>38.111881809225757</v>
      </c>
      <c r="H40" t="s">
        <v>78</v>
      </c>
      <c r="I40">
        <f t="shared" si="6"/>
        <v>79.436111111111117</v>
      </c>
      <c r="J40">
        <f t="shared" si="7"/>
        <v>157.2525</v>
      </c>
      <c r="L40" s="2">
        <f>(I40-E40)/I40*100</f>
        <v>74.114006153533879</v>
      </c>
      <c r="M40" s="2">
        <f>(J40-F40)/J40*100</f>
        <v>75.763894495015492</v>
      </c>
      <c r="O40" t="s">
        <v>78</v>
      </c>
      <c r="P40">
        <v>79.436111111111117</v>
      </c>
      <c r="Q40" t="s">
        <v>78</v>
      </c>
      <c r="R40" s="9">
        <v>157.2525</v>
      </c>
    </row>
    <row r="41" spans="1:18" x14ac:dyDescent="0.25">
      <c r="A41" s="8" t="s">
        <v>79</v>
      </c>
      <c r="B41">
        <v>0.25419853139436233</v>
      </c>
      <c r="C41">
        <v>1.3102435200561791</v>
      </c>
      <c r="E41">
        <f t="shared" si="4"/>
        <v>0.25419853139436233</v>
      </c>
      <c r="F41">
        <f t="shared" si="5"/>
        <v>1.3102435200561791</v>
      </c>
      <c r="H41" t="s">
        <v>79</v>
      </c>
      <c r="I41">
        <f t="shared" si="6"/>
        <v>7.5477777777777781</v>
      </c>
      <c r="J41">
        <f t="shared" si="7"/>
        <v>36.965833333333336</v>
      </c>
      <c r="L41" s="2">
        <f>(I41-E41)/I41*100</f>
        <v>96.632140758796908</v>
      </c>
      <c r="M41" s="2">
        <f>(J41-F41)/J41*100</f>
        <v>96.455528248906859</v>
      </c>
      <c r="O41" t="s">
        <v>79</v>
      </c>
      <c r="P41">
        <v>7.5477777777777781</v>
      </c>
      <c r="Q41" t="s">
        <v>79</v>
      </c>
      <c r="R41" s="9">
        <v>36.965833333333336</v>
      </c>
    </row>
    <row r="42" spans="1:18" x14ac:dyDescent="0.25">
      <c r="A42" s="8" t="s">
        <v>80</v>
      </c>
      <c r="B42">
        <v>5.8835100525044552</v>
      </c>
      <c r="C42">
        <v>29.892681064176571</v>
      </c>
      <c r="E42">
        <f t="shared" si="4"/>
        <v>5.8835100525044552</v>
      </c>
      <c r="F42">
        <f t="shared" si="5"/>
        <v>29.892681064176571</v>
      </c>
      <c r="H42" t="s">
        <v>80</v>
      </c>
      <c r="I42">
        <f t="shared" si="6"/>
        <v>28.193888888888889</v>
      </c>
      <c r="J42">
        <f t="shared" si="7"/>
        <v>59.12027777777778</v>
      </c>
      <c r="L42" s="2">
        <f>(I42-E42)/I42*100</f>
        <v>79.131966946130916</v>
      </c>
      <c r="M42" s="2">
        <f>(J42-F42)/J42*100</f>
        <v>49.437515878160035</v>
      </c>
      <c r="O42" t="s">
        <v>80</v>
      </c>
      <c r="P42">
        <v>28.193888888888889</v>
      </c>
      <c r="Q42" t="s">
        <v>80</v>
      </c>
      <c r="R42" s="9">
        <v>59.12027777777778</v>
      </c>
    </row>
    <row r="43" spans="1:18" x14ac:dyDescent="0.25">
      <c r="A43" s="8" t="s">
        <v>81</v>
      </c>
      <c r="B43">
        <v>0.63452301905772801</v>
      </c>
      <c r="C43">
        <v>1.5225937226590489</v>
      </c>
      <c r="E43">
        <f t="shared" si="4"/>
        <v>0.63452301905772801</v>
      </c>
      <c r="F43">
        <f t="shared" si="5"/>
        <v>1.5225937226590489</v>
      </c>
      <c r="H43" t="s">
        <v>81</v>
      </c>
      <c r="I43">
        <f t="shared" si="6"/>
        <v>19.870833333333334</v>
      </c>
      <c r="J43">
        <f t="shared" si="7"/>
        <v>61.700555555555553</v>
      </c>
      <c r="L43" s="2">
        <f>(I43-E43)/I43*100</f>
        <v>96.806761908705084</v>
      </c>
      <c r="M43" s="2">
        <f>(J43-F43)/J43*100</f>
        <v>97.532285229931048</v>
      </c>
      <c r="O43" t="s">
        <v>81</v>
      </c>
      <c r="P43">
        <v>19.870833333333334</v>
      </c>
      <c r="Q43" t="s">
        <v>81</v>
      </c>
      <c r="R43" s="9">
        <v>61.700555555555553</v>
      </c>
    </row>
    <row r="44" spans="1:18" x14ac:dyDescent="0.25">
      <c r="A44" s="8" t="s">
        <v>82</v>
      </c>
      <c r="B44">
        <v>14.50775354529083</v>
      </c>
      <c r="C44">
        <v>62.102690586897737</v>
      </c>
      <c r="E44">
        <f t="shared" si="4"/>
        <v>14.50775354529083</v>
      </c>
      <c r="F44">
        <f t="shared" si="5"/>
        <v>62.102690586897737</v>
      </c>
      <c r="H44" t="s">
        <v>82</v>
      </c>
      <c r="I44">
        <f t="shared" si="6"/>
        <v>86.103888888888889</v>
      </c>
      <c r="J44">
        <f t="shared" si="7"/>
        <v>304.7161111111111</v>
      </c>
      <c r="L44" s="2">
        <f>(I44-E44)/I44*100</f>
        <v>83.150873052886055</v>
      </c>
      <c r="M44" s="2">
        <f>(J44-F44)/J44*100</f>
        <v>79.619492267590431</v>
      </c>
      <c r="O44" t="s">
        <v>82</v>
      </c>
      <c r="P44">
        <v>86.103888888888889</v>
      </c>
      <c r="Q44" t="s">
        <v>82</v>
      </c>
      <c r="R44" s="9">
        <v>304.7161111111111</v>
      </c>
    </row>
    <row r="45" spans="1:18" ht="15.75" thickBot="1" x14ac:dyDescent="0.3">
      <c r="A45" s="10" t="s">
        <v>83</v>
      </c>
      <c r="B45" s="11">
        <v>19.940594884953789</v>
      </c>
      <c r="C45" s="11">
        <v>54.822841766908773</v>
      </c>
      <c r="D45" s="11"/>
      <c r="E45" s="11">
        <f t="shared" si="4"/>
        <v>19.940594884953789</v>
      </c>
      <c r="F45" s="11">
        <f t="shared" si="5"/>
        <v>54.822841766908773</v>
      </c>
      <c r="G45" s="11"/>
      <c r="H45" s="11" t="s">
        <v>83</v>
      </c>
      <c r="I45" s="11">
        <f t="shared" si="6"/>
        <v>113.595</v>
      </c>
      <c r="J45" s="11">
        <f t="shared" si="7"/>
        <v>270.10138888888889</v>
      </c>
      <c r="K45" s="11"/>
      <c r="L45" s="12">
        <f>(I45-E45)/I45*100</f>
        <v>82.445886804037343</v>
      </c>
      <c r="M45" s="12">
        <f>(J45-F45)/J45*100</f>
        <v>79.7028656563254</v>
      </c>
      <c r="N45" s="11"/>
      <c r="O45" s="11" t="s">
        <v>83</v>
      </c>
      <c r="P45" s="11">
        <v>113.595</v>
      </c>
      <c r="Q45" s="11" t="s">
        <v>83</v>
      </c>
      <c r="R45" s="13">
        <v>270.10138888888889</v>
      </c>
    </row>
    <row r="46" spans="1:18" x14ac:dyDescent="0.25">
      <c r="A46" t="s">
        <v>117</v>
      </c>
      <c r="H46" t="s">
        <v>117</v>
      </c>
      <c r="L46">
        <v>0</v>
      </c>
      <c r="M46">
        <v>0</v>
      </c>
    </row>
    <row r="47" spans="1:18" x14ac:dyDescent="0.25">
      <c r="A47" t="s">
        <v>84</v>
      </c>
      <c r="H47" t="s">
        <v>84</v>
      </c>
      <c r="L47">
        <v>0</v>
      </c>
      <c r="M47">
        <v>0</v>
      </c>
    </row>
    <row r="48" spans="1:18" x14ac:dyDescent="0.25">
      <c r="A48" t="s">
        <v>118</v>
      </c>
      <c r="H48" t="s">
        <v>118</v>
      </c>
      <c r="L48">
        <v>0</v>
      </c>
      <c r="M48">
        <v>0</v>
      </c>
    </row>
    <row r="49" spans="1:13" x14ac:dyDescent="0.25">
      <c r="A49" t="s">
        <v>85</v>
      </c>
      <c r="H49" t="s">
        <v>85</v>
      </c>
      <c r="L49">
        <v>0</v>
      </c>
      <c r="M49">
        <v>0</v>
      </c>
    </row>
    <row r="50" spans="1:13" x14ac:dyDescent="0.25">
      <c r="A50" t="s">
        <v>119</v>
      </c>
      <c r="H50" t="s">
        <v>119</v>
      </c>
      <c r="L50">
        <v>0</v>
      </c>
      <c r="M50">
        <v>0</v>
      </c>
    </row>
    <row r="51" spans="1:13" x14ac:dyDescent="0.25">
      <c r="A51" t="s">
        <v>120</v>
      </c>
      <c r="H51" t="s">
        <v>120</v>
      </c>
      <c r="L51">
        <v>0</v>
      </c>
      <c r="M51">
        <v>0</v>
      </c>
    </row>
    <row r="52" spans="1:13" x14ac:dyDescent="0.25">
      <c r="A52" t="s">
        <v>86</v>
      </c>
      <c r="H52" t="s">
        <v>86</v>
      </c>
      <c r="L52">
        <v>0</v>
      </c>
      <c r="M52">
        <v>0</v>
      </c>
    </row>
    <row r="53" spans="1:13" x14ac:dyDescent="0.25">
      <c r="A53" t="s">
        <v>121</v>
      </c>
      <c r="H53" t="s">
        <v>121</v>
      </c>
      <c r="L53">
        <v>0</v>
      </c>
      <c r="M53">
        <v>0</v>
      </c>
    </row>
    <row r="54" spans="1:13" x14ac:dyDescent="0.25">
      <c r="A54" t="s">
        <v>122</v>
      </c>
      <c r="H54" t="s">
        <v>122</v>
      </c>
      <c r="L54">
        <v>0</v>
      </c>
      <c r="M54">
        <v>0</v>
      </c>
    </row>
    <row r="55" spans="1:13" x14ac:dyDescent="0.25">
      <c r="A55" t="s">
        <v>87</v>
      </c>
      <c r="H55" t="s">
        <v>87</v>
      </c>
      <c r="L55">
        <v>0</v>
      </c>
      <c r="M55">
        <v>0</v>
      </c>
    </row>
    <row r="56" spans="1:13" x14ac:dyDescent="0.25">
      <c r="A56" t="s">
        <v>88</v>
      </c>
      <c r="H56" t="s">
        <v>88</v>
      </c>
      <c r="L56">
        <v>0</v>
      </c>
      <c r="M56">
        <v>0</v>
      </c>
    </row>
    <row r="57" spans="1:13" x14ac:dyDescent="0.25">
      <c r="A57" t="s">
        <v>89</v>
      </c>
      <c r="H57" t="s">
        <v>89</v>
      </c>
      <c r="L57">
        <v>0</v>
      </c>
      <c r="M57">
        <v>0</v>
      </c>
    </row>
    <row r="58" spans="1:13" x14ac:dyDescent="0.25">
      <c r="A58" t="s">
        <v>90</v>
      </c>
      <c r="H58" t="s">
        <v>90</v>
      </c>
      <c r="L58">
        <v>0</v>
      </c>
      <c r="M58">
        <v>0</v>
      </c>
    </row>
    <row r="59" spans="1:13" x14ac:dyDescent="0.25">
      <c r="A59" t="s">
        <v>91</v>
      </c>
      <c r="H59" t="s">
        <v>91</v>
      </c>
      <c r="L59">
        <v>0</v>
      </c>
      <c r="M59">
        <v>0</v>
      </c>
    </row>
    <row r="60" spans="1:13" x14ac:dyDescent="0.25">
      <c r="A60" t="s">
        <v>123</v>
      </c>
      <c r="H60" t="s">
        <v>123</v>
      </c>
      <c r="L60">
        <v>0</v>
      </c>
      <c r="M60">
        <v>0</v>
      </c>
    </row>
    <row r="61" spans="1:13" x14ac:dyDescent="0.25">
      <c r="A61" t="s">
        <v>92</v>
      </c>
      <c r="H61" t="s">
        <v>92</v>
      </c>
      <c r="L61">
        <v>0</v>
      </c>
      <c r="M61">
        <v>0</v>
      </c>
    </row>
    <row r="62" spans="1:13" x14ac:dyDescent="0.25">
      <c r="A62" t="s">
        <v>93</v>
      </c>
      <c r="H62" t="s">
        <v>93</v>
      </c>
      <c r="L62">
        <v>0</v>
      </c>
      <c r="M62">
        <v>0</v>
      </c>
    </row>
    <row r="63" spans="1:13" x14ac:dyDescent="0.25">
      <c r="A63" t="s">
        <v>94</v>
      </c>
      <c r="H63" t="s">
        <v>94</v>
      </c>
      <c r="L63">
        <v>0</v>
      </c>
      <c r="M63">
        <v>0</v>
      </c>
    </row>
    <row r="64" spans="1:13" x14ac:dyDescent="0.25">
      <c r="A64" t="s">
        <v>95</v>
      </c>
      <c r="H64" t="s">
        <v>95</v>
      </c>
      <c r="L64">
        <v>0</v>
      </c>
      <c r="M64">
        <v>0</v>
      </c>
    </row>
    <row r="65" spans="1:13" x14ac:dyDescent="0.25">
      <c r="A65" t="s">
        <v>96</v>
      </c>
      <c r="H65" t="s">
        <v>96</v>
      </c>
      <c r="L65">
        <v>0</v>
      </c>
      <c r="M65">
        <v>0</v>
      </c>
    </row>
    <row r="66" spans="1:13" x14ac:dyDescent="0.25">
      <c r="A66" t="s">
        <v>97</v>
      </c>
      <c r="H66" t="s">
        <v>97</v>
      </c>
      <c r="L66">
        <v>0</v>
      </c>
      <c r="M66">
        <v>0</v>
      </c>
    </row>
    <row r="67" spans="1:13" x14ac:dyDescent="0.25">
      <c r="A67" t="s">
        <v>98</v>
      </c>
      <c r="H67" t="s">
        <v>98</v>
      </c>
      <c r="L67">
        <v>0</v>
      </c>
      <c r="M67">
        <v>0</v>
      </c>
    </row>
    <row r="68" spans="1:13" x14ac:dyDescent="0.25">
      <c r="A68" t="s">
        <v>99</v>
      </c>
      <c r="H68" t="s">
        <v>99</v>
      </c>
      <c r="L68">
        <v>0</v>
      </c>
      <c r="M68">
        <v>0</v>
      </c>
    </row>
    <row r="69" spans="1:13" x14ac:dyDescent="0.25">
      <c r="A69" t="s">
        <v>100</v>
      </c>
      <c r="H69" t="s">
        <v>100</v>
      </c>
      <c r="L69">
        <v>0</v>
      </c>
      <c r="M69">
        <v>0</v>
      </c>
    </row>
    <row r="70" spans="1:13" x14ac:dyDescent="0.25">
      <c r="A70" t="s">
        <v>101</v>
      </c>
      <c r="H70" t="s">
        <v>101</v>
      </c>
      <c r="L70">
        <v>0</v>
      </c>
      <c r="M70">
        <v>0</v>
      </c>
    </row>
    <row r="71" spans="1:13" x14ac:dyDescent="0.25">
      <c r="A71" t="s">
        <v>102</v>
      </c>
      <c r="H71" t="s">
        <v>102</v>
      </c>
      <c r="L71">
        <v>0</v>
      </c>
      <c r="M71">
        <v>0</v>
      </c>
    </row>
    <row r="72" spans="1:13" x14ac:dyDescent="0.25">
      <c r="A72" t="s">
        <v>103</v>
      </c>
      <c r="H72" t="s">
        <v>103</v>
      </c>
      <c r="L72">
        <v>0</v>
      </c>
      <c r="M72">
        <v>0</v>
      </c>
    </row>
    <row r="73" spans="1:13" x14ac:dyDescent="0.25">
      <c r="A73" t="s">
        <v>104</v>
      </c>
      <c r="H73" t="s">
        <v>104</v>
      </c>
      <c r="L73">
        <v>0</v>
      </c>
      <c r="M73">
        <v>0</v>
      </c>
    </row>
    <row r="74" spans="1:13" x14ac:dyDescent="0.25">
      <c r="A74" t="s">
        <v>124</v>
      </c>
      <c r="H74" t="s">
        <v>124</v>
      </c>
      <c r="L74">
        <v>0</v>
      </c>
      <c r="M74">
        <v>0</v>
      </c>
    </row>
    <row r="75" spans="1:13" x14ac:dyDescent="0.25">
      <c r="A75" t="s">
        <v>105</v>
      </c>
      <c r="H75" t="s">
        <v>105</v>
      </c>
      <c r="L75">
        <v>0</v>
      </c>
      <c r="M75">
        <v>0</v>
      </c>
    </row>
    <row r="76" spans="1:13" x14ac:dyDescent="0.25">
      <c r="A76" t="s">
        <v>106</v>
      </c>
      <c r="H76" t="s">
        <v>106</v>
      </c>
      <c r="L76">
        <v>0</v>
      </c>
      <c r="M76">
        <v>0</v>
      </c>
    </row>
    <row r="77" spans="1:13" x14ac:dyDescent="0.25">
      <c r="A77" t="s">
        <v>107</v>
      </c>
      <c r="H77" t="s">
        <v>107</v>
      </c>
      <c r="L77">
        <v>0</v>
      </c>
      <c r="M77">
        <v>0</v>
      </c>
    </row>
    <row r="78" spans="1:13" x14ac:dyDescent="0.25">
      <c r="A78" t="s">
        <v>108</v>
      </c>
      <c r="H78" t="s">
        <v>108</v>
      </c>
      <c r="L78">
        <v>0</v>
      </c>
      <c r="M78">
        <v>0</v>
      </c>
    </row>
    <row r="79" spans="1:13" x14ac:dyDescent="0.25">
      <c r="A79" t="s">
        <v>109</v>
      </c>
      <c r="H79" t="s">
        <v>109</v>
      </c>
      <c r="L79">
        <v>0</v>
      </c>
      <c r="M79">
        <v>0</v>
      </c>
    </row>
    <row r="80" spans="1:13" x14ac:dyDescent="0.25">
      <c r="A80" t="s">
        <v>110</v>
      </c>
      <c r="H80" t="s">
        <v>110</v>
      </c>
      <c r="L80">
        <v>0</v>
      </c>
      <c r="M80">
        <v>0</v>
      </c>
    </row>
    <row r="81" spans="1:13" x14ac:dyDescent="0.25">
      <c r="A81" t="s">
        <v>111</v>
      </c>
      <c r="H81" t="s">
        <v>111</v>
      </c>
      <c r="L81">
        <v>0</v>
      </c>
      <c r="M81">
        <v>0</v>
      </c>
    </row>
    <row r="82" spans="1:13" x14ac:dyDescent="0.25">
      <c r="A82" t="s">
        <v>112</v>
      </c>
      <c r="H82" t="s">
        <v>112</v>
      </c>
      <c r="L82">
        <v>0</v>
      </c>
      <c r="M82">
        <v>0</v>
      </c>
    </row>
    <row r="83" spans="1:13" x14ac:dyDescent="0.25">
      <c r="A83" t="s">
        <v>113</v>
      </c>
      <c r="H83" t="s">
        <v>113</v>
      </c>
      <c r="L83">
        <v>0</v>
      </c>
      <c r="M83">
        <v>0</v>
      </c>
    </row>
    <row r="84" spans="1:13" x14ac:dyDescent="0.25">
      <c r="A84" t="s">
        <v>114</v>
      </c>
      <c r="H84" t="s">
        <v>114</v>
      </c>
      <c r="L84">
        <v>0</v>
      </c>
      <c r="M84">
        <v>0</v>
      </c>
    </row>
    <row r="85" spans="1:13" x14ac:dyDescent="0.25">
      <c r="A85" t="s">
        <v>115</v>
      </c>
      <c r="H85" t="s">
        <v>115</v>
      </c>
      <c r="L85">
        <v>0</v>
      </c>
      <c r="M85">
        <v>0</v>
      </c>
    </row>
    <row r="86" spans="1:13" x14ac:dyDescent="0.25">
      <c r="A86" t="s">
        <v>116</v>
      </c>
      <c r="H86" t="s">
        <v>116</v>
      </c>
      <c r="L86">
        <v>0</v>
      </c>
      <c r="M86">
        <v>0</v>
      </c>
    </row>
  </sheetData>
  <conditionalFormatting sqref="L2:M45">
    <cfRule type="cellIs" dxfId="3" priority="1" operator="between">
      <formula>0</formula>
      <formula>40</formula>
    </cfRule>
    <cfRule type="cellIs" dxfId="2" priority="2" operator="between">
      <formula>40</formula>
      <formula>50</formula>
    </cfRule>
    <cfRule type="cellIs" dxfId="1" priority="3" operator="greaterThan">
      <formula>75</formula>
    </cfRule>
    <cfRule type="cellIs" dxfId="0" priority="4" operator="lessThan">
      <formula>0</formula>
    </cfRule>
  </conditionalFormatting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E70B9-EB6A-41A8-ABE6-3500C1110FCA}">
  <dimension ref="A1:F17"/>
  <sheetViews>
    <sheetView workbookViewId="0">
      <selection activeCell="E11" sqref="E11"/>
    </sheetView>
  </sheetViews>
  <sheetFormatPr baseColWidth="10" defaultRowHeight="15" x14ac:dyDescent="0.25"/>
  <cols>
    <col min="1" max="1" width="13" bestFit="1" customWidth="1"/>
    <col min="2" max="2" width="11.42578125" customWidth="1"/>
    <col min="5" max="5" width="35.28515625" bestFit="1" customWidth="1"/>
  </cols>
  <sheetData>
    <row r="1" spans="1:6" x14ac:dyDescent="0.25">
      <c r="A1" t="s">
        <v>126</v>
      </c>
      <c r="B1" t="s">
        <v>127</v>
      </c>
    </row>
    <row r="2" spans="1:6" x14ac:dyDescent="0.25">
      <c r="B2" t="s">
        <v>128</v>
      </c>
    </row>
    <row r="4" spans="1:6" x14ac:dyDescent="0.25">
      <c r="A4" t="s">
        <v>129</v>
      </c>
      <c r="B4" t="s">
        <v>130</v>
      </c>
      <c r="C4" t="s">
        <v>73</v>
      </c>
      <c r="D4" s="14" t="s">
        <v>131</v>
      </c>
      <c r="E4" s="14" t="s">
        <v>132</v>
      </c>
      <c r="F4" t="s">
        <v>148</v>
      </c>
    </row>
    <row r="5" spans="1:6" x14ac:dyDescent="0.25">
      <c r="E5" s="14" t="s">
        <v>133</v>
      </c>
      <c r="F5" s="14" t="s">
        <v>134</v>
      </c>
    </row>
    <row r="6" spans="1:6" x14ac:dyDescent="0.25">
      <c r="E6" s="14" t="s">
        <v>135</v>
      </c>
      <c r="F6" s="14" t="s">
        <v>136</v>
      </c>
    </row>
    <row r="7" spans="1:6" x14ac:dyDescent="0.25">
      <c r="E7" s="14"/>
      <c r="F7" s="14" t="s">
        <v>137</v>
      </c>
    </row>
    <row r="8" spans="1:6" x14ac:dyDescent="0.25">
      <c r="B8" t="s">
        <v>140</v>
      </c>
      <c r="C8" t="s">
        <v>29</v>
      </c>
      <c r="E8" s="15" t="s">
        <v>125</v>
      </c>
      <c r="F8" s="14"/>
    </row>
    <row r="9" spans="1:6" x14ac:dyDescent="0.25">
      <c r="B9" t="s">
        <v>141</v>
      </c>
      <c r="C9" t="s">
        <v>151</v>
      </c>
      <c r="E9" s="15" t="s">
        <v>149</v>
      </c>
    </row>
    <row r="10" spans="1:6" x14ac:dyDescent="0.25">
      <c r="B10" t="s">
        <v>150</v>
      </c>
      <c r="C10" t="s">
        <v>152</v>
      </c>
      <c r="E10" s="15" t="s">
        <v>153</v>
      </c>
    </row>
    <row r="13" spans="1:6" x14ac:dyDescent="0.25">
      <c r="A13" t="s">
        <v>138</v>
      </c>
      <c r="B13" t="s">
        <v>146</v>
      </c>
      <c r="C13" t="s">
        <v>139</v>
      </c>
    </row>
    <row r="15" spans="1:6" x14ac:dyDescent="0.25">
      <c r="A15" t="s">
        <v>144</v>
      </c>
      <c r="B15" t="s">
        <v>145</v>
      </c>
      <c r="C15" t="s">
        <v>147</v>
      </c>
    </row>
    <row r="17" spans="1:5" x14ac:dyDescent="0.25">
      <c r="A17" t="s">
        <v>142</v>
      </c>
      <c r="B17" t="s">
        <v>143</v>
      </c>
      <c r="C17" t="s">
        <v>72</v>
      </c>
      <c r="D17" t="s">
        <v>35</v>
      </c>
      <c r="E17" t="s">
        <v>74</v>
      </c>
    </row>
  </sheetData>
  <hyperlinks>
    <hyperlink ref="E8" r:id="rId1" xr:uid="{039D4C21-AB50-4865-BFBD-BC752E251B11}"/>
    <hyperlink ref="E9" r:id="rId2" xr:uid="{0E540E25-BCE8-4E9E-84A4-83984941A665}"/>
    <hyperlink ref="E10" r:id="rId3" xr:uid="{E4D289D4-7AC7-4514-847A-CFE4B5789537}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overall</vt:lpstr>
      <vt:lpstr>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Kerekes, Andelka</dc:creator>
  <cp:lastModifiedBy>Kerekes, Andelka</cp:lastModifiedBy>
  <dcterms:created xsi:type="dcterms:W3CDTF">2020-12-30T20:48:49Z</dcterms:created>
  <dcterms:modified xsi:type="dcterms:W3CDTF">2023-04-25T15:56:14Z</dcterms:modified>
</cp:coreProperties>
</file>